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82D1E634-0DC4-4A64-AAF3-57F96B426B7E}" xr6:coauthVersionLast="47" xr6:coauthVersionMax="47" xr10:uidLastSave="{00000000-0000-0000-0000-000000000000}"/>
  <bookViews>
    <workbookView xWindow="-120" yWindow="-120" windowWidth="29040" windowHeight="15840" tabRatio="779" activeTab="4" xr2:uid="{00000000-000D-0000-FFFF-FFFF00000000}"/>
  </bookViews>
  <sheets>
    <sheet name="Sheet1" sheetId="1" r:id="rId1"/>
    <sheet name="Sheet1 (2)" sheetId="3" r:id="rId2"/>
    <sheet name="Sheet1 (3)" sheetId="4" r:id="rId3"/>
    <sheet name="Sheet2" sheetId="7" r:id="rId4"/>
    <sheet name="Sheet3" sheetId="6" r:id="rId5"/>
    <sheet name="Sheet1 (5)" sheetId="8" r:id="rId6"/>
    <sheet name="Table1" sheetId="9" r:id="rId7"/>
    <sheet name="Sheet1 (4)" sheetId="5" r:id="rId8"/>
    <sheet name="Sheet5" sheetId="11" r:id="rId9"/>
    <sheet name="Sheet4" sheetId="10" r:id="rId10"/>
    <sheet name="Sheet6" sheetId="12" r:id="rId11"/>
  </sheets>
  <definedNames>
    <definedName name="_xlnm._FilterDatabase" localSheetId="0" hidden="1">Sheet1!$A$2:$N$224</definedName>
    <definedName name="_xlnm._FilterDatabase" localSheetId="1" hidden="1">'Sheet1 (2)'!$A$2:$R$224</definedName>
    <definedName name="_xlnm._FilterDatabase" localSheetId="2" hidden="1">'Sheet1 (3)'!$A$2:$P$224</definedName>
    <definedName name="_xlnm._FilterDatabase" localSheetId="7" hidden="1">'Sheet1 (4)'!$A$2:$D$867</definedName>
    <definedName name="_xlnm._FilterDatabase" localSheetId="5" hidden="1">'Sheet1 (5)'!$A$1:$I$865</definedName>
    <definedName name="_xlnm._FilterDatabase" localSheetId="4" hidden="1">Sheet3!$A$1:$P$626</definedName>
    <definedName name="_xlnm._FilterDatabase" localSheetId="6" hidden="1">Table1!$A$1:$H$865</definedName>
  </definedNames>
  <calcPr calcId="191029"/>
  <pivotCaches>
    <pivotCache cacheId="0" r:id="rId12"/>
    <pivotCache cacheId="1" r:id="rId13"/>
    <pivotCache cacheId="2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8" i="12" l="1"/>
  <c r="D218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" i="12"/>
  <c r="F218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" i="12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3" i="5"/>
  <c r="I6" i="8"/>
  <c r="I10" i="8"/>
  <c r="I14" i="8"/>
  <c r="I18" i="8"/>
  <c r="I22" i="8"/>
  <c r="I26" i="8"/>
  <c r="I30" i="8"/>
  <c r="I34" i="8"/>
  <c r="I38" i="8"/>
  <c r="I42" i="8"/>
  <c r="I46" i="8"/>
  <c r="I50" i="8"/>
  <c r="I54" i="8"/>
  <c r="I58" i="8"/>
  <c r="I62" i="8"/>
  <c r="I66" i="8"/>
  <c r="I70" i="8"/>
  <c r="I74" i="8"/>
  <c r="I78" i="8"/>
  <c r="I82" i="8"/>
  <c r="I86" i="8"/>
  <c r="I90" i="8"/>
  <c r="I94" i="8"/>
  <c r="I98" i="8"/>
  <c r="I102" i="8"/>
  <c r="I106" i="8"/>
  <c r="I110" i="8"/>
  <c r="I114" i="8"/>
  <c r="I118" i="8"/>
  <c r="I122" i="8"/>
  <c r="I126" i="8"/>
  <c r="I130" i="8"/>
  <c r="I134" i="8"/>
  <c r="I138" i="8"/>
  <c r="I142" i="8"/>
  <c r="I146" i="8"/>
  <c r="I150" i="8"/>
  <c r="I154" i="8"/>
  <c r="I158" i="8"/>
  <c r="I162" i="8"/>
  <c r="I166" i="8"/>
  <c r="I170" i="8"/>
  <c r="I174" i="8"/>
  <c r="I178" i="8"/>
  <c r="I182" i="8"/>
  <c r="I186" i="8"/>
  <c r="I190" i="8"/>
  <c r="I194" i="8"/>
  <c r="I198" i="8"/>
  <c r="I202" i="8"/>
  <c r="I206" i="8"/>
  <c r="I210" i="8"/>
  <c r="I214" i="8"/>
  <c r="I218" i="8"/>
  <c r="I222" i="8"/>
  <c r="I226" i="8"/>
  <c r="I230" i="8"/>
  <c r="I234" i="8"/>
  <c r="I238" i="8"/>
  <c r="I242" i="8"/>
  <c r="I246" i="8"/>
  <c r="I250" i="8"/>
  <c r="I254" i="8"/>
  <c r="I258" i="8"/>
  <c r="I262" i="8"/>
  <c r="I266" i="8"/>
  <c r="I270" i="8"/>
  <c r="I274" i="8"/>
  <c r="I278" i="8"/>
  <c r="I282" i="8"/>
  <c r="I286" i="8"/>
  <c r="I290" i="8"/>
  <c r="I294" i="8"/>
  <c r="I298" i="8"/>
  <c r="I302" i="8"/>
  <c r="I306" i="8"/>
  <c r="I310" i="8"/>
  <c r="I314" i="8"/>
  <c r="I318" i="8"/>
  <c r="I322" i="8"/>
  <c r="I326" i="8"/>
  <c r="I330" i="8"/>
  <c r="I334" i="8"/>
  <c r="I338" i="8"/>
  <c r="I342" i="8"/>
  <c r="I346" i="8"/>
  <c r="I350" i="8"/>
  <c r="I354" i="8"/>
  <c r="I358" i="8"/>
  <c r="I362" i="8"/>
  <c r="I366" i="8"/>
  <c r="I370" i="8"/>
  <c r="I374" i="8"/>
  <c r="I378" i="8"/>
  <c r="I382" i="8"/>
  <c r="I386" i="8"/>
  <c r="I390" i="8"/>
  <c r="I394" i="8"/>
  <c r="I398" i="8"/>
  <c r="I402" i="8"/>
  <c r="I406" i="8"/>
  <c r="I410" i="8"/>
  <c r="I414" i="8"/>
  <c r="I418" i="8"/>
  <c r="I422" i="8"/>
  <c r="I426" i="8"/>
  <c r="I430" i="8"/>
  <c r="I434" i="8"/>
  <c r="I438" i="8"/>
  <c r="I442" i="8"/>
  <c r="I446" i="8"/>
  <c r="I450" i="8"/>
  <c r="I454" i="8"/>
  <c r="I458" i="8"/>
  <c r="I462" i="8"/>
  <c r="I466" i="8"/>
  <c r="I470" i="8"/>
  <c r="I474" i="8"/>
  <c r="I478" i="8"/>
  <c r="I482" i="8"/>
  <c r="I486" i="8"/>
  <c r="I490" i="8"/>
  <c r="I494" i="8"/>
  <c r="I498" i="8"/>
  <c r="I502" i="8"/>
  <c r="I506" i="8"/>
  <c r="I510" i="8"/>
  <c r="I514" i="8"/>
  <c r="I518" i="8"/>
  <c r="I522" i="8"/>
  <c r="I526" i="8"/>
  <c r="I530" i="8"/>
  <c r="I534" i="8"/>
  <c r="I538" i="8"/>
  <c r="I542" i="8"/>
  <c r="I546" i="8"/>
  <c r="I550" i="8"/>
  <c r="I554" i="8"/>
  <c r="I558" i="8"/>
  <c r="I562" i="8"/>
  <c r="I566" i="8"/>
  <c r="I570" i="8"/>
  <c r="I574" i="8"/>
  <c r="I578" i="8"/>
  <c r="I582" i="8"/>
  <c r="I586" i="8"/>
  <c r="I590" i="8"/>
  <c r="I594" i="8"/>
  <c r="I598" i="8"/>
  <c r="I602" i="8"/>
  <c r="I606" i="8"/>
  <c r="I610" i="8"/>
  <c r="I614" i="8"/>
  <c r="I618" i="8"/>
  <c r="I622" i="8"/>
  <c r="I626" i="8"/>
  <c r="I630" i="8"/>
  <c r="I634" i="8"/>
  <c r="I638" i="8"/>
  <c r="I642" i="8"/>
  <c r="I646" i="8"/>
  <c r="I650" i="8"/>
  <c r="I654" i="8"/>
  <c r="I658" i="8"/>
  <c r="I662" i="8"/>
  <c r="I666" i="8"/>
  <c r="I670" i="8"/>
  <c r="I674" i="8"/>
  <c r="I678" i="8"/>
  <c r="I682" i="8"/>
  <c r="I686" i="8"/>
  <c r="I690" i="8"/>
  <c r="I694" i="8"/>
  <c r="I698" i="8"/>
  <c r="I702" i="8"/>
  <c r="I706" i="8"/>
  <c r="I710" i="8"/>
  <c r="I714" i="8"/>
  <c r="I718" i="8"/>
  <c r="I722" i="8"/>
  <c r="I726" i="8"/>
  <c r="I730" i="8"/>
  <c r="I734" i="8"/>
  <c r="I738" i="8"/>
  <c r="I742" i="8"/>
  <c r="I746" i="8"/>
  <c r="I750" i="8"/>
  <c r="I754" i="8"/>
  <c r="I758" i="8"/>
  <c r="I762" i="8"/>
  <c r="I766" i="8"/>
  <c r="I770" i="8"/>
  <c r="I774" i="8"/>
  <c r="I778" i="8"/>
  <c r="I782" i="8"/>
  <c r="I786" i="8"/>
  <c r="I790" i="8"/>
  <c r="I794" i="8"/>
  <c r="I798" i="8"/>
  <c r="I802" i="8"/>
  <c r="I806" i="8"/>
  <c r="I810" i="8"/>
  <c r="I814" i="8"/>
  <c r="I818" i="8"/>
  <c r="I822" i="8"/>
  <c r="I826" i="8"/>
  <c r="I830" i="8"/>
  <c r="I834" i="8"/>
  <c r="I838" i="8"/>
  <c r="I842" i="8"/>
  <c r="I846" i="8"/>
  <c r="I850" i="8"/>
  <c r="I854" i="8"/>
  <c r="I858" i="8"/>
  <c r="I862" i="8"/>
  <c r="I3" i="8"/>
  <c r="I7" i="8"/>
  <c r="I11" i="8"/>
  <c r="I15" i="8"/>
  <c r="I19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7" i="8"/>
  <c r="I131" i="8"/>
  <c r="I135" i="8"/>
  <c r="I139" i="8"/>
  <c r="I143" i="8"/>
  <c r="I147" i="8"/>
  <c r="I151" i="8"/>
  <c r="I155" i="8"/>
  <c r="I159" i="8"/>
  <c r="I163" i="8"/>
  <c r="I167" i="8"/>
  <c r="I171" i="8"/>
  <c r="I175" i="8"/>
  <c r="I179" i="8"/>
  <c r="I183" i="8"/>
  <c r="I187" i="8"/>
  <c r="I191" i="8"/>
  <c r="I195" i="8"/>
  <c r="I199" i="8"/>
  <c r="I203" i="8"/>
  <c r="I207" i="8"/>
  <c r="I211" i="8"/>
  <c r="I215" i="8"/>
  <c r="I219" i="8"/>
  <c r="I223" i="8"/>
  <c r="I227" i="8"/>
  <c r="I231" i="8"/>
  <c r="I235" i="8"/>
  <c r="I239" i="8"/>
  <c r="I243" i="8"/>
  <c r="I247" i="8"/>
  <c r="I251" i="8"/>
  <c r="I255" i="8"/>
  <c r="I259" i="8"/>
  <c r="I263" i="8"/>
  <c r="I267" i="8"/>
  <c r="I271" i="8"/>
  <c r="I275" i="8"/>
  <c r="I279" i="8"/>
  <c r="I283" i="8"/>
  <c r="I287" i="8"/>
  <c r="I291" i="8"/>
  <c r="I295" i="8"/>
  <c r="I299" i="8"/>
  <c r="I303" i="8"/>
  <c r="I307" i="8"/>
  <c r="I311" i="8"/>
  <c r="I315" i="8"/>
  <c r="I319" i="8"/>
  <c r="I323" i="8"/>
  <c r="I327" i="8"/>
  <c r="I331" i="8"/>
  <c r="I335" i="8"/>
  <c r="I339" i="8"/>
  <c r="I343" i="8"/>
  <c r="I347" i="8"/>
  <c r="I351" i="8"/>
  <c r="I355" i="8"/>
  <c r="I359" i="8"/>
  <c r="I363" i="8"/>
  <c r="I367" i="8"/>
  <c r="I371" i="8"/>
  <c r="I375" i="8"/>
  <c r="I379" i="8"/>
  <c r="I383" i="8"/>
  <c r="I387" i="8"/>
  <c r="I391" i="8"/>
  <c r="I395" i="8"/>
  <c r="I399" i="8"/>
  <c r="I403" i="8"/>
  <c r="I407" i="8"/>
  <c r="I411" i="8"/>
  <c r="I415" i="8"/>
  <c r="I419" i="8"/>
  <c r="I423" i="8"/>
  <c r="I427" i="8"/>
  <c r="I431" i="8"/>
  <c r="I435" i="8"/>
  <c r="I439" i="8"/>
  <c r="I443" i="8"/>
  <c r="I447" i="8"/>
  <c r="I451" i="8"/>
  <c r="I455" i="8"/>
  <c r="I459" i="8"/>
  <c r="I463" i="8"/>
  <c r="I467" i="8"/>
  <c r="I471" i="8"/>
  <c r="I475" i="8"/>
  <c r="I479" i="8"/>
  <c r="I483" i="8"/>
  <c r="I487" i="8"/>
  <c r="I491" i="8"/>
  <c r="I495" i="8"/>
  <c r="I499" i="8"/>
  <c r="I503" i="8"/>
  <c r="I507" i="8"/>
  <c r="I511" i="8"/>
  <c r="I515" i="8"/>
  <c r="I519" i="8"/>
  <c r="I523" i="8"/>
  <c r="I527" i="8"/>
  <c r="I531" i="8"/>
  <c r="I535" i="8"/>
  <c r="I539" i="8"/>
  <c r="I543" i="8"/>
  <c r="I547" i="8"/>
  <c r="I551" i="8"/>
  <c r="I555" i="8"/>
  <c r="I559" i="8"/>
  <c r="I563" i="8"/>
  <c r="I567" i="8"/>
  <c r="I571" i="8"/>
  <c r="I575" i="8"/>
  <c r="I579" i="8"/>
  <c r="I583" i="8"/>
  <c r="I587" i="8"/>
  <c r="I591" i="8"/>
  <c r="I595" i="8"/>
  <c r="I599" i="8"/>
  <c r="I603" i="8"/>
  <c r="I607" i="8"/>
  <c r="I611" i="8"/>
  <c r="I615" i="8"/>
  <c r="I619" i="8"/>
  <c r="I623" i="8"/>
  <c r="I627" i="8"/>
  <c r="I631" i="8"/>
  <c r="I635" i="8"/>
  <c r="I639" i="8"/>
  <c r="I643" i="8"/>
  <c r="I647" i="8"/>
  <c r="I651" i="8"/>
  <c r="I655" i="8"/>
  <c r="I659" i="8"/>
  <c r="I663" i="8"/>
  <c r="I667" i="8"/>
  <c r="I671" i="8"/>
  <c r="I675" i="8"/>
  <c r="I679" i="8"/>
  <c r="I683" i="8"/>
  <c r="I687" i="8"/>
  <c r="I691" i="8"/>
  <c r="I695" i="8"/>
  <c r="I699" i="8"/>
  <c r="I703" i="8"/>
  <c r="I707" i="8"/>
  <c r="I711" i="8"/>
  <c r="I715" i="8"/>
  <c r="I719" i="8"/>
  <c r="I723" i="8"/>
  <c r="I727" i="8"/>
  <c r="I731" i="8"/>
  <c r="I735" i="8"/>
  <c r="I739" i="8"/>
  <c r="I743" i="8"/>
  <c r="I747" i="8"/>
  <c r="I751" i="8"/>
  <c r="I755" i="8"/>
  <c r="I759" i="8"/>
  <c r="I763" i="8"/>
  <c r="I767" i="8"/>
  <c r="I771" i="8"/>
  <c r="I775" i="8"/>
  <c r="I779" i="8"/>
  <c r="I783" i="8"/>
  <c r="I787" i="8"/>
  <c r="I791" i="8"/>
  <c r="I795" i="8"/>
  <c r="I799" i="8"/>
  <c r="I803" i="8"/>
  <c r="I807" i="8"/>
  <c r="I811" i="8"/>
  <c r="I815" i="8"/>
  <c r="I819" i="8"/>
  <c r="I823" i="8"/>
  <c r="I827" i="8"/>
  <c r="I831" i="8"/>
  <c r="I835" i="8"/>
  <c r="I839" i="8"/>
  <c r="I843" i="8"/>
  <c r="I847" i="8"/>
  <c r="I851" i="8"/>
  <c r="I855" i="8"/>
  <c r="I859" i="8"/>
  <c r="I863" i="8"/>
  <c r="I4" i="8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68" i="8"/>
  <c r="I72" i="8"/>
  <c r="I76" i="8"/>
  <c r="I80" i="8"/>
  <c r="I84" i="8"/>
  <c r="I88" i="8"/>
  <c r="I92" i="8"/>
  <c r="I96" i="8"/>
  <c r="I100" i="8"/>
  <c r="I104" i="8"/>
  <c r="I108" i="8"/>
  <c r="I112" i="8"/>
  <c r="I116" i="8"/>
  <c r="I120" i="8"/>
  <c r="I124" i="8"/>
  <c r="I128" i="8"/>
  <c r="I132" i="8"/>
  <c r="I136" i="8"/>
  <c r="I140" i="8"/>
  <c r="I144" i="8"/>
  <c r="I148" i="8"/>
  <c r="I152" i="8"/>
  <c r="I156" i="8"/>
  <c r="I160" i="8"/>
  <c r="I164" i="8"/>
  <c r="I168" i="8"/>
  <c r="I172" i="8"/>
  <c r="I176" i="8"/>
  <c r="I180" i="8"/>
  <c r="I184" i="8"/>
  <c r="I188" i="8"/>
  <c r="I192" i="8"/>
  <c r="I196" i="8"/>
  <c r="I200" i="8"/>
  <c r="I204" i="8"/>
  <c r="I208" i="8"/>
  <c r="I212" i="8"/>
  <c r="I216" i="8"/>
  <c r="I220" i="8"/>
  <c r="I224" i="8"/>
  <c r="I228" i="8"/>
  <c r="I232" i="8"/>
  <c r="I236" i="8"/>
  <c r="I240" i="8"/>
  <c r="I244" i="8"/>
  <c r="I248" i="8"/>
  <c r="I252" i="8"/>
  <c r="I256" i="8"/>
  <c r="I260" i="8"/>
  <c r="I264" i="8"/>
  <c r="I268" i="8"/>
  <c r="I272" i="8"/>
  <c r="I276" i="8"/>
  <c r="I280" i="8"/>
  <c r="I284" i="8"/>
  <c r="I288" i="8"/>
  <c r="I292" i="8"/>
  <c r="I296" i="8"/>
  <c r="I300" i="8"/>
  <c r="I304" i="8"/>
  <c r="I308" i="8"/>
  <c r="I312" i="8"/>
  <c r="I316" i="8"/>
  <c r="I320" i="8"/>
  <c r="I324" i="8"/>
  <c r="I328" i="8"/>
  <c r="I332" i="8"/>
  <c r="I336" i="8"/>
  <c r="I340" i="8"/>
  <c r="I344" i="8"/>
  <c r="I348" i="8"/>
  <c r="I352" i="8"/>
  <c r="I356" i="8"/>
  <c r="I360" i="8"/>
  <c r="I364" i="8"/>
  <c r="I368" i="8"/>
  <c r="I372" i="8"/>
  <c r="I376" i="8"/>
  <c r="I380" i="8"/>
  <c r="I384" i="8"/>
  <c r="I388" i="8"/>
  <c r="I392" i="8"/>
  <c r="I396" i="8"/>
  <c r="I400" i="8"/>
  <c r="I404" i="8"/>
  <c r="I408" i="8"/>
  <c r="I412" i="8"/>
  <c r="I416" i="8"/>
  <c r="I420" i="8"/>
  <c r="I424" i="8"/>
  <c r="I428" i="8"/>
  <c r="I432" i="8"/>
  <c r="I436" i="8"/>
  <c r="I440" i="8"/>
  <c r="I444" i="8"/>
  <c r="I448" i="8"/>
  <c r="I452" i="8"/>
  <c r="I456" i="8"/>
  <c r="I460" i="8"/>
  <c r="I464" i="8"/>
  <c r="I468" i="8"/>
  <c r="I472" i="8"/>
  <c r="I476" i="8"/>
  <c r="I480" i="8"/>
  <c r="I484" i="8"/>
  <c r="I488" i="8"/>
  <c r="I492" i="8"/>
  <c r="I496" i="8"/>
  <c r="I500" i="8"/>
  <c r="I504" i="8"/>
  <c r="I508" i="8"/>
  <c r="I512" i="8"/>
  <c r="I516" i="8"/>
  <c r="I520" i="8"/>
  <c r="I524" i="8"/>
  <c r="I528" i="8"/>
  <c r="I532" i="8"/>
  <c r="I536" i="8"/>
  <c r="I540" i="8"/>
  <c r="I544" i="8"/>
  <c r="I548" i="8"/>
  <c r="I552" i="8"/>
  <c r="I556" i="8"/>
  <c r="I560" i="8"/>
  <c r="I564" i="8"/>
  <c r="I568" i="8"/>
  <c r="I572" i="8"/>
  <c r="I576" i="8"/>
  <c r="I580" i="8"/>
  <c r="I584" i="8"/>
  <c r="I588" i="8"/>
  <c r="I592" i="8"/>
  <c r="I596" i="8"/>
  <c r="I600" i="8"/>
  <c r="I604" i="8"/>
  <c r="I608" i="8"/>
  <c r="I612" i="8"/>
  <c r="I616" i="8"/>
  <c r="I620" i="8"/>
  <c r="I624" i="8"/>
  <c r="I628" i="8"/>
  <c r="I632" i="8"/>
  <c r="I636" i="8"/>
  <c r="I640" i="8"/>
  <c r="I644" i="8"/>
  <c r="I648" i="8"/>
  <c r="I652" i="8"/>
  <c r="I656" i="8"/>
  <c r="I660" i="8"/>
  <c r="I664" i="8"/>
  <c r="I668" i="8"/>
  <c r="I672" i="8"/>
  <c r="I676" i="8"/>
  <c r="I680" i="8"/>
  <c r="I684" i="8"/>
  <c r="I688" i="8"/>
  <c r="I692" i="8"/>
  <c r="I696" i="8"/>
  <c r="I700" i="8"/>
  <c r="I704" i="8"/>
  <c r="I708" i="8"/>
  <c r="I712" i="8"/>
  <c r="I716" i="8"/>
  <c r="I720" i="8"/>
  <c r="I724" i="8"/>
  <c r="I728" i="8"/>
  <c r="I732" i="8"/>
  <c r="I736" i="8"/>
  <c r="I740" i="8"/>
  <c r="I744" i="8"/>
  <c r="I748" i="8"/>
  <c r="I752" i="8"/>
  <c r="I756" i="8"/>
  <c r="I760" i="8"/>
  <c r="I764" i="8"/>
  <c r="I768" i="8"/>
  <c r="I772" i="8"/>
  <c r="I776" i="8"/>
  <c r="I780" i="8"/>
  <c r="I784" i="8"/>
  <c r="I788" i="8"/>
  <c r="I792" i="8"/>
  <c r="I796" i="8"/>
  <c r="I800" i="8"/>
  <c r="I804" i="8"/>
  <c r="I808" i="8"/>
  <c r="I812" i="8"/>
  <c r="I816" i="8"/>
  <c r="I820" i="8"/>
  <c r="I824" i="8"/>
  <c r="I828" i="8"/>
  <c r="I832" i="8"/>
  <c r="I836" i="8"/>
  <c r="I840" i="8"/>
  <c r="I844" i="8"/>
  <c r="I848" i="8"/>
  <c r="I852" i="8"/>
  <c r="I856" i="8"/>
  <c r="I860" i="8"/>
  <c r="I864" i="8"/>
  <c r="I5" i="8"/>
  <c r="I9" i="8"/>
  <c r="I13" i="8"/>
  <c r="I17" i="8"/>
  <c r="I21" i="8"/>
  <c r="I25" i="8"/>
  <c r="I29" i="8"/>
  <c r="I33" i="8"/>
  <c r="I37" i="8"/>
  <c r="I41" i="8"/>
  <c r="I45" i="8"/>
  <c r="I49" i="8"/>
  <c r="I53" i="8"/>
  <c r="I57" i="8"/>
  <c r="I61" i="8"/>
  <c r="I65" i="8"/>
  <c r="I69" i="8"/>
  <c r="I73" i="8"/>
  <c r="I77" i="8"/>
  <c r="I81" i="8"/>
  <c r="I85" i="8"/>
  <c r="I89" i="8"/>
  <c r="I93" i="8"/>
  <c r="I97" i="8"/>
  <c r="I101" i="8"/>
  <c r="I105" i="8"/>
  <c r="I109" i="8"/>
  <c r="I113" i="8"/>
  <c r="I117" i="8"/>
  <c r="I121" i="8"/>
  <c r="I125" i="8"/>
  <c r="I129" i="8"/>
  <c r="I133" i="8"/>
  <c r="I137" i="8"/>
  <c r="I141" i="8"/>
  <c r="I145" i="8"/>
  <c r="I149" i="8"/>
  <c r="I153" i="8"/>
  <c r="I157" i="8"/>
  <c r="I161" i="8"/>
  <c r="I165" i="8"/>
  <c r="I169" i="8"/>
  <c r="I173" i="8"/>
  <c r="I177" i="8"/>
  <c r="I181" i="8"/>
  <c r="I185" i="8"/>
  <c r="I189" i="8"/>
  <c r="I193" i="8"/>
  <c r="I197" i="8"/>
  <c r="I201" i="8"/>
  <c r="I205" i="8"/>
  <c r="I209" i="8"/>
  <c r="I213" i="8"/>
  <c r="I217" i="8"/>
  <c r="I221" i="8"/>
  <c r="I225" i="8"/>
  <c r="I229" i="8"/>
  <c r="I233" i="8"/>
  <c r="I237" i="8"/>
  <c r="I241" i="8"/>
  <c r="I245" i="8"/>
  <c r="I249" i="8"/>
  <c r="I253" i="8"/>
  <c r="I257" i="8"/>
  <c r="I261" i="8"/>
  <c r="I265" i="8"/>
  <c r="I269" i="8"/>
  <c r="I273" i="8"/>
  <c r="I277" i="8"/>
  <c r="I281" i="8"/>
  <c r="I285" i="8"/>
  <c r="I289" i="8"/>
  <c r="I293" i="8"/>
  <c r="I297" i="8"/>
  <c r="I301" i="8"/>
  <c r="I305" i="8"/>
  <c r="I309" i="8"/>
  <c r="I313" i="8"/>
  <c r="I317" i="8"/>
  <c r="I321" i="8"/>
  <c r="I325" i="8"/>
  <c r="I329" i="8"/>
  <c r="I333" i="8"/>
  <c r="I337" i="8"/>
  <c r="I341" i="8"/>
  <c r="I345" i="8"/>
  <c r="I349" i="8"/>
  <c r="I353" i="8"/>
  <c r="I357" i="8"/>
  <c r="I361" i="8"/>
  <c r="I365" i="8"/>
  <c r="I369" i="8"/>
  <c r="I373" i="8"/>
  <c r="I377" i="8"/>
  <c r="I381" i="8"/>
  <c r="I385" i="8"/>
  <c r="I389" i="8"/>
  <c r="I393" i="8"/>
  <c r="I397" i="8"/>
  <c r="I401" i="8"/>
  <c r="I405" i="8"/>
  <c r="I409" i="8"/>
  <c r="I413" i="8"/>
  <c r="I417" i="8"/>
  <c r="I421" i="8"/>
  <c r="I425" i="8"/>
  <c r="I429" i="8"/>
  <c r="I433" i="8"/>
  <c r="I437" i="8"/>
  <c r="I441" i="8"/>
  <c r="I445" i="8"/>
  <c r="I449" i="8"/>
  <c r="I453" i="8"/>
  <c r="I457" i="8"/>
  <c r="I461" i="8"/>
  <c r="I465" i="8"/>
  <c r="I469" i="8"/>
  <c r="I473" i="8"/>
  <c r="I477" i="8"/>
  <c r="I481" i="8"/>
  <c r="I485" i="8"/>
  <c r="I489" i="8"/>
  <c r="I493" i="8"/>
  <c r="I497" i="8"/>
  <c r="I501" i="8"/>
  <c r="I505" i="8"/>
  <c r="I509" i="8"/>
  <c r="I513" i="8"/>
  <c r="I517" i="8"/>
  <c r="I521" i="8"/>
  <c r="I525" i="8"/>
  <c r="I529" i="8"/>
  <c r="I533" i="8"/>
  <c r="I537" i="8"/>
  <c r="I541" i="8"/>
  <c r="I545" i="8"/>
  <c r="I549" i="8"/>
  <c r="I553" i="8"/>
  <c r="I557" i="8"/>
  <c r="I561" i="8"/>
  <c r="I565" i="8"/>
  <c r="I569" i="8"/>
  <c r="I573" i="8"/>
  <c r="I577" i="8"/>
  <c r="I581" i="8"/>
  <c r="I585" i="8"/>
  <c r="I589" i="8"/>
  <c r="I593" i="8"/>
  <c r="I597" i="8"/>
  <c r="I601" i="8"/>
  <c r="I605" i="8"/>
  <c r="I609" i="8"/>
  <c r="I613" i="8"/>
  <c r="I617" i="8"/>
  <c r="I621" i="8"/>
  <c r="I625" i="8"/>
  <c r="I629" i="8"/>
  <c r="I633" i="8"/>
  <c r="I637" i="8"/>
  <c r="I641" i="8"/>
  <c r="I645" i="8"/>
  <c r="I649" i="8"/>
  <c r="I653" i="8"/>
  <c r="I657" i="8"/>
  <c r="I661" i="8"/>
  <c r="I665" i="8"/>
  <c r="I669" i="8"/>
  <c r="I673" i="8"/>
  <c r="I677" i="8"/>
  <c r="I681" i="8"/>
  <c r="I685" i="8"/>
  <c r="I689" i="8"/>
  <c r="I693" i="8"/>
  <c r="I697" i="8"/>
  <c r="I701" i="8"/>
  <c r="I705" i="8"/>
  <c r="I709" i="8"/>
  <c r="I713" i="8"/>
  <c r="I717" i="8"/>
  <c r="I721" i="8"/>
  <c r="I725" i="8"/>
  <c r="I729" i="8"/>
  <c r="I733" i="8"/>
  <c r="I737" i="8"/>
  <c r="I741" i="8"/>
  <c r="I745" i="8"/>
  <c r="I749" i="8"/>
  <c r="I753" i="8"/>
  <c r="I757" i="8"/>
  <c r="I761" i="8"/>
  <c r="I765" i="8"/>
  <c r="I769" i="8"/>
  <c r="I773" i="8"/>
  <c r="I777" i="8"/>
  <c r="I781" i="8"/>
  <c r="I785" i="8"/>
  <c r="I789" i="8"/>
  <c r="I793" i="8"/>
  <c r="I797" i="8"/>
  <c r="I801" i="8"/>
  <c r="I805" i="8"/>
  <c r="I809" i="8"/>
  <c r="I813" i="8"/>
  <c r="I817" i="8"/>
  <c r="I821" i="8"/>
  <c r="I825" i="8"/>
  <c r="I829" i="8"/>
  <c r="I833" i="8"/>
  <c r="I837" i="8"/>
  <c r="I841" i="8"/>
  <c r="I845" i="8"/>
  <c r="I849" i="8"/>
  <c r="I853" i="8"/>
  <c r="I857" i="8"/>
  <c r="I861" i="8"/>
  <c r="I865" i="8"/>
  <c r="I2" i="8"/>
  <c r="H6" i="8"/>
  <c r="H10" i="8"/>
  <c r="H14" i="8"/>
  <c r="H18" i="8"/>
  <c r="H22" i="8"/>
  <c r="H26" i="8"/>
  <c r="H30" i="8"/>
  <c r="H34" i="8"/>
  <c r="H38" i="8"/>
  <c r="H42" i="8"/>
  <c r="H46" i="8"/>
  <c r="H50" i="8"/>
  <c r="H54" i="8"/>
  <c r="H58" i="8"/>
  <c r="H62" i="8"/>
  <c r="H66" i="8"/>
  <c r="H70" i="8"/>
  <c r="H74" i="8"/>
  <c r="H78" i="8"/>
  <c r="H82" i="8"/>
  <c r="H86" i="8"/>
  <c r="H90" i="8"/>
  <c r="H94" i="8"/>
  <c r="H98" i="8"/>
  <c r="H102" i="8"/>
  <c r="H106" i="8"/>
  <c r="H110" i="8"/>
  <c r="H114" i="8"/>
  <c r="H118" i="8"/>
  <c r="H122" i="8"/>
  <c r="H126" i="8"/>
  <c r="H130" i="8"/>
  <c r="H134" i="8"/>
  <c r="H138" i="8"/>
  <c r="H142" i="8"/>
  <c r="H146" i="8"/>
  <c r="H150" i="8"/>
  <c r="H154" i="8"/>
  <c r="H158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22" i="8"/>
  <c r="H226" i="8"/>
  <c r="H230" i="8"/>
  <c r="H234" i="8"/>
  <c r="H238" i="8"/>
  <c r="H242" i="8"/>
  <c r="H246" i="8"/>
  <c r="H250" i="8"/>
  <c r="H254" i="8"/>
  <c r="H258" i="8"/>
  <c r="H262" i="8"/>
  <c r="H266" i="8"/>
  <c r="H270" i="8"/>
  <c r="H274" i="8"/>
  <c r="H278" i="8"/>
  <c r="H282" i="8"/>
  <c r="H286" i="8"/>
  <c r="H290" i="8"/>
  <c r="H294" i="8"/>
  <c r="H298" i="8"/>
  <c r="H302" i="8"/>
  <c r="H306" i="8"/>
  <c r="H310" i="8"/>
  <c r="H314" i="8"/>
  <c r="H318" i="8"/>
  <c r="H322" i="8"/>
  <c r="H326" i="8"/>
  <c r="H330" i="8"/>
  <c r="H334" i="8"/>
  <c r="H338" i="8"/>
  <c r="H342" i="8"/>
  <c r="H346" i="8"/>
  <c r="H350" i="8"/>
  <c r="H354" i="8"/>
  <c r="H358" i="8"/>
  <c r="H362" i="8"/>
  <c r="H366" i="8"/>
  <c r="H370" i="8"/>
  <c r="H374" i="8"/>
  <c r="H378" i="8"/>
  <c r="H382" i="8"/>
  <c r="H386" i="8"/>
  <c r="H390" i="8"/>
  <c r="H394" i="8"/>
  <c r="H398" i="8"/>
  <c r="H402" i="8"/>
  <c r="H406" i="8"/>
  <c r="H410" i="8"/>
  <c r="H414" i="8"/>
  <c r="H418" i="8"/>
  <c r="H422" i="8"/>
  <c r="H426" i="8"/>
  <c r="H430" i="8"/>
  <c r="H434" i="8"/>
  <c r="H438" i="8"/>
  <c r="H442" i="8"/>
  <c r="H446" i="8"/>
  <c r="H450" i="8"/>
  <c r="H454" i="8"/>
  <c r="H458" i="8"/>
  <c r="H462" i="8"/>
  <c r="H466" i="8"/>
  <c r="H470" i="8"/>
  <c r="H474" i="8"/>
  <c r="H478" i="8"/>
  <c r="H482" i="8"/>
  <c r="H486" i="8"/>
  <c r="H490" i="8"/>
  <c r="H494" i="8"/>
  <c r="H498" i="8"/>
  <c r="H502" i="8"/>
  <c r="H506" i="8"/>
  <c r="H510" i="8"/>
  <c r="H514" i="8"/>
  <c r="H518" i="8"/>
  <c r="H522" i="8"/>
  <c r="H526" i="8"/>
  <c r="H530" i="8"/>
  <c r="H534" i="8"/>
  <c r="H538" i="8"/>
  <c r="H542" i="8"/>
  <c r="H546" i="8"/>
  <c r="H550" i="8"/>
  <c r="H554" i="8"/>
  <c r="H558" i="8"/>
  <c r="H562" i="8"/>
  <c r="H566" i="8"/>
  <c r="H570" i="8"/>
  <c r="H574" i="8"/>
  <c r="H578" i="8"/>
  <c r="H582" i="8"/>
  <c r="H586" i="8"/>
  <c r="H590" i="8"/>
  <c r="H594" i="8"/>
  <c r="H598" i="8"/>
  <c r="H602" i="8"/>
  <c r="H606" i="8"/>
  <c r="H610" i="8"/>
  <c r="H614" i="8"/>
  <c r="H618" i="8"/>
  <c r="H622" i="8"/>
  <c r="H626" i="8"/>
  <c r="H630" i="8"/>
  <c r="H634" i="8"/>
  <c r="H638" i="8"/>
  <c r="H642" i="8"/>
  <c r="H646" i="8"/>
  <c r="H650" i="8"/>
  <c r="H654" i="8"/>
  <c r="H658" i="8"/>
  <c r="H662" i="8"/>
  <c r="H666" i="8"/>
  <c r="H670" i="8"/>
  <c r="H674" i="8"/>
  <c r="H678" i="8"/>
  <c r="H682" i="8"/>
  <c r="H686" i="8"/>
  <c r="H690" i="8"/>
  <c r="H694" i="8"/>
  <c r="H698" i="8"/>
  <c r="H702" i="8"/>
  <c r="H706" i="8"/>
  <c r="H710" i="8"/>
  <c r="H714" i="8"/>
  <c r="H718" i="8"/>
  <c r="H722" i="8"/>
  <c r="H726" i="8"/>
  <c r="H730" i="8"/>
  <c r="H734" i="8"/>
  <c r="H738" i="8"/>
  <c r="H742" i="8"/>
  <c r="H746" i="8"/>
  <c r="H750" i="8"/>
  <c r="H754" i="8"/>
  <c r="H758" i="8"/>
  <c r="H762" i="8"/>
  <c r="H766" i="8"/>
  <c r="H770" i="8"/>
  <c r="H774" i="8"/>
  <c r="H778" i="8"/>
  <c r="H782" i="8"/>
  <c r="H786" i="8"/>
  <c r="H790" i="8"/>
  <c r="H794" i="8"/>
  <c r="H798" i="8"/>
  <c r="H802" i="8"/>
  <c r="H806" i="8"/>
  <c r="H810" i="8"/>
  <c r="H814" i="8"/>
  <c r="H818" i="8"/>
  <c r="H822" i="8"/>
  <c r="H826" i="8"/>
  <c r="H830" i="8"/>
  <c r="H834" i="8"/>
  <c r="H838" i="8"/>
  <c r="H842" i="8"/>
  <c r="H846" i="8"/>
  <c r="H850" i="8"/>
  <c r="H854" i="8"/>
  <c r="H858" i="8"/>
  <c r="H862" i="8"/>
  <c r="H3" i="8"/>
  <c r="H7" i="8"/>
  <c r="H11" i="8"/>
  <c r="H15" i="8"/>
  <c r="H19" i="8"/>
  <c r="H23" i="8"/>
  <c r="H27" i="8"/>
  <c r="H31" i="8"/>
  <c r="H35" i="8"/>
  <c r="H39" i="8"/>
  <c r="H43" i="8"/>
  <c r="H47" i="8"/>
  <c r="H51" i="8"/>
  <c r="H55" i="8"/>
  <c r="H59" i="8"/>
  <c r="H63" i="8"/>
  <c r="H67" i="8"/>
  <c r="H71" i="8"/>
  <c r="H75" i="8"/>
  <c r="H79" i="8"/>
  <c r="H83" i="8"/>
  <c r="H87" i="8"/>
  <c r="H91" i="8"/>
  <c r="H95" i="8"/>
  <c r="H99" i="8"/>
  <c r="H103" i="8"/>
  <c r="H107" i="8"/>
  <c r="H111" i="8"/>
  <c r="H115" i="8"/>
  <c r="H119" i="8"/>
  <c r="H123" i="8"/>
  <c r="H127" i="8"/>
  <c r="H131" i="8"/>
  <c r="H135" i="8"/>
  <c r="H139" i="8"/>
  <c r="H143" i="8"/>
  <c r="H147" i="8"/>
  <c r="H151" i="8"/>
  <c r="H155" i="8"/>
  <c r="H159" i="8"/>
  <c r="H163" i="8"/>
  <c r="H167" i="8"/>
  <c r="H171" i="8"/>
  <c r="H175" i="8"/>
  <c r="H179" i="8"/>
  <c r="H183" i="8"/>
  <c r="H187" i="8"/>
  <c r="H191" i="8"/>
  <c r="H195" i="8"/>
  <c r="H199" i="8"/>
  <c r="H203" i="8"/>
  <c r="H207" i="8"/>
  <c r="H211" i="8"/>
  <c r="H215" i="8"/>
  <c r="H219" i="8"/>
  <c r="H223" i="8"/>
  <c r="H227" i="8"/>
  <c r="H231" i="8"/>
  <c r="H235" i="8"/>
  <c r="H239" i="8"/>
  <c r="H243" i="8"/>
  <c r="H247" i="8"/>
  <c r="H251" i="8"/>
  <c r="H255" i="8"/>
  <c r="H259" i="8"/>
  <c r="H263" i="8"/>
  <c r="H267" i="8"/>
  <c r="H271" i="8"/>
  <c r="H275" i="8"/>
  <c r="H279" i="8"/>
  <c r="H283" i="8"/>
  <c r="H287" i="8"/>
  <c r="H291" i="8"/>
  <c r="H295" i="8"/>
  <c r="H299" i="8"/>
  <c r="H303" i="8"/>
  <c r="H307" i="8"/>
  <c r="H311" i="8"/>
  <c r="H315" i="8"/>
  <c r="H319" i="8"/>
  <c r="H323" i="8"/>
  <c r="H327" i="8"/>
  <c r="H331" i="8"/>
  <c r="H335" i="8"/>
  <c r="H339" i="8"/>
  <c r="H343" i="8"/>
  <c r="H347" i="8"/>
  <c r="H351" i="8"/>
  <c r="H355" i="8"/>
  <c r="H359" i="8"/>
  <c r="H363" i="8"/>
  <c r="H367" i="8"/>
  <c r="H371" i="8"/>
  <c r="H375" i="8"/>
  <c r="H379" i="8"/>
  <c r="H383" i="8"/>
  <c r="H387" i="8"/>
  <c r="H391" i="8"/>
  <c r="H395" i="8"/>
  <c r="H399" i="8"/>
  <c r="H403" i="8"/>
  <c r="H407" i="8"/>
  <c r="H411" i="8"/>
  <c r="H415" i="8"/>
  <c r="H419" i="8"/>
  <c r="H423" i="8"/>
  <c r="H427" i="8"/>
  <c r="H431" i="8"/>
  <c r="H435" i="8"/>
  <c r="H439" i="8"/>
  <c r="H443" i="8"/>
  <c r="H447" i="8"/>
  <c r="H451" i="8"/>
  <c r="H455" i="8"/>
  <c r="H459" i="8"/>
  <c r="H463" i="8"/>
  <c r="H467" i="8"/>
  <c r="H471" i="8"/>
  <c r="H475" i="8"/>
  <c r="H479" i="8"/>
  <c r="H483" i="8"/>
  <c r="H487" i="8"/>
  <c r="H491" i="8"/>
  <c r="H495" i="8"/>
  <c r="H499" i="8"/>
  <c r="H503" i="8"/>
  <c r="H507" i="8"/>
  <c r="H511" i="8"/>
  <c r="H515" i="8"/>
  <c r="H519" i="8"/>
  <c r="H523" i="8"/>
  <c r="H527" i="8"/>
  <c r="H531" i="8"/>
  <c r="H535" i="8"/>
  <c r="H539" i="8"/>
  <c r="H543" i="8"/>
  <c r="H547" i="8"/>
  <c r="H551" i="8"/>
  <c r="H555" i="8"/>
  <c r="H559" i="8"/>
  <c r="H563" i="8"/>
  <c r="H567" i="8"/>
  <c r="H571" i="8"/>
  <c r="H575" i="8"/>
  <c r="H579" i="8"/>
  <c r="H583" i="8"/>
  <c r="H587" i="8"/>
  <c r="H591" i="8"/>
  <c r="H595" i="8"/>
  <c r="H599" i="8"/>
  <c r="H603" i="8"/>
  <c r="H607" i="8"/>
  <c r="H611" i="8"/>
  <c r="H615" i="8"/>
  <c r="H619" i="8"/>
  <c r="H623" i="8"/>
  <c r="H627" i="8"/>
  <c r="H631" i="8"/>
  <c r="H635" i="8"/>
  <c r="H639" i="8"/>
  <c r="H643" i="8"/>
  <c r="H647" i="8"/>
  <c r="H651" i="8"/>
  <c r="H655" i="8"/>
  <c r="H659" i="8"/>
  <c r="H663" i="8"/>
  <c r="H667" i="8"/>
  <c r="H671" i="8"/>
  <c r="H675" i="8"/>
  <c r="H679" i="8"/>
  <c r="H683" i="8"/>
  <c r="H687" i="8"/>
  <c r="H691" i="8"/>
  <c r="H695" i="8"/>
  <c r="H699" i="8"/>
  <c r="H703" i="8"/>
  <c r="H707" i="8"/>
  <c r="H711" i="8"/>
  <c r="H715" i="8"/>
  <c r="H719" i="8"/>
  <c r="H723" i="8"/>
  <c r="H727" i="8"/>
  <c r="H731" i="8"/>
  <c r="H735" i="8"/>
  <c r="H739" i="8"/>
  <c r="H743" i="8"/>
  <c r="H747" i="8"/>
  <c r="H751" i="8"/>
  <c r="H755" i="8"/>
  <c r="H759" i="8"/>
  <c r="H763" i="8"/>
  <c r="H767" i="8"/>
  <c r="H771" i="8"/>
  <c r="H775" i="8"/>
  <c r="H779" i="8"/>
  <c r="H783" i="8"/>
  <c r="H787" i="8"/>
  <c r="H791" i="8"/>
  <c r="H795" i="8"/>
  <c r="H799" i="8"/>
  <c r="H803" i="8"/>
  <c r="H807" i="8"/>
  <c r="H811" i="8"/>
  <c r="H815" i="8"/>
  <c r="H819" i="8"/>
  <c r="H823" i="8"/>
  <c r="H827" i="8"/>
  <c r="H831" i="8"/>
  <c r="H835" i="8"/>
  <c r="H839" i="8"/>
  <c r="H843" i="8"/>
  <c r="H847" i="8"/>
  <c r="H851" i="8"/>
  <c r="H855" i="8"/>
  <c r="H859" i="8"/>
  <c r="H863" i="8"/>
  <c r="H4" i="8"/>
  <c r="H8" i="8"/>
  <c r="H12" i="8"/>
  <c r="H16" i="8"/>
  <c r="H20" i="8"/>
  <c r="H24" i="8"/>
  <c r="H28" i="8"/>
  <c r="H32" i="8"/>
  <c r="H36" i="8"/>
  <c r="H40" i="8"/>
  <c r="H44" i="8"/>
  <c r="H48" i="8"/>
  <c r="H52" i="8"/>
  <c r="H56" i="8"/>
  <c r="H60" i="8"/>
  <c r="H64" i="8"/>
  <c r="H68" i="8"/>
  <c r="H72" i="8"/>
  <c r="H76" i="8"/>
  <c r="H80" i="8"/>
  <c r="H84" i="8"/>
  <c r="H88" i="8"/>
  <c r="H92" i="8"/>
  <c r="H96" i="8"/>
  <c r="H100" i="8"/>
  <c r="H104" i="8"/>
  <c r="H108" i="8"/>
  <c r="H112" i="8"/>
  <c r="H116" i="8"/>
  <c r="H120" i="8"/>
  <c r="H124" i="8"/>
  <c r="H128" i="8"/>
  <c r="H132" i="8"/>
  <c r="H136" i="8"/>
  <c r="H140" i="8"/>
  <c r="H144" i="8"/>
  <c r="H148" i="8"/>
  <c r="H152" i="8"/>
  <c r="H156" i="8"/>
  <c r="H160" i="8"/>
  <c r="H164" i="8"/>
  <c r="H168" i="8"/>
  <c r="H172" i="8"/>
  <c r="H176" i="8"/>
  <c r="H180" i="8"/>
  <c r="H184" i="8"/>
  <c r="H188" i="8"/>
  <c r="H192" i="8"/>
  <c r="H196" i="8"/>
  <c r="H200" i="8"/>
  <c r="H204" i="8"/>
  <c r="H208" i="8"/>
  <c r="H212" i="8"/>
  <c r="H216" i="8"/>
  <c r="H220" i="8"/>
  <c r="H224" i="8"/>
  <c r="H228" i="8"/>
  <c r="H232" i="8"/>
  <c r="H236" i="8"/>
  <c r="H240" i="8"/>
  <c r="H244" i="8"/>
  <c r="H248" i="8"/>
  <c r="H252" i="8"/>
  <c r="H256" i="8"/>
  <c r="H260" i="8"/>
  <c r="H264" i="8"/>
  <c r="H268" i="8"/>
  <c r="H272" i="8"/>
  <c r="H276" i="8"/>
  <c r="H280" i="8"/>
  <c r="H284" i="8"/>
  <c r="H288" i="8"/>
  <c r="H292" i="8"/>
  <c r="H296" i="8"/>
  <c r="H300" i="8"/>
  <c r="H304" i="8"/>
  <c r="H308" i="8"/>
  <c r="H312" i="8"/>
  <c r="H316" i="8"/>
  <c r="H320" i="8"/>
  <c r="H324" i="8"/>
  <c r="H328" i="8"/>
  <c r="H332" i="8"/>
  <c r="H336" i="8"/>
  <c r="H340" i="8"/>
  <c r="H344" i="8"/>
  <c r="H348" i="8"/>
  <c r="H352" i="8"/>
  <c r="H356" i="8"/>
  <c r="H360" i="8"/>
  <c r="H364" i="8"/>
  <c r="H368" i="8"/>
  <c r="H372" i="8"/>
  <c r="H376" i="8"/>
  <c r="H380" i="8"/>
  <c r="H384" i="8"/>
  <c r="H388" i="8"/>
  <c r="H392" i="8"/>
  <c r="H396" i="8"/>
  <c r="H400" i="8"/>
  <c r="H404" i="8"/>
  <c r="H408" i="8"/>
  <c r="H412" i="8"/>
  <c r="H416" i="8"/>
  <c r="H420" i="8"/>
  <c r="H424" i="8"/>
  <c r="H428" i="8"/>
  <c r="H432" i="8"/>
  <c r="H436" i="8"/>
  <c r="H440" i="8"/>
  <c r="H444" i="8"/>
  <c r="H448" i="8"/>
  <c r="H452" i="8"/>
  <c r="H456" i="8"/>
  <c r="H460" i="8"/>
  <c r="H464" i="8"/>
  <c r="H468" i="8"/>
  <c r="H472" i="8"/>
  <c r="H476" i="8"/>
  <c r="H480" i="8"/>
  <c r="H484" i="8"/>
  <c r="H488" i="8"/>
  <c r="H492" i="8"/>
  <c r="H496" i="8"/>
  <c r="H500" i="8"/>
  <c r="H504" i="8"/>
  <c r="H508" i="8"/>
  <c r="H512" i="8"/>
  <c r="H516" i="8"/>
  <c r="H520" i="8"/>
  <c r="H524" i="8"/>
  <c r="H528" i="8"/>
  <c r="H532" i="8"/>
  <c r="H536" i="8"/>
  <c r="H540" i="8"/>
  <c r="H544" i="8"/>
  <c r="H548" i="8"/>
  <c r="H552" i="8"/>
  <c r="H556" i="8"/>
  <c r="H560" i="8"/>
  <c r="H564" i="8"/>
  <c r="H568" i="8"/>
  <c r="H572" i="8"/>
  <c r="H576" i="8"/>
  <c r="H580" i="8"/>
  <c r="H584" i="8"/>
  <c r="H588" i="8"/>
  <c r="H592" i="8"/>
  <c r="H596" i="8"/>
  <c r="H600" i="8"/>
  <c r="H604" i="8"/>
  <c r="H608" i="8"/>
  <c r="H612" i="8"/>
  <c r="H616" i="8"/>
  <c r="H620" i="8"/>
  <c r="H624" i="8"/>
  <c r="H628" i="8"/>
  <c r="H632" i="8"/>
  <c r="H636" i="8"/>
  <c r="H640" i="8"/>
  <c r="H644" i="8"/>
  <c r="H648" i="8"/>
  <c r="H652" i="8"/>
  <c r="H656" i="8"/>
  <c r="H660" i="8"/>
  <c r="H664" i="8"/>
  <c r="H668" i="8"/>
  <c r="H672" i="8"/>
  <c r="H676" i="8"/>
  <c r="H680" i="8"/>
  <c r="H684" i="8"/>
  <c r="H688" i="8"/>
  <c r="H692" i="8"/>
  <c r="H696" i="8"/>
  <c r="H700" i="8"/>
  <c r="H704" i="8"/>
  <c r="H708" i="8"/>
  <c r="H712" i="8"/>
  <c r="H716" i="8"/>
  <c r="H720" i="8"/>
  <c r="H724" i="8"/>
  <c r="H728" i="8"/>
  <c r="H732" i="8"/>
  <c r="H736" i="8"/>
  <c r="H740" i="8"/>
  <c r="H744" i="8"/>
  <c r="H748" i="8"/>
  <c r="H752" i="8"/>
  <c r="H756" i="8"/>
  <c r="H760" i="8"/>
  <c r="H764" i="8"/>
  <c r="H768" i="8"/>
  <c r="H772" i="8"/>
  <c r="H776" i="8"/>
  <c r="H780" i="8"/>
  <c r="H784" i="8"/>
  <c r="H788" i="8"/>
  <c r="H792" i="8"/>
  <c r="H796" i="8"/>
  <c r="H800" i="8"/>
  <c r="H804" i="8"/>
  <c r="H808" i="8"/>
  <c r="H812" i="8"/>
  <c r="H816" i="8"/>
  <c r="H820" i="8"/>
  <c r="H824" i="8"/>
  <c r="H828" i="8"/>
  <c r="H832" i="8"/>
  <c r="H836" i="8"/>
  <c r="H840" i="8"/>
  <c r="H844" i="8"/>
  <c r="H848" i="8"/>
  <c r="H852" i="8"/>
  <c r="H856" i="8"/>
  <c r="H860" i="8"/>
  <c r="H864" i="8"/>
  <c r="H5" i="8"/>
  <c r="H9" i="8"/>
  <c r="H13" i="8"/>
  <c r="H17" i="8"/>
  <c r="H21" i="8"/>
  <c r="H25" i="8"/>
  <c r="H29" i="8"/>
  <c r="H33" i="8"/>
  <c r="H37" i="8"/>
  <c r="H41" i="8"/>
  <c r="H45" i="8"/>
  <c r="H49" i="8"/>
  <c r="H53" i="8"/>
  <c r="H57" i="8"/>
  <c r="H61" i="8"/>
  <c r="H65" i="8"/>
  <c r="H69" i="8"/>
  <c r="H73" i="8"/>
  <c r="H77" i="8"/>
  <c r="H81" i="8"/>
  <c r="H85" i="8"/>
  <c r="H89" i="8"/>
  <c r="H93" i="8"/>
  <c r="H97" i="8"/>
  <c r="H101" i="8"/>
  <c r="H105" i="8"/>
  <c r="H109" i="8"/>
  <c r="H113" i="8"/>
  <c r="H117" i="8"/>
  <c r="H121" i="8"/>
  <c r="H125" i="8"/>
  <c r="H129" i="8"/>
  <c r="H133" i="8"/>
  <c r="H137" i="8"/>
  <c r="H141" i="8"/>
  <c r="H145" i="8"/>
  <c r="H149" i="8"/>
  <c r="H153" i="8"/>
  <c r="H157" i="8"/>
  <c r="H161" i="8"/>
  <c r="H165" i="8"/>
  <c r="H169" i="8"/>
  <c r="H173" i="8"/>
  <c r="H177" i="8"/>
  <c r="H181" i="8"/>
  <c r="H185" i="8"/>
  <c r="H189" i="8"/>
  <c r="H193" i="8"/>
  <c r="H197" i="8"/>
  <c r="H201" i="8"/>
  <c r="H205" i="8"/>
  <c r="H209" i="8"/>
  <c r="H213" i="8"/>
  <c r="H217" i="8"/>
  <c r="H221" i="8"/>
  <c r="H225" i="8"/>
  <c r="H229" i="8"/>
  <c r="H233" i="8"/>
  <c r="H237" i="8"/>
  <c r="H241" i="8"/>
  <c r="H245" i="8"/>
  <c r="H249" i="8"/>
  <c r="H253" i="8"/>
  <c r="H257" i="8"/>
  <c r="H261" i="8"/>
  <c r="H265" i="8"/>
  <c r="H269" i="8"/>
  <c r="H273" i="8"/>
  <c r="H277" i="8"/>
  <c r="H281" i="8"/>
  <c r="H285" i="8"/>
  <c r="H289" i="8"/>
  <c r="H293" i="8"/>
  <c r="H297" i="8"/>
  <c r="H301" i="8"/>
  <c r="H305" i="8"/>
  <c r="H309" i="8"/>
  <c r="H313" i="8"/>
  <c r="H317" i="8"/>
  <c r="H321" i="8"/>
  <c r="H325" i="8"/>
  <c r="H329" i="8"/>
  <c r="H333" i="8"/>
  <c r="H337" i="8"/>
  <c r="H341" i="8"/>
  <c r="H345" i="8"/>
  <c r="H349" i="8"/>
  <c r="H353" i="8"/>
  <c r="H357" i="8"/>
  <c r="H361" i="8"/>
  <c r="H365" i="8"/>
  <c r="H369" i="8"/>
  <c r="H373" i="8"/>
  <c r="H377" i="8"/>
  <c r="H381" i="8"/>
  <c r="H385" i="8"/>
  <c r="H389" i="8"/>
  <c r="H393" i="8"/>
  <c r="H397" i="8"/>
  <c r="H401" i="8"/>
  <c r="H405" i="8"/>
  <c r="H409" i="8"/>
  <c r="H413" i="8"/>
  <c r="H417" i="8"/>
  <c r="H421" i="8"/>
  <c r="H425" i="8"/>
  <c r="H429" i="8"/>
  <c r="H433" i="8"/>
  <c r="H437" i="8"/>
  <c r="H441" i="8"/>
  <c r="H445" i="8"/>
  <c r="H449" i="8"/>
  <c r="H453" i="8"/>
  <c r="H457" i="8"/>
  <c r="H461" i="8"/>
  <c r="H465" i="8"/>
  <c r="H469" i="8"/>
  <c r="H473" i="8"/>
  <c r="H477" i="8"/>
  <c r="H481" i="8"/>
  <c r="H485" i="8"/>
  <c r="H489" i="8"/>
  <c r="H493" i="8"/>
  <c r="H497" i="8"/>
  <c r="H501" i="8"/>
  <c r="H505" i="8"/>
  <c r="H509" i="8"/>
  <c r="H513" i="8"/>
  <c r="H517" i="8"/>
  <c r="H521" i="8"/>
  <c r="H525" i="8"/>
  <c r="H529" i="8"/>
  <c r="H533" i="8"/>
  <c r="H537" i="8"/>
  <c r="H541" i="8"/>
  <c r="H545" i="8"/>
  <c r="H549" i="8"/>
  <c r="H553" i="8"/>
  <c r="H557" i="8"/>
  <c r="H561" i="8"/>
  <c r="H565" i="8"/>
  <c r="H569" i="8"/>
  <c r="H573" i="8"/>
  <c r="H577" i="8"/>
  <c r="H581" i="8"/>
  <c r="H585" i="8"/>
  <c r="H589" i="8"/>
  <c r="H593" i="8"/>
  <c r="H597" i="8"/>
  <c r="H601" i="8"/>
  <c r="H605" i="8"/>
  <c r="H609" i="8"/>
  <c r="H613" i="8"/>
  <c r="H617" i="8"/>
  <c r="H621" i="8"/>
  <c r="H625" i="8"/>
  <c r="H629" i="8"/>
  <c r="H633" i="8"/>
  <c r="H637" i="8"/>
  <c r="H641" i="8"/>
  <c r="H645" i="8"/>
  <c r="H649" i="8"/>
  <c r="H653" i="8"/>
  <c r="H657" i="8"/>
  <c r="H661" i="8"/>
  <c r="H665" i="8"/>
  <c r="H669" i="8"/>
  <c r="H673" i="8"/>
  <c r="H677" i="8"/>
  <c r="H681" i="8"/>
  <c r="H685" i="8"/>
  <c r="H689" i="8"/>
  <c r="H693" i="8"/>
  <c r="H697" i="8"/>
  <c r="H701" i="8"/>
  <c r="H705" i="8"/>
  <c r="H709" i="8"/>
  <c r="H713" i="8"/>
  <c r="H717" i="8"/>
  <c r="H721" i="8"/>
  <c r="H725" i="8"/>
  <c r="H729" i="8"/>
  <c r="H733" i="8"/>
  <c r="H737" i="8"/>
  <c r="H741" i="8"/>
  <c r="H745" i="8"/>
  <c r="H749" i="8"/>
  <c r="H753" i="8"/>
  <c r="H757" i="8"/>
  <c r="H761" i="8"/>
  <c r="H765" i="8"/>
  <c r="H769" i="8"/>
  <c r="H773" i="8"/>
  <c r="H777" i="8"/>
  <c r="H781" i="8"/>
  <c r="H785" i="8"/>
  <c r="H789" i="8"/>
  <c r="H793" i="8"/>
  <c r="H797" i="8"/>
  <c r="H801" i="8"/>
  <c r="H805" i="8"/>
  <c r="H809" i="8"/>
  <c r="H813" i="8"/>
  <c r="H817" i="8"/>
  <c r="H821" i="8"/>
  <c r="H825" i="8"/>
  <c r="H829" i="8"/>
  <c r="H833" i="8"/>
  <c r="H837" i="8"/>
  <c r="H841" i="8"/>
  <c r="H845" i="8"/>
  <c r="H849" i="8"/>
  <c r="H853" i="8"/>
  <c r="H857" i="8"/>
  <c r="H861" i="8"/>
  <c r="H865" i="8"/>
  <c r="H2" i="8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3" i="5"/>
  <c r="C867" i="5"/>
  <c r="C867" i="4"/>
  <c r="J3" i="1"/>
  <c r="K3" i="1"/>
  <c r="L3" i="1"/>
  <c r="J4" i="1"/>
  <c r="K4" i="1"/>
  <c r="L4" i="1"/>
  <c r="J5" i="1"/>
  <c r="K5" i="1"/>
  <c r="L5" i="1"/>
  <c r="E6" i="1"/>
  <c r="J6" i="1"/>
  <c r="K6" i="1"/>
  <c r="L6" i="1"/>
  <c r="J7" i="1"/>
  <c r="K7" i="1"/>
  <c r="L7" i="1"/>
  <c r="H8" i="1"/>
  <c r="J8" i="1"/>
  <c r="K8" i="1"/>
  <c r="L8" i="1"/>
  <c r="E9" i="1"/>
  <c r="F9" i="1"/>
  <c r="G9" i="1"/>
  <c r="J9" i="1"/>
  <c r="K9" i="1"/>
  <c r="L9" i="1"/>
  <c r="G10" i="1"/>
  <c r="J10" i="1"/>
  <c r="K10" i="1"/>
  <c r="L10" i="1"/>
  <c r="J11" i="1"/>
  <c r="K11" i="1"/>
  <c r="L11" i="1"/>
  <c r="F12" i="1"/>
  <c r="J12" i="1"/>
  <c r="K12" i="1"/>
  <c r="L12" i="1"/>
  <c r="G13" i="1"/>
  <c r="J13" i="1"/>
  <c r="K13" i="1"/>
  <c r="L13" i="1"/>
  <c r="F14" i="1"/>
  <c r="G14" i="1"/>
  <c r="H14" i="1"/>
  <c r="J14" i="1"/>
  <c r="K14" i="1"/>
  <c r="L14" i="1"/>
  <c r="J15" i="1"/>
  <c r="K15" i="1"/>
  <c r="L15" i="1"/>
  <c r="J16" i="1"/>
  <c r="K16" i="1"/>
  <c r="L16" i="1"/>
  <c r="E17" i="1"/>
  <c r="F17" i="1"/>
  <c r="J17" i="1"/>
  <c r="K17" i="1"/>
  <c r="L17" i="1"/>
  <c r="J18" i="1"/>
  <c r="K18" i="1"/>
  <c r="L18" i="1"/>
  <c r="J19" i="1"/>
  <c r="K19" i="1"/>
  <c r="L19" i="1"/>
  <c r="H20" i="1"/>
  <c r="J20" i="1"/>
  <c r="K20" i="1"/>
  <c r="L20" i="1"/>
  <c r="J21" i="1"/>
  <c r="K21" i="1"/>
  <c r="L21" i="1"/>
  <c r="J22" i="1"/>
  <c r="K22" i="1"/>
  <c r="L22" i="1"/>
  <c r="J23" i="1"/>
  <c r="K23" i="1"/>
  <c r="L23" i="1"/>
  <c r="H24" i="1"/>
  <c r="J24" i="1"/>
  <c r="K24" i="1"/>
  <c r="L24" i="1"/>
  <c r="F25" i="1"/>
  <c r="J25" i="1"/>
  <c r="K25" i="1"/>
  <c r="L25" i="1"/>
  <c r="E26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E38" i="1"/>
  <c r="J38" i="1"/>
  <c r="K38" i="1"/>
  <c r="L38" i="1"/>
  <c r="J39" i="1"/>
  <c r="K39" i="1"/>
  <c r="L39" i="1"/>
  <c r="E40" i="1"/>
  <c r="J40" i="1"/>
  <c r="K40" i="1"/>
  <c r="L40" i="1"/>
  <c r="E41" i="1"/>
  <c r="J41" i="1"/>
  <c r="K41" i="1"/>
  <c r="L41" i="1"/>
  <c r="J42" i="1"/>
  <c r="K42" i="1"/>
  <c r="L42" i="1"/>
  <c r="E43" i="1"/>
  <c r="J43" i="1"/>
  <c r="K43" i="1"/>
  <c r="L43" i="1"/>
  <c r="J44" i="1"/>
  <c r="K44" i="1"/>
  <c r="L44" i="1"/>
  <c r="J45" i="1"/>
  <c r="K45" i="1"/>
  <c r="L45" i="1"/>
  <c r="E46" i="1"/>
  <c r="J46" i="1"/>
  <c r="K46" i="1"/>
  <c r="L46" i="1"/>
  <c r="J47" i="1"/>
  <c r="K47" i="1"/>
  <c r="L47" i="1"/>
  <c r="G48" i="1"/>
  <c r="J48" i="1"/>
  <c r="K48" i="1"/>
  <c r="L48" i="1"/>
  <c r="E49" i="1"/>
  <c r="J49" i="1"/>
  <c r="K49" i="1"/>
  <c r="L49" i="1"/>
  <c r="J50" i="1"/>
  <c r="K50" i="1"/>
  <c r="L50" i="1"/>
  <c r="H51" i="1"/>
  <c r="J51" i="1"/>
  <c r="K51" i="1"/>
  <c r="L51" i="1"/>
  <c r="J52" i="1"/>
  <c r="K52" i="1"/>
  <c r="L52" i="1"/>
  <c r="E53" i="1"/>
  <c r="J53" i="1"/>
  <c r="K53" i="1"/>
  <c r="L53" i="1"/>
  <c r="G54" i="1"/>
  <c r="J54" i="1"/>
  <c r="K54" i="1"/>
  <c r="L54" i="1"/>
  <c r="J55" i="1"/>
  <c r="K55" i="1"/>
  <c r="L55" i="1"/>
  <c r="J56" i="1"/>
  <c r="K56" i="1"/>
  <c r="L56" i="1"/>
  <c r="J57" i="1"/>
  <c r="K57" i="1"/>
  <c r="L57" i="1"/>
  <c r="E58" i="1"/>
  <c r="F58" i="1"/>
  <c r="J58" i="1"/>
  <c r="K58" i="1"/>
  <c r="L58" i="1"/>
  <c r="J59" i="1"/>
  <c r="K59" i="1"/>
  <c r="L59" i="1"/>
  <c r="E60" i="1"/>
  <c r="J60" i="1"/>
  <c r="K60" i="1"/>
  <c r="L60" i="1"/>
  <c r="J61" i="1"/>
  <c r="K61" i="1"/>
  <c r="L61" i="1"/>
  <c r="E62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E71" i="1"/>
  <c r="F71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E79" i="1"/>
  <c r="F79" i="1"/>
  <c r="J79" i="1"/>
  <c r="K79" i="1"/>
  <c r="L79" i="1"/>
  <c r="E80" i="1"/>
  <c r="J80" i="1"/>
  <c r="K80" i="1"/>
  <c r="L80" i="1"/>
  <c r="J81" i="1"/>
  <c r="K81" i="1"/>
  <c r="L81" i="1"/>
  <c r="J82" i="1"/>
  <c r="K82" i="1"/>
  <c r="L82" i="1"/>
  <c r="E83" i="1"/>
  <c r="J83" i="1"/>
  <c r="K83" i="1"/>
  <c r="L83" i="1"/>
  <c r="J84" i="1"/>
  <c r="K84" i="1"/>
  <c r="L84" i="1"/>
  <c r="E85" i="1"/>
  <c r="F85" i="1"/>
  <c r="G85" i="1"/>
  <c r="H85" i="1"/>
  <c r="J85" i="1"/>
  <c r="K85" i="1"/>
  <c r="L85" i="1"/>
  <c r="E86" i="1"/>
  <c r="J86" i="1"/>
  <c r="K86" i="1"/>
  <c r="L86" i="1"/>
  <c r="E87" i="1"/>
  <c r="F87" i="1"/>
  <c r="J87" i="1"/>
  <c r="K87" i="1"/>
  <c r="L87" i="1"/>
  <c r="J88" i="1"/>
  <c r="K88" i="1"/>
  <c r="L88" i="1"/>
  <c r="E89" i="1"/>
  <c r="J89" i="1"/>
  <c r="K89" i="1"/>
  <c r="L89" i="1"/>
  <c r="E90" i="1"/>
  <c r="J90" i="1"/>
  <c r="K90" i="1"/>
  <c r="L90" i="1"/>
  <c r="E91" i="1"/>
  <c r="J91" i="1"/>
  <c r="K91" i="1"/>
  <c r="L91" i="1"/>
  <c r="E92" i="1"/>
  <c r="J92" i="1"/>
  <c r="K92" i="1"/>
  <c r="L92" i="1"/>
  <c r="J93" i="1"/>
  <c r="K93" i="1"/>
  <c r="L93" i="1"/>
  <c r="E94" i="1"/>
  <c r="F94" i="1"/>
  <c r="J94" i="1"/>
  <c r="K94" i="1"/>
  <c r="L94" i="1"/>
  <c r="E95" i="1"/>
  <c r="F95" i="1"/>
  <c r="J95" i="1"/>
  <c r="K95" i="1"/>
  <c r="L95" i="1"/>
  <c r="E96" i="1"/>
  <c r="F96" i="1"/>
  <c r="J96" i="1"/>
  <c r="K96" i="1"/>
  <c r="L96" i="1"/>
  <c r="E97" i="1"/>
  <c r="J97" i="1"/>
  <c r="K97" i="1"/>
  <c r="L97" i="1"/>
  <c r="G98" i="1"/>
  <c r="J98" i="1"/>
  <c r="K98" i="1"/>
  <c r="L98" i="1"/>
  <c r="J99" i="1"/>
  <c r="K99" i="1"/>
  <c r="L99" i="1"/>
  <c r="E100" i="1"/>
  <c r="F100" i="1"/>
  <c r="J100" i="1"/>
  <c r="K100" i="1"/>
  <c r="L100" i="1"/>
  <c r="E101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E106" i="1"/>
  <c r="J106" i="1"/>
  <c r="K106" i="1"/>
  <c r="L106" i="1"/>
  <c r="E107" i="1"/>
  <c r="F107" i="1"/>
  <c r="J107" i="1"/>
  <c r="K107" i="1"/>
  <c r="L107" i="1"/>
  <c r="E108" i="1"/>
  <c r="F108" i="1"/>
  <c r="J108" i="1"/>
  <c r="K108" i="1"/>
  <c r="L108" i="1"/>
  <c r="G109" i="1"/>
  <c r="J109" i="1"/>
  <c r="K109" i="1"/>
  <c r="L109" i="1"/>
  <c r="E110" i="1"/>
  <c r="J110" i="1"/>
  <c r="K110" i="1"/>
  <c r="L110" i="1"/>
  <c r="J111" i="1"/>
  <c r="K111" i="1"/>
  <c r="L111" i="1"/>
  <c r="E112" i="1"/>
  <c r="J112" i="1"/>
  <c r="K112" i="1"/>
  <c r="L112" i="1"/>
  <c r="F113" i="1"/>
  <c r="J113" i="1"/>
  <c r="K113" i="1"/>
  <c r="L113" i="1"/>
  <c r="J114" i="1"/>
  <c r="K114" i="1"/>
  <c r="L114" i="1"/>
  <c r="E115" i="1"/>
  <c r="F115" i="1"/>
  <c r="G115" i="1"/>
  <c r="J115" i="1"/>
  <c r="K115" i="1"/>
  <c r="L115" i="1"/>
  <c r="J116" i="1"/>
  <c r="K116" i="1"/>
  <c r="L116" i="1"/>
  <c r="E117" i="1"/>
  <c r="J117" i="1"/>
  <c r="K117" i="1"/>
  <c r="L117" i="1"/>
  <c r="E118" i="1"/>
  <c r="J118" i="1"/>
  <c r="K118" i="1"/>
  <c r="L118" i="1"/>
  <c r="E119" i="1"/>
  <c r="F119" i="1"/>
  <c r="G119" i="1"/>
  <c r="J119" i="1"/>
  <c r="K119" i="1"/>
  <c r="L119" i="1"/>
  <c r="E120" i="1"/>
  <c r="F120" i="1"/>
  <c r="J120" i="1"/>
  <c r="K120" i="1"/>
  <c r="L120" i="1"/>
  <c r="E121" i="1"/>
  <c r="J121" i="1"/>
  <c r="K121" i="1"/>
  <c r="L121" i="1"/>
  <c r="E122" i="1"/>
  <c r="J122" i="1"/>
  <c r="K122" i="1"/>
  <c r="L122" i="1"/>
  <c r="E123" i="1"/>
  <c r="J123" i="1"/>
  <c r="K123" i="1"/>
  <c r="L123" i="1"/>
  <c r="E124" i="1"/>
  <c r="J124" i="1"/>
  <c r="K124" i="1"/>
  <c r="L124" i="1"/>
  <c r="E125" i="1"/>
  <c r="F125" i="1"/>
  <c r="G125" i="1"/>
  <c r="H125" i="1"/>
  <c r="J125" i="1"/>
  <c r="K125" i="1"/>
  <c r="L125" i="1"/>
  <c r="E126" i="1"/>
  <c r="J126" i="1"/>
  <c r="K126" i="1"/>
  <c r="L126" i="1"/>
  <c r="E127" i="1"/>
  <c r="F127" i="1"/>
  <c r="J127" i="1"/>
  <c r="K127" i="1"/>
  <c r="L127" i="1"/>
  <c r="E128" i="1"/>
  <c r="J128" i="1"/>
  <c r="K128" i="1"/>
  <c r="L128" i="1"/>
  <c r="E129" i="1"/>
  <c r="J129" i="1"/>
  <c r="K129" i="1"/>
  <c r="L129" i="1"/>
  <c r="E130" i="1"/>
  <c r="J130" i="1"/>
  <c r="K130" i="1"/>
  <c r="L130" i="1"/>
  <c r="E131" i="1"/>
  <c r="J131" i="1"/>
  <c r="K131" i="1"/>
  <c r="L131" i="1"/>
  <c r="E132" i="1"/>
  <c r="J132" i="1"/>
  <c r="K132" i="1"/>
  <c r="L132" i="1"/>
  <c r="E133" i="1"/>
  <c r="J133" i="1"/>
  <c r="K133" i="1"/>
  <c r="L133" i="1"/>
  <c r="J134" i="1"/>
  <c r="K134" i="1"/>
  <c r="L134" i="1"/>
  <c r="J135" i="1"/>
  <c r="K135" i="1"/>
  <c r="L135" i="1"/>
  <c r="E136" i="1"/>
  <c r="J136" i="1"/>
  <c r="K136" i="1"/>
  <c r="L136" i="1"/>
  <c r="E137" i="1"/>
  <c r="J137" i="1"/>
  <c r="K137" i="1"/>
  <c r="L137" i="1"/>
  <c r="E138" i="1"/>
  <c r="F138" i="1"/>
  <c r="G138" i="1"/>
  <c r="H138" i="1"/>
  <c r="J138" i="1"/>
  <c r="K138" i="1"/>
  <c r="L138" i="1"/>
  <c r="E139" i="1"/>
  <c r="J139" i="1"/>
  <c r="K139" i="1"/>
  <c r="L139" i="1"/>
  <c r="E140" i="1"/>
  <c r="J140" i="1"/>
  <c r="K140" i="1"/>
  <c r="L140" i="1"/>
  <c r="J141" i="1"/>
  <c r="K141" i="1"/>
  <c r="L141" i="1"/>
  <c r="E142" i="1"/>
  <c r="J142" i="1"/>
  <c r="K142" i="1"/>
  <c r="L142" i="1"/>
  <c r="E143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E148" i="1"/>
  <c r="J148" i="1"/>
  <c r="K148" i="1"/>
  <c r="L148" i="1"/>
  <c r="E149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E153" i="1"/>
  <c r="F153" i="1"/>
  <c r="G153" i="1"/>
  <c r="H153" i="1"/>
  <c r="J153" i="1"/>
  <c r="K153" i="1"/>
  <c r="L153" i="1"/>
  <c r="E154" i="1"/>
  <c r="J154" i="1"/>
  <c r="K154" i="1"/>
  <c r="L154" i="1"/>
  <c r="E155" i="1"/>
  <c r="J155" i="1"/>
  <c r="K155" i="1"/>
  <c r="L155" i="1"/>
  <c r="E156" i="1"/>
  <c r="F156" i="1"/>
  <c r="G156" i="1"/>
  <c r="J156" i="1"/>
  <c r="K156" i="1"/>
  <c r="L156" i="1"/>
  <c r="J157" i="1"/>
  <c r="K157" i="1"/>
  <c r="L157" i="1"/>
  <c r="E158" i="1"/>
  <c r="J158" i="1"/>
  <c r="K158" i="1"/>
  <c r="L158" i="1"/>
  <c r="E159" i="1"/>
  <c r="J159" i="1"/>
  <c r="K159" i="1"/>
  <c r="L159" i="1"/>
  <c r="E160" i="1"/>
  <c r="F160" i="1"/>
  <c r="J160" i="1"/>
  <c r="K160" i="1"/>
  <c r="L160" i="1"/>
  <c r="J161" i="1"/>
  <c r="K161" i="1"/>
  <c r="L161" i="1"/>
  <c r="E162" i="1"/>
  <c r="J162" i="1"/>
  <c r="K162" i="1"/>
  <c r="L162" i="1"/>
  <c r="E163" i="1"/>
  <c r="J163" i="1"/>
  <c r="K163" i="1"/>
  <c r="L163" i="1"/>
  <c r="E164" i="1"/>
  <c r="J164" i="1"/>
  <c r="K164" i="1"/>
  <c r="L164" i="1"/>
  <c r="E165" i="1"/>
  <c r="F165" i="1"/>
  <c r="J165" i="1"/>
  <c r="K165" i="1"/>
  <c r="L165" i="1"/>
  <c r="E166" i="1"/>
  <c r="J166" i="1"/>
  <c r="K166" i="1"/>
  <c r="L166" i="1"/>
  <c r="E167" i="1"/>
  <c r="J167" i="1"/>
  <c r="K167" i="1"/>
  <c r="L167" i="1"/>
  <c r="J168" i="1"/>
  <c r="K168" i="1"/>
  <c r="L168" i="1"/>
  <c r="E169" i="1"/>
  <c r="J169" i="1"/>
  <c r="K169" i="1"/>
  <c r="L169" i="1"/>
  <c r="E170" i="1"/>
  <c r="F170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E174" i="1"/>
  <c r="J174" i="1"/>
  <c r="K174" i="1"/>
  <c r="L174" i="1"/>
  <c r="J175" i="1"/>
  <c r="K175" i="1"/>
  <c r="L175" i="1"/>
  <c r="E176" i="1"/>
  <c r="J176" i="1"/>
  <c r="K176" i="1"/>
  <c r="L176" i="1"/>
  <c r="H177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E181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E193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E198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E211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K219" i="1"/>
  <c r="K220" i="1"/>
  <c r="K221" i="1"/>
  <c r="K222" i="1"/>
  <c r="K223" i="1"/>
  <c r="K224" i="1"/>
  <c r="N3" i="3"/>
  <c r="O3" i="3"/>
  <c r="P3" i="3"/>
  <c r="V3" i="3" a="1"/>
  <c r="V46" i="3" s="1"/>
  <c r="N4" i="3"/>
  <c r="O4" i="3"/>
  <c r="P4" i="3"/>
  <c r="N5" i="3"/>
  <c r="O5" i="3"/>
  <c r="P5" i="3"/>
  <c r="E6" i="3"/>
  <c r="N6" i="3"/>
  <c r="O6" i="3"/>
  <c r="P6" i="3"/>
  <c r="N7" i="3"/>
  <c r="O7" i="3"/>
  <c r="P7" i="3"/>
  <c r="K8" i="3"/>
  <c r="N8" i="3"/>
  <c r="O8" i="3"/>
  <c r="P8" i="3"/>
  <c r="E9" i="3"/>
  <c r="G9" i="3"/>
  <c r="I9" i="3"/>
  <c r="N9" i="3"/>
  <c r="O9" i="3"/>
  <c r="P9" i="3"/>
  <c r="I10" i="3"/>
  <c r="N10" i="3"/>
  <c r="O10" i="3"/>
  <c r="P10" i="3"/>
  <c r="N11" i="3"/>
  <c r="O11" i="3"/>
  <c r="P11" i="3"/>
  <c r="G12" i="3"/>
  <c r="N12" i="3"/>
  <c r="O12" i="3"/>
  <c r="P12" i="3"/>
  <c r="I13" i="3"/>
  <c r="N13" i="3"/>
  <c r="O13" i="3"/>
  <c r="P13" i="3"/>
  <c r="G14" i="3"/>
  <c r="I14" i="3"/>
  <c r="K14" i="3"/>
  <c r="N14" i="3"/>
  <c r="O14" i="3"/>
  <c r="P14" i="3"/>
  <c r="N15" i="3"/>
  <c r="O15" i="3"/>
  <c r="P15" i="3"/>
  <c r="N16" i="3"/>
  <c r="O16" i="3"/>
  <c r="P16" i="3"/>
  <c r="E17" i="3"/>
  <c r="G17" i="3"/>
  <c r="N17" i="3"/>
  <c r="O17" i="3"/>
  <c r="P17" i="3"/>
  <c r="N18" i="3"/>
  <c r="O18" i="3"/>
  <c r="P18" i="3"/>
  <c r="N19" i="3"/>
  <c r="O19" i="3"/>
  <c r="P19" i="3"/>
  <c r="K20" i="3"/>
  <c r="N20" i="3"/>
  <c r="O20" i="3"/>
  <c r="P20" i="3"/>
  <c r="N21" i="3"/>
  <c r="O21" i="3"/>
  <c r="P21" i="3"/>
  <c r="N22" i="3"/>
  <c r="O22" i="3"/>
  <c r="P22" i="3"/>
  <c r="N23" i="3"/>
  <c r="O23" i="3"/>
  <c r="P23" i="3"/>
  <c r="K24" i="3"/>
  <c r="N24" i="3"/>
  <c r="O24" i="3"/>
  <c r="P24" i="3"/>
  <c r="G25" i="3"/>
  <c r="N25" i="3"/>
  <c r="O25" i="3"/>
  <c r="P25" i="3"/>
  <c r="E26" i="3"/>
  <c r="N26" i="3"/>
  <c r="O26" i="3"/>
  <c r="P26" i="3"/>
  <c r="N27" i="3"/>
  <c r="O27" i="3"/>
  <c r="P27" i="3"/>
  <c r="N28" i="3"/>
  <c r="O28" i="3"/>
  <c r="P28" i="3"/>
  <c r="N29" i="3"/>
  <c r="O29" i="3"/>
  <c r="P29" i="3"/>
  <c r="N30" i="3"/>
  <c r="O30" i="3"/>
  <c r="P30" i="3"/>
  <c r="N31" i="3"/>
  <c r="O31" i="3"/>
  <c r="P31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E38" i="3"/>
  <c r="N38" i="3"/>
  <c r="O38" i="3"/>
  <c r="P38" i="3"/>
  <c r="N39" i="3"/>
  <c r="O39" i="3"/>
  <c r="P39" i="3"/>
  <c r="E40" i="3"/>
  <c r="N40" i="3"/>
  <c r="O40" i="3"/>
  <c r="P40" i="3"/>
  <c r="E41" i="3"/>
  <c r="N41" i="3"/>
  <c r="O41" i="3"/>
  <c r="P41" i="3"/>
  <c r="N42" i="3"/>
  <c r="O42" i="3"/>
  <c r="P42" i="3"/>
  <c r="E43" i="3"/>
  <c r="N43" i="3"/>
  <c r="O43" i="3"/>
  <c r="P43" i="3"/>
  <c r="N44" i="3"/>
  <c r="O44" i="3"/>
  <c r="P44" i="3"/>
  <c r="N45" i="3"/>
  <c r="O45" i="3"/>
  <c r="P45" i="3"/>
  <c r="E46" i="3"/>
  <c r="N46" i="3"/>
  <c r="O46" i="3"/>
  <c r="P46" i="3"/>
  <c r="N47" i="3"/>
  <c r="O47" i="3"/>
  <c r="P47" i="3"/>
  <c r="I48" i="3"/>
  <c r="N48" i="3"/>
  <c r="O48" i="3"/>
  <c r="P48" i="3"/>
  <c r="E49" i="3"/>
  <c r="N49" i="3"/>
  <c r="O49" i="3"/>
  <c r="P49" i="3"/>
  <c r="N50" i="3"/>
  <c r="O50" i="3"/>
  <c r="P50" i="3"/>
  <c r="K51" i="3"/>
  <c r="N51" i="3"/>
  <c r="O51" i="3"/>
  <c r="P51" i="3"/>
  <c r="N52" i="3"/>
  <c r="O52" i="3"/>
  <c r="P52" i="3"/>
  <c r="E53" i="3"/>
  <c r="N53" i="3"/>
  <c r="O53" i="3"/>
  <c r="P53" i="3"/>
  <c r="I54" i="3"/>
  <c r="N54" i="3"/>
  <c r="O54" i="3"/>
  <c r="P54" i="3"/>
  <c r="N55" i="3"/>
  <c r="O55" i="3"/>
  <c r="P55" i="3"/>
  <c r="N56" i="3"/>
  <c r="O56" i="3"/>
  <c r="P56" i="3"/>
  <c r="N57" i="3"/>
  <c r="O57" i="3"/>
  <c r="P57" i="3"/>
  <c r="E58" i="3"/>
  <c r="G58" i="3"/>
  <c r="N58" i="3"/>
  <c r="O58" i="3"/>
  <c r="P58" i="3"/>
  <c r="N59" i="3"/>
  <c r="O59" i="3"/>
  <c r="P59" i="3"/>
  <c r="E60" i="3"/>
  <c r="N60" i="3"/>
  <c r="O60" i="3"/>
  <c r="P60" i="3"/>
  <c r="N61" i="3"/>
  <c r="O61" i="3"/>
  <c r="P61" i="3"/>
  <c r="E62" i="3"/>
  <c r="N62" i="3"/>
  <c r="O62" i="3"/>
  <c r="P62" i="3"/>
  <c r="N63" i="3"/>
  <c r="O63" i="3"/>
  <c r="P63" i="3"/>
  <c r="N64" i="3"/>
  <c r="O64" i="3"/>
  <c r="P64" i="3"/>
  <c r="N65" i="3"/>
  <c r="O65" i="3"/>
  <c r="P65" i="3"/>
  <c r="N66" i="3"/>
  <c r="O66" i="3"/>
  <c r="P66" i="3"/>
  <c r="N67" i="3"/>
  <c r="O67" i="3"/>
  <c r="P67" i="3"/>
  <c r="N68" i="3"/>
  <c r="O68" i="3"/>
  <c r="P68" i="3"/>
  <c r="N69" i="3"/>
  <c r="O69" i="3"/>
  <c r="P69" i="3"/>
  <c r="N70" i="3"/>
  <c r="O70" i="3"/>
  <c r="P70" i="3"/>
  <c r="E71" i="3"/>
  <c r="G71" i="3"/>
  <c r="N71" i="3"/>
  <c r="O71" i="3"/>
  <c r="P71" i="3"/>
  <c r="N72" i="3"/>
  <c r="O72" i="3"/>
  <c r="P72" i="3"/>
  <c r="N73" i="3"/>
  <c r="O73" i="3"/>
  <c r="P73" i="3"/>
  <c r="N74" i="3"/>
  <c r="O74" i="3"/>
  <c r="P74" i="3"/>
  <c r="N75" i="3"/>
  <c r="O75" i="3"/>
  <c r="P75" i="3"/>
  <c r="N76" i="3"/>
  <c r="O76" i="3"/>
  <c r="P76" i="3"/>
  <c r="N77" i="3"/>
  <c r="O77" i="3"/>
  <c r="P77" i="3"/>
  <c r="N78" i="3"/>
  <c r="O78" i="3"/>
  <c r="P78" i="3"/>
  <c r="E79" i="3"/>
  <c r="G79" i="3"/>
  <c r="N79" i="3"/>
  <c r="O79" i="3"/>
  <c r="P79" i="3"/>
  <c r="E80" i="3"/>
  <c r="N80" i="3"/>
  <c r="O80" i="3"/>
  <c r="P80" i="3"/>
  <c r="N81" i="3"/>
  <c r="O81" i="3"/>
  <c r="P81" i="3"/>
  <c r="N82" i="3"/>
  <c r="O82" i="3"/>
  <c r="P82" i="3"/>
  <c r="E83" i="3"/>
  <c r="N83" i="3"/>
  <c r="O83" i="3"/>
  <c r="P83" i="3"/>
  <c r="N84" i="3"/>
  <c r="O84" i="3"/>
  <c r="P84" i="3"/>
  <c r="E85" i="3"/>
  <c r="G85" i="3"/>
  <c r="I85" i="3"/>
  <c r="K85" i="3"/>
  <c r="N85" i="3"/>
  <c r="O85" i="3"/>
  <c r="P85" i="3"/>
  <c r="E86" i="3"/>
  <c r="N86" i="3"/>
  <c r="O86" i="3"/>
  <c r="P86" i="3"/>
  <c r="E87" i="3"/>
  <c r="G87" i="3"/>
  <c r="N87" i="3"/>
  <c r="O87" i="3"/>
  <c r="P87" i="3"/>
  <c r="N88" i="3"/>
  <c r="O88" i="3"/>
  <c r="P88" i="3"/>
  <c r="E89" i="3"/>
  <c r="N89" i="3"/>
  <c r="O89" i="3"/>
  <c r="P89" i="3"/>
  <c r="E90" i="3"/>
  <c r="N90" i="3"/>
  <c r="O90" i="3"/>
  <c r="P90" i="3"/>
  <c r="E91" i="3"/>
  <c r="N91" i="3"/>
  <c r="O91" i="3"/>
  <c r="P91" i="3"/>
  <c r="E92" i="3"/>
  <c r="N92" i="3"/>
  <c r="O92" i="3"/>
  <c r="P92" i="3"/>
  <c r="N93" i="3"/>
  <c r="O93" i="3"/>
  <c r="P93" i="3"/>
  <c r="E94" i="3"/>
  <c r="G94" i="3"/>
  <c r="N94" i="3"/>
  <c r="O94" i="3"/>
  <c r="P94" i="3"/>
  <c r="E95" i="3"/>
  <c r="G95" i="3"/>
  <c r="N95" i="3"/>
  <c r="O95" i="3"/>
  <c r="P95" i="3"/>
  <c r="E96" i="3"/>
  <c r="G96" i="3"/>
  <c r="N96" i="3"/>
  <c r="O96" i="3"/>
  <c r="P96" i="3"/>
  <c r="E97" i="3"/>
  <c r="N97" i="3"/>
  <c r="O97" i="3"/>
  <c r="P97" i="3"/>
  <c r="I98" i="3"/>
  <c r="N98" i="3"/>
  <c r="O98" i="3"/>
  <c r="P98" i="3"/>
  <c r="N99" i="3"/>
  <c r="O99" i="3"/>
  <c r="P99" i="3"/>
  <c r="E100" i="3"/>
  <c r="G100" i="3"/>
  <c r="N100" i="3"/>
  <c r="O100" i="3"/>
  <c r="P100" i="3"/>
  <c r="E101" i="3"/>
  <c r="N101" i="3"/>
  <c r="O101" i="3"/>
  <c r="P101" i="3"/>
  <c r="N102" i="3"/>
  <c r="O102" i="3"/>
  <c r="P102" i="3"/>
  <c r="N103" i="3"/>
  <c r="O103" i="3"/>
  <c r="P103" i="3"/>
  <c r="N104" i="3"/>
  <c r="O104" i="3"/>
  <c r="P104" i="3"/>
  <c r="N105" i="3"/>
  <c r="O105" i="3"/>
  <c r="P105" i="3"/>
  <c r="E106" i="3"/>
  <c r="N106" i="3"/>
  <c r="O106" i="3"/>
  <c r="P106" i="3"/>
  <c r="E107" i="3"/>
  <c r="G107" i="3"/>
  <c r="N107" i="3"/>
  <c r="O107" i="3"/>
  <c r="P107" i="3"/>
  <c r="E108" i="3"/>
  <c r="G108" i="3"/>
  <c r="N108" i="3"/>
  <c r="O108" i="3"/>
  <c r="P108" i="3"/>
  <c r="I109" i="3"/>
  <c r="N109" i="3"/>
  <c r="O109" i="3"/>
  <c r="P109" i="3"/>
  <c r="E110" i="3"/>
  <c r="N110" i="3"/>
  <c r="O110" i="3"/>
  <c r="P110" i="3"/>
  <c r="N111" i="3"/>
  <c r="O111" i="3"/>
  <c r="P111" i="3"/>
  <c r="E112" i="3"/>
  <c r="N112" i="3"/>
  <c r="O112" i="3"/>
  <c r="P112" i="3"/>
  <c r="G113" i="3"/>
  <c r="N113" i="3"/>
  <c r="O113" i="3"/>
  <c r="P113" i="3"/>
  <c r="N114" i="3"/>
  <c r="O114" i="3"/>
  <c r="P114" i="3"/>
  <c r="E115" i="3"/>
  <c r="G115" i="3"/>
  <c r="I115" i="3"/>
  <c r="N115" i="3"/>
  <c r="O115" i="3"/>
  <c r="P115" i="3"/>
  <c r="N116" i="3"/>
  <c r="O116" i="3"/>
  <c r="P116" i="3"/>
  <c r="E117" i="3"/>
  <c r="N117" i="3"/>
  <c r="O117" i="3"/>
  <c r="P117" i="3"/>
  <c r="E118" i="3"/>
  <c r="N118" i="3"/>
  <c r="O118" i="3"/>
  <c r="P118" i="3"/>
  <c r="E119" i="3"/>
  <c r="G119" i="3"/>
  <c r="I119" i="3"/>
  <c r="N119" i="3"/>
  <c r="O119" i="3"/>
  <c r="P119" i="3"/>
  <c r="E120" i="3"/>
  <c r="G120" i="3"/>
  <c r="N120" i="3"/>
  <c r="O120" i="3"/>
  <c r="P120" i="3"/>
  <c r="E121" i="3"/>
  <c r="N121" i="3"/>
  <c r="O121" i="3"/>
  <c r="P121" i="3"/>
  <c r="E122" i="3"/>
  <c r="N122" i="3"/>
  <c r="O122" i="3"/>
  <c r="P122" i="3"/>
  <c r="E123" i="3"/>
  <c r="N123" i="3"/>
  <c r="O123" i="3"/>
  <c r="P123" i="3"/>
  <c r="E124" i="3"/>
  <c r="N124" i="3"/>
  <c r="O124" i="3"/>
  <c r="P124" i="3"/>
  <c r="E125" i="3"/>
  <c r="G125" i="3"/>
  <c r="I125" i="3"/>
  <c r="K125" i="3"/>
  <c r="N125" i="3"/>
  <c r="O125" i="3"/>
  <c r="P125" i="3"/>
  <c r="E126" i="3"/>
  <c r="N126" i="3"/>
  <c r="O126" i="3"/>
  <c r="P126" i="3"/>
  <c r="E127" i="3"/>
  <c r="G127" i="3"/>
  <c r="N127" i="3"/>
  <c r="O127" i="3"/>
  <c r="P127" i="3"/>
  <c r="E128" i="3"/>
  <c r="N128" i="3"/>
  <c r="O128" i="3"/>
  <c r="P128" i="3"/>
  <c r="E129" i="3"/>
  <c r="N129" i="3"/>
  <c r="O129" i="3"/>
  <c r="P129" i="3"/>
  <c r="E130" i="3"/>
  <c r="N130" i="3"/>
  <c r="O130" i="3"/>
  <c r="P130" i="3"/>
  <c r="E131" i="3"/>
  <c r="N131" i="3"/>
  <c r="O131" i="3"/>
  <c r="P131" i="3"/>
  <c r="E132" i="3"/>
  <c r="N132" i="3"/>
  <c r="O132" i="3"/>
  <c r="P132" i="3"/>
  <c r="E133" i="3"/>
  <c r="N133" i="3"/>
  <c r="O133" i="3"/>
  <c r="P133" i="3"/>
  <c r="N134" i="3"/>
  <c r="O134" i="3"/>
  <c r="P134" i="3"/>
  <c r="N135" i="3"/>
  <c r="O135" i="3"/>
  <c r="P135" i="3"/>
  <c r="E136" i="3"/>
  <c r="N136" i="3"/>
  <c r="O136" i="3"/>
  <c r="P136" i="3"/>
  <c r="E137" i="3"/>
  <c r="N137" i="3"/>
  <c r="O137" i="3"/>
  <c r="P137" i="3"/>
  <c r="E138" i="3"/>
  <c r="G138" i="3"/>
  <c r="I138" i="3"/>
  <c r="K138" i="3"/>
  <c r="N138" i="3"/>
  <c r="O138" i="3"/>
  <c r="P138" i="3"/>
  <c r="E139" i="3"/>
  <c r="N139" i="3"/>
  <c r="O139" i="3"/>
  <c r="P139" i="3"/>
  <c r="E140" i="3"/>
  <c r="N140" i="3"/>
  <c r="O140" i="3"/>
  <c r="P140" i="3"/>
  <c r="N141" i="3"/>
  <c r="O141" i="3"/>
  <c r="P141" i="3"/>
  <c r="E142" i="3"/>
  <c r="N142" i="3"/>
  <c r="O142" i="3"/>
  <c r="P142" i="3"/>
  <c r="E143" i="3"/>
  <c r="N143" i="3"/>
  <c r="O143" i="3"/>
  <c r="P143" i="3"/>
  <c r="N144" i="3"/>
  <c r="O144" i="3"/>
  <c r="P144" i="3"/>
  <c r="N145" i="3"/>
  <c r="O145" i="3"/>
  <c r="P145" i="3"/>
  <c r="N146" i="3"/>
  <c r="O146" i="3"/>
  <c r="P146" i="3"/>
  <c r="N147" i="3"/>
  <c r="O147" i="3"/>
  <c r="P147" i="3"/>
  <c r="E148" i="3"/>
  <c r="N148" i="3"/>
  <c r="O148" i="3"/>
  <c r="P148" i="3"/>
  <c r="E149" i="3"/>
  <c r="N149" i="3"/>
  <c r="O149" i="3"/>
  <c r="P149" i="3"/>
  <c r="N150" i="3"/>
  <c r="O150" i="3"/>
  <c r="P150" i="3"/>
  <c r="N151" i="3"/>
  <c r="O151" i="3"/>
  <c r="P151" i="3"/>
  <c r="N152" i="3"/>
  <c r="O152" i="3"/>
  <c r="P152" i="3"/>
  <c r="E153" i="3"/>
  <c r="G153" i="3"/>
  <c r="I153" i="3"/>
  <c r="K153" i="3"/>
  <c r="N153" i="3"/>
  <c r="O153" i="3"/>
  <c r="P153" i="3"/>
  <c r="E154" i="3"/>
  <c r="N154" i="3"/>
  <c r="O154" i="3"/>
  <c r="P154" i="3"/>
  <c r="E155" i="3"/>
  <c r="N155" i="3"/>
  <c r="O155" i="3"/>
  <c r="P155" i="3"/>
  <c r="E156" i="3"/>
  <c r="G156" i="3"/>
  <c r="I156" i="3"/>
  <c r="N156" i="3"/>
  <c r="O156" i="3"/>
  <c r="P156" i="3"/>
  <c r="N157" i="3"/>
  <c r="O157" i="3"/>
  <c r="P157" i="3"/>
  <c r="E158" i="3"/>
  <c r="N158" i="3"/>
  <c r="O158" i="3"/>
  <c r="P158" i="3"/>
  <c r="E159" i="3"/>
  <c r="N159" i="3"/>
  <c r="O159" i="3"/>
  <c r="P159" i="3"/>
  <c r="E160" i="3"/>
  <c r="G160" i="3"/>
  <c r="N160" i="3"/>
  <c r="O160" i="3"/>
  <c r="P160" i="3"/>
  <c r="N161" i="3"/>
  <c r="O161" i="3"/>
  <c r="P161" i="3"/>
  <c r="E162" i="3"/>
  <c r="N162" i="3"/>
  <c r="O162" i="3"/>
  <c r="P162" i="3"/>
  <c r="E163" i="3"/>
  <c r="N163" i="3"/>
  <c r="O163" i="3"/>
  <c r="P163" i="3"/>
  <c r="E164" i="3"/>
  <c r="N164" i="3"/>
  <c r="O164" i="3"/>
  <c r="P164" i="3"/>
  <c r="E165" i="3"/>
  <c r="G165" i="3"/>
  <c r="N165" i="3"/>
  <c r="O165" i="3"/>
  <c r="P165" i="3"/>
  <c r="E166" i="3"/>
  <c r="N166" i="3"/>
  <c r="O166" i="3"/>
  <c r="P166" i="3"/>
  <c r="E167" i="3"/>
  <c r="N167" i="3"/>
  <c r="O167" i="3"/>
  <c r="P167" i="3"/>
  <c r="N168" i="3"/>
  <c r="O168" i="3"/>
  <c r="P168" i="3"/>
  <c r="E169" i="3"/>
  <c r="N169" i="3"/>
  <c r="O169" i="3"/>
  <c r="P169" i="3"/>
  <c r="E170" i="3"/>
  <c r="G170" i="3"/>
  <c r="N170" i="3"/>
  <c r="O170" i="3"/>
  <c r="P170" i="3"/>
  <c r="N171" i="3"/>
  <c r="O171" i="3"/>
  <c r="P171" i="3"/>
  <c r="N172" i="3"/>
  <c r="O172" i="3"/>
  <c r="P172" i="3"/>
  <c r="N173" i="3"/>
  <c r="O173" i="3"/>
  <c r="P173" i="3"/>
  <c r="E174" i="3"/>
  <c r="N174" i="3"/>
  <c r="O174" i="3"/>
  <c r="P174" i="3"/>
  <c r="N175" i="3"/>
  <c r="O175" i="3"/>
  <c r="P175" i="3"/>
  <c r="E176" i="3"/>
  <c r="N176" i="3"/>
  <c r="O176" i="3"/>
  <c r="P176" i="3"/>
  <c r="K177" i="3"/>
  <c r="N177" i="3"/>
  <c r="O177" i="3"/>
  <c r="P177" i="3"/>
  <c r="N178" i="3"/>
  <c r="O178" i="3"/>
  <c r="P178" i="3"/>
  <c r="N179" i="3"/>
  <c r="O179" i="3"/>
  <c r="P179" i="3"/>
  <c r="N180" i="3"/>
  <c r="O180" i="3"/>
  <c r="P180" i="3"/>
  <c r="E181" i="3"/>
  <c r="N181" i="3"/>
  <c r="O181" i="3"/>
  <c r="P181" i="3"/>
  <c r="N182" i="3"/>
  <c r="O182" i="3"/>
  <c r="P182" i="3"/>
  <c r="N183" i="3"/>
  <c r="O183" i="3"/>
  <c r="P183" i="3"/>
  <c r="N184" i="3"/>
  <c r="O184" i="3"/>
  <c r="P184" i="3"/>
  <c r="N185" i="3"/>
  <c r="O185" i="3"/>
  <c r="P185" i="3"/>
  <c r="N186" i="3"/>
  <c r="O186" i="3"/>
  <c r="P186" i="3"/>
  <c r="N187" i="3"/>
  <c r="O187" i="3"/>
  <c r="P187" i="3"/>
  <c r="N188" i="3"/>
  <c r="O188" i="3"/>
  <c r="P188" i="3"/>
  <c r="N189" i="3"/>
  <c r="O189" i="3"/>
  <c r="P189" i="3"/>
  <c r="N190" i="3"/>
  <c r="O190" i="3"/>
  <c r="P190" i="3"/>
  <c r="N191" i="3"/>
  <c r="O191" i="3"/>
  <c r="P191" i="3"/>
  <c r="N192" i="3"/>
  <c r="O192" i="3"/>
  <c r="P192" i="3"/>
  <c r="E193" i="3"/>
  <c r="N193" i="3"/>
  <c r="O193" i="3"/>
  <c r="P193" i="3"/>
  <c r="N194" i="3"/>
  <c r="O194" i="3"/>
  <c r="P194" i="3"/>
  <c r="N195" i="3"/>
  <c r="O195" i="3"/>
  <c r="P195" i="3"/>
  <c r="N196" i="3"/>
  <c r="O196" i="3"/>
  <c r="P196" i="3"/>
  <c r="N197" i="3"/>
  <c r="O197" i="3"/>
  <c r="P197" i="3"/>
  <c r="E198" i="3"/>
  <c r="N198" i="3"/>
  <c r="O198" i="3"/>
  <c r="P198" i="3"/>
  <c r="N199" i="3"/>
  <c r="O199" i="3"/>
  <c r="P199" i="3"/>
  <c r="N200" i="3"/>
  <c r="O200" i="3"/>
  <c r="P200" i="3"/>
  <c r="N201" i="3"/>
  <c r="O201" i="3"/>
  <c r="P201" i="3"/>
  <c r="N202" i="3"/>
  <c r="O202" i="3"/>
  <c r="P202" i="3"/>
  <c r="N203" i="3"/>
  <c r="O203" i="3"/>
  <c r="P203" i="3"/>
  <c r="N204" i="3"/>
  <c r="O204" i="3"/>
  <c r="P204" i="3"/>
  <c r="N205" i="3"/>
  <c r="O205" i="3"/>
  <c r="P205" i="3"/>
  <c r="N206" i="3"/>
  <c r="O206" i="3"/>
  <c r="P206" i="3"/>
  <c r="N207" i="3"/>
  <c r="O207" i="3"/>
  <c r="P207" i="3"/>
  <c r="N208" i="3"/>
  <c r="O208" i="3"/>
  <c r="P208" i="3"/>
  <c r="N209" i="3"/>
  <c r="O209" i="3"/>
  <c r="P209" i="3"/>
  <c r="N210" i="3"/>
  <c r="O210" i="3"/>
  <c r="P210" i="3"/>
  <c r="E211" i="3"/>
  <c r="N211" i="3"/>
  <c r="O211" i="3"/>
  <c r="P211" i="3"/>
  <c r="N212" i="3"/>
  <c r="O212" i="3"/>
  <c r="P212" i="3"/>
  <c r="N213" i="3"/>
  <c r="O213" i="3"/>
  <c r="P213" i="3"/>
  <c r="N214" i="3"/>
  <c r="O214" i="3"/>
  <c r="P214" i="3"/>
  <c r="N215" i="3"/>
  <c r="O215" i="3"/>
  <c r="P215" i="3"/>
  <c r="N216" i="3"/>
  <c r="O216" i="3"/>
  <c r="P216" i="3"/>
  <c r="N217" i="3"/>
  <c r="O217" i="3"/>
  <c r="P217" i="3"/>
  <c r="N218" i="3"/>
  <c r="O218" i="3"/>
  <c r="P218" i="3"/>
  <c r="E219" i="3"/>
  <c r="G219" i="3"/>
  <c r="I219" i="3"/>
  <c r="K219" i="3"/>
  <c r="M219" i="3"/>
  <c r="O219" i="3"/>
  <c r="Q219" i="3"/>
  <c r="O220" i="3"/>
  <c r="O221" i="3"/>
  <c r="O222" i="3"/>
  <c r="O223" i="3"/>
  <c r="O224" i="3"/>
  <c r="G219" i="12" l="1"/>
  <c r="V117" i="3"/>
  <c r="V59" i="3"/>
  <c r="V118" i="3"/>
  <c r="V158" i="3"/>
  <c r="V32" i="3"/>
  <c r="V141" i="3"/>
  <c r="V171" i="3"/>
  <c r="V134" i="3"/>
  <c r="V129" i="3"/>
  <c r="V109" i="3"/>
  <c r="V217" i="3"/>
  <c r="V8" i="3"/>
  <c r="V95" i="3"/>
  <c r="V207" i="3"/>
  <c r="V35" i="3"/>
  <c r="V16" i="3"/>
  <c r="V43" i="3"/>
  <c r="V20" i="3"/>
  <c r="V52" i="3"/>
  <c r="V94" i="3"/>
  <c r="V49" i="3"/>
  <c r="V66" i="3"/>
  <c r="V211" i="3"/>
  <c r="V115" i="3"/>
  <c r="V98" i="3"/>
  <c r="V24" i="3"/>
  <c r="V55" i="3"/>
  <c r="V187" i="3"/>
  <c r="V176" i="3"/>
  <c r="V182" i="3"/>
  <c r="V5" i="3"/>
  <c r="V113" i="3"/>
  <c r="V123" i="3"/>
  <c r="V125" i="3"/>
  <c r="V68" i="3"/>
  <c r="V130" i="3"/>
  <c r="V201" i="3"/>
  <c r="V18" i="3"/>
  <c r="V37" i="3"/>
  <c r="V179" i="3"/>
  <c r="V143" i="3"/>
  <c r="V54" i="3"/>
  <c r="V67" i="3"/>
  <c r="V57" i="3"/>
  <c r="V135" i="3"/>
  <c r="V42" i="3"/>
  <c r="V210" i="3"/>
  <c r="V93" i="3"/>
  <c r="V78" i="3"/>
  <c r="V214" i="3"/>
  <c r="V10" i="3"/>
  <c r="V128" i="3"/>
  <c r="V119" i="3"/>
  <c r="V127" i="3"/>
  <c r="V197" i="3"/>
  <c r="V173" i="3"/>
  <c r="V110" i="3"/>
  <c r="V100" i="3"/>
  <c r="V85" i="3"/>
  <c r="V160" i="3"/>
  <c r="V96" i="3"/>
  <c r="V70" i="3"/>
  <c r="V218" i="3"/>
  <c r="V75" i="3"/>
  <c r="V9" i="3"/>
  <c r="V108" i="3"/>
  <c r="V191" i="3"/>
  <c r="V153" i="3"/>
  <c r="V150" i="3"/>
  <c r="V71" i="3"/>
  <c r="V131" i="3"/>
  <c r="V22" i="3"/>
  <c r="V73" i="3"/>
  <c r="V139" i="3"/>
  <c r="V144" i="3"/>
  <c r="V159" i="3"/>
  <c r="V195" i="3"/>
  <c r="V88" i="3"/>
  <c r="V91" i="3"/>
  <c r="V74" i="3"/>
  <c r="V89" i="3"/>
  <c r="V64" i="3"/>
  <c r="V30" i="3"/>
  <c r="V149" i="3"/>
  <c r="V38" i="3"/>
  <c r="V51" i="3"/>
  <c r="V154" i="3"/>
  <c r="V17" i="3"/>
  <c r="V165" i="3"/>
  <c r="V147" i="3"/>
  <c r="V84" i="3"/>
  <c r="V152" i="3"/>
  <c r="V77" i="3"/>
  <c r="V209" i="3"/>
  <c r="V83" i="3"/>
  <c r="V61" i="3"/>
  <c r="V14" i="3"/>
  <c r="V132" i="3"/>
  <c r="V107" i="3"/>
  <c r="V47" i="3"/>
  <c r="V65" i="3"/>
  <c r="V116" i="3"/>
  <c r="V6" i="3"/>
  <c r="V92" i="3"/>
  <c r="V186" i="3"/>
  <c r="V167" i="3"/>
  <c r="V148" i="3"/>
  <c r="V11" i="3"/>
  <c r="V3" i="3"/>
  <c r="V7" i="3"/>
  <c r="V4" i="3"/>
  <c r="V175" i="3"/>
  <c r="V72" i="3"/>
  <c r="V122" i="3"/>
  <c r="V208" i="3"/>
  <c r="V58" i="3"/>
  <c r="V23" i="3"/>
  <c r="V62" i="3"/>
  <c r="V53" i="3"/>
  <c r="V146" i="3"/>
  <c r="V45" i="3"/>
  <c r="V103" i="3"/>
  <c r="V102" i="3"/>
  <c r="V80" i="3"/>
  <c r="V215" i="3"/>
  <c r="V174" i="3"/>
  <c r="V26" i="3"/>
  <c r="V21" i="3"/>
  <c r="V27" i="3"/>
  <c r="V188" i="3"/>
  <c r="V151" i="3"/>
  <c r="V169" i="3"/>
  <c r="V56" i="3"/>
  <c r="V162" i="3"/>
  <c r="V200" i="3"/>
  <c r="V196" i="3"/>
  <c r="V213" i="3"/>
  <c r="V205" i="3"/>
  <c r="V168" i="3"/>
  <c r="V31" i="3"/>
  <c r="V198" i="3"/>
  <c r="V124" i="3"/>
  <c r="V101" i="3"/>
  <c r="V145" i="3"/>
  <c r="V34" i="3"/>
  <c r="V172" i="3"/>
  <c r="V164" i="3"/>
  <c r="V156" i="3"/>
  <c r="V104" i="3"/>
  <c r="V163" i="3"/>
  <c r="V29" i="3"/>
  <c r="V203" i="3"/>
  <c r="V178" i="3"/>
  <c r="V13" i="3"/>
  <c r="V111" i="3"/>
  <c r="V212" i="3"/>
  <c r="V194" i="3"/>
  <c r="V170" i="3"/>
  <c r="V185" i="3"/>
  <c r="V86" i="3"/>
  <c r="V25" i="3"/>
  <c r="V19" i="3"/>
  <c r="V106" i="3"/>
  <c r="V133" i="3"/>
  <c r="V44" i="3"/>
  <c r="V90" i="3"/>
  <c r="V183" i="3"/>
  <c r="V189" i="3"/>
  <c r="V161" i="3"/>
  <c r="V204" i="3"/>
  <c r="V166" i="3"/>
  <c r="V99" i="3"/>
  <c r="V63" i="3"/>
  <c r="V142" i="3"/>
  <c r="V180" i="3"/>
  <c r="V155" i="3"/>
  <c r="V33" i="3"/>
  <c r="V76" i="3"/>
  <c r="V87" i="3"/>
  <c r="V137" i="3"/>
  <c r="V81" i="3"/>
  <c r="V192" i="3"/>
  <c r="V50" i="3"/>
  <c r="V206" i="3"/>
  <c r="V199" i="3"/>
  <c r="V41" i="3"/>
  <c r="V114" i="3"/>
  <c r="V136" i="3"/>
  <c r="V126" i="3"/>
  <c r="V121" i="3"/>
  <c r="V39" i="3"/>
  <c r="V190" i="3"/>
  <c r="V181" i="3"/>
  <c r="V15" i="3"/>
  <c r="V82" i="3"/>
  <c r="V193" i="3"/>
  <c r="V202" i="3"/>
  <c r="V28" i="3"/>
  <c r="V79" i="3"/>
  <c r="V40" i="3"/>
  <c r="V216" i="3"/>
  <c r="V36" i="3"/>
  <c r="V184" i="3"/>
  <c r="V157" i="3"/>
  <c r="V60" i="3"/>
  <c r="V48" i="3"/>
  <c r="V69" i="3"/>
  <c r="V12" i="3"/>
  <c r="V177" i="3"/>
  <c r="V138" i="3"/>
  <c r="V105" i="3"/>
  <c r="V140" i="3"/>
  <c r="V120" i="3"/>
  <c r="V97" i="3"/>
  <c r="V1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<sst xmlns="http://schemas.openxmlformats.org/spreadsheetml/2006/main" count="7026" uniqueCount="1101">
  <si>
    <t>دائــــن</t>
  </si>
  <si>
    <t>مديــــن</t>
  </si>
  <si>
    <t>إسم الحسـاب</t>
  </si>
  <si>
    <t>مورد_ مصنع شركة المتولى للمنتجات الفولازيه</t>
  </si>
  <si>
    <t>مورد_ مؤسسة المنيوم العاصمة للتجارة</t>
  </si>
  <si>
    <t>مورد_ شركة محسن سيف اليافعي وشركاؤه</t>
  </si>
  <si>
    <t>مورد_ شركة الزامل القابضة - سليكون</t>
  </si>
  <si>
    <t>مورد_ مصنع شركة موانع التسرب الفنية المحدودة - ربل</t>
  </si>
  <si>
    <t>مورد_ الشركة المتحدة للصناعات الزجاجية- الفوزان</t>
  </si>
  <si>
    <t>مورد_ شركة الاندلس القابضة - زجاج</t>
  </si>
  <si>
    <t>مورد_ شركة معمار للمعدات الانشائية والتجارة المحدودة</t>
  </si>
  <si>
    <t>مورد_ شركة امداد الرياض (شركة نسما ترك التجاريه)</t>
  </si>
  <si>
    <t>مورد_ شركة المواد الخصوصية للكيماويات -  الجفالي</t>
  </si>
  <si>
    <t>مورد_ شركة هيلتي العربية السعودية</t>
  </si>
  <si>
    <t>مورد_ شركة بيت التطور للتجارة</t>
  </si>
  <si>
    <t>مورد_ الشركة السعودية للالات الصناعية المحدودة - سيمكو</t>
  </si>
  <si>
    <t>مورد_ شركة شهاب الصناعية التجارية</t>
  </si>
  <si>
    <t>مورد_ مؤسسة ماس السعودية للتجارة - ماكينات</t>
  </si>
  <si>
    <t>مورد_ شركة هيرا للصناعة</t>
  </si>
  <si>
    <t>مورد_ مصنع الضحيان لألواح الالمنيوم</t>
  </si>
  <si>
    <t>مورد_ شركة منتجات الالمنيوم الوبكو - أنظمة</t>
  </si>
  <si>
    <t>مورد_ شركة اتون للتجارة</t>
  </si>
  <si>
    <t>مورد_ شركة ابناء احمد عمر باحليوه - براغي</t>
  </si>
  <si>
    <t>مورد_ شركة ابناء ابرهيم عبد الرحمن المانع للتجارة و الصناعة</t>
  </si>
  <si>
    <t>مورد_ شركة مجموعة التيسير تالكو الصناعية</t>
  </si>
  <si>
    <t>مورد_ شركة الاندلس للتجارة - المنيوم و اكسسوارات</t>
  </si>
  <si>
    <t>مورد_ شركة العاشوري للتجارة و الصناعة و المقاولات</t>
  </si>
  <si>
    <t>مورد_ شركة تجديف للتجارة</t>
  </si>
  <si>
    <t>مورد_ شركة الاوساط الطيبة للتجارة -مؤسسة بيت الايثار</t>
  </si>
  <si>
    <t>مورد_ شركة  بروق الامان التجاريه</t>
  </si>
  <si>
    <t>مورد _شركة المطاط الفني المحدوده</t>
  </si>
  <si>
    <t>مورد_ الشركة السعودية الامريكية للزجاج</t>
  </si>
  <si>
    <t>مورد_ شركة خبراء الالواح المركبة المحدوده.</t>
  </si>
  <si>
    <t>مورد _ شركة الخالدي للمقاولات المكانيكيه</t>
  </si>
  <si>
    <t>مورد _ مؤسسة فنون الوحده التقنية للتجاره</t>
  </si>
  <si>
    <t>مورد _ مؤسسة التلال الزجاجيه للتجاره</t>
  </si>
  <si>
    <t>مورد_شركة الكفاءة المحدودة</t>
  </si>
  <si>
    <t>مورد _ شركة سيكا العربيه السعودية المحدوده</t>
  </si>
  <si>
    <t>مورد _ مصنع ابراهيم يوسف العوضي</t>
  </si>
  <si>
    <t>مورد _ مؤسسة اوبين الابيض للمقاولات</t>
  </si>
  <si>
    <t>مورد_ مؤسسة المنصات المتحركة للتجارة</t>
  </si>
  <si>
    <t>مورد_ شركة منافع الصناعية المحدودة</t>
  </si>
  <si>
    <t>مورد_ شركة عبد العزيز وسعد المعجل</t>
  </si>
  <si>
    <t>مورد_ مؤسسة محمد خليل ثوينى للتكييف والتبريد</t>
  </si>
  <si>
    <t>مورد_ مصنع البتراء للصناعات المعدنية</t>
  </si>
  <si>
    <t>مورد_ الخليج للسحب GULF EXTRUSIONS</t>
  </si>
  <si>
    <t>مورد_ مؤسسة عبير الاطلس للتجارة</t>
  </si>
  <si>
    <t>مورد_ شركة النافع للحديد</t>
  </si>
  <si>
    <t>مورد_ شركة عصام  محمد خيري قباني لاعمال الزجاج</t>
  </si>
  <si>
    <t>مورد_ شركة السيف مشروع ساب _ ليندنر خامات</t>
  </si>
  <si>
    <t>مورد_ الشركة الفنية للزجاج  - تكنوجلاس</t>
  </si>
  <si>
    <t>مورد_ مؤسسة تراث الامارات للتجارة</t>
  </si>
  <si>
    <t>مورد_ ATC SAUDI CO</t>
  </si>
  <si>
    <t>مورد_ شركة ديماس للتجارة والمقاولات</t>
  </si>
  <si>
    <t>مورد_ شركة ماب الاتحاد للتجارة والمقاولات</t>
  </si>
  <si>
    <t>مورد_ شركة محترف التقنية الاحدث لتقنية المعلومات</t>
  </si>
  <si>
    <t>مورد_ UNITED STEEL INDUSTRIES</t>
  </si>
  <si>
    <t>مورد_ شركة برج الحضارة للتجارة</t>
  </si>
  <si>
    <t>مورد_ مؤسسة عبدالله غازى العطاس للتجارة</t>
  </si>
  <si>
    <t>مورد_ شركة المنشار الماسى للصناعة</t>
  </si>
  <si>
    <t>مورد_ شركة ضمن البناء للمقاولات العامة</t>
  </si>
  <si>
    <t>مورد_ SMART ACCESS SOLUTIONS COMPANY LTD.CO - دورما</t>
  </si>
  <si>
    <t>مورد_ مؤسسة بتلة محمد على البراهيم التجارية</t>
  </si>
  <si>
    <t>مورد _مؤسسة حسان سالم ابراهيم السالم للتجارة رخام</t>
  </si>
  <si>
    <t>مورد_مؤسسة نيلوفر السكة للسراميك</t>
  </si>
  <si>
    <t>مورد_ مؤسسة منصات البداية التجاريه</t>
  </si>
  <si>
    <t>مورد_ مؤسسة اعمار المغارات للمقاولات</t>
  </si>
  <si>
    <t>مورد_ مؤسسة اطلس المتطورة للمعدات الصناعية</t>
  </si>
  <si>
    <t>مورد_ شركة الاسقف العربية للعزل الحرارى</t>
  </si>
  <si>
    <t>مورد_ شركة واجهات ذكية للتجارة</t>
  </si>
  <si>
    <t>مورد_ شركة المصنع السعودي لصناعه الصوف</t>
  </si>
  <si>
    <t>مورد_ شركة عبد الله ناصر العودان - كوميت - زجاج</t>
  </si>
  <si>
    <t>مورد_ شركة مقضب عمان التجارية</t>
  </si>
  <si>
    <t>مورد_ مؤسسة الشارد للتجارة</t>
  </si>
  <si>
    <t>مورد_ شركة العربية المختصة للصناعة</t>
  </si>
  <si>
    <t>مورد_ شركة دهانات سابكوت المحدودة</t>
  </si>
  <si>
    <t>مورد_ شركة ملان لمنتجات الحديد</t>
  </si>
  <si>
    <t>مورد_ مؤسسة الهدف القريب للتجارة</t>
  </si>
  <si>
    <t>مورد_ شركة تقنية القبب للصناعة</t>
  </si>
  <si>
    <t>مورد_ مؤسسة درة العدد التجارية</t>
  </si>
  <si>
    <t>مورد _ مؤسسة مفهوم الالات التجاريه</t>
  </si>
  <si>
    <t>مورد_ شركة عالم الهياكل المعدنية للمقاولات</t>
  </si>
  <si>
    <t>مورد_ شركة بتراء الانشاءات للمقاولات</t>
  </si>
  <si>
    <t>مورد_ شركة ثلاثى الامداد للتجارة</t>
  </si>
  <si>
    <t>مورد_ شركة الاخشاب العالمية المحدوده</t>
  </si>
  <si>
    <t>مورد_ شركة مجموعة التيسير تالكو الصناعية-جوتمان</t>
  </si>
  <si>
    <t>مورد متنوع _ باكس _ خبراء الالواح</t>
  </si>
  <si>
    <t>مورد متنوع _ارميتال_ ASSA ABLOY</t>
  </si>
  <si>
    <t>مورد متنوع _ فورستر شابورجى</t>
  </si>
  <si>
    <t>مورد متنوع _ شركة الاسقف العربية للعزل الحرارى</t>
  </si>
  <si>
    <t>مورد نقدي _الشركة الاهلية لتامين التعاون 0</t>
  </si>
  <si>
    <t>مورد نقدي _شركة مسارات العالمية 0</t>
  </si>
  <si>
    <t>مورد نقدي _ارميتال للصناعات المعدنية 0</t>
  </si>
  <si>
    <t>مورد نقدي _مؤسسة السهم المنافس 0</t>
  </si>
  <si>
    <t>مورد نقدي الشركة المتطورة للفحص و المعاينة المحدوده</t>
  </si>
  <si>
    <t>مورد نقدي _مؤسسة ولوف للتجارة 0</t>
  </si>
  <si>
    <t>مورد نقدي _مصدر للتجهيزات الفنية 0</t>
  </si>
  <si>
    <t>مورد نقدي _شركة زيروكس 0</t>
  </si>
  <si>
    <t>مورد نقدي _ كيمكو ايسوفر الشركه السعوديه الدوليه لصناعة المواد العازله</t>
  </si>
  <si>
    <t>مورد نقدي _ شركة مصنع تقنية الالواح _ تكنوبنل</t>
  </si>
  <si>
    <t>مورد نقدي_ مؤسسة تقنية الابواب التجاريه</t>
  </si>
  <si>
    <t>مورد نقدي_ مؤسسة قيادات للتجارة وتقنية المعلومات</t>
  </si>
  <si>
    <t>مورد نقدي _مؤسسة المتحدة واو فاشون للدعاية والاعلان</t>
  </si>
  <si>
    <t>مورد نقدي_ شركة افلاك للصناعات الالكترونيه _بصمه</t>
  </si>
  <si>
    <t>مورد نقدي _ مؤسسة عالم اللحام للتجارة</t>
  </si>
  <si>
    <t>مورد نقدي _ الشركة العربية للمختبرات والتربة</t>
  </si>
  <si>
    <t>مورد خدمة_ شركة مصنع الاهلي للالمنيوم _نافكو0</t>
  </si>
  <si>
    <t>مورد خدمة_ شركة انماط الصناعيه للصناعه _دهان.</t>
  </si>
  <si>
    <t>مورد خدمة_ شركة رضا الوطنيه للدهانات _دهان0</t>
  </si>
  <si>
    <t>مورد خدمة_ شركة المكان العالى التجاريه-تذاكر سفر0</t>
  </si>
  <si>
    <t>مورد خدمة_ شركة القصر جلاس الصناعيه_سكريت0</t>
  </si>
  <si>
    <t>مورد خدمة_ شركة مصنع العالمية لتصنيع الزجاج المضاد للكسر _سكريت.</t>
  </si>
  <si>
    <t>مورد خدمة_ شركة خالد ظافر واخوانه - جمرك ..0</t>
  </si>
  <si>
    <t>مورد خدمة_ شركة نما الدار للمقاولات المحدودة .</t>
  </si>
  <si>
    <t>مورد خدمة_ شركة رفيفكم للمقاولات - عتيق</t>
  </si>
  <si>
    <t>مورد خدمة_ المصنع السعودي لجلفنة المعادن0</t>
  </si>
  <si>
    <t>مورد خدمة_ مصنع تقنية الطلاء للصناعة0_ ملفي**************</t>
  </si>
  <si>
    <t>مورد خدمة_ شركة اعمال صحارى للمقاولات - حاويات0</t>
  </si>
  <si>
    <t>مورد خدمة _ الشركة العربيه الدولية_ايجار مصعد0</t>
  </si>
  <si>
    <t>مورد خدمة _ شركة رابيدالعربيه السعودية المحدوده  _رافعات0</t>
  </si>
  <si>
    <t>مورد خدمة _ شركة محمد عبد الله العريض المحدودة0</t>
  </si>
  <si>
    <t>مورد خدمه _ شركة ادفانسد كونستركشن تكنولوجي عيناتACTS</t>
  </si>
  <si>
    <t>مورد خدمة_مؤسسة عبدالله عمر ابو بكر باعفيف للحديد</t>
  </si>
  <si>
    <t>مورد خدمة_ مكتب فهد عبدالله القاسم محاسبون</t>
  </si>
  <si>
    <t>مورد خدمة_ اليانز للتامين التعاونى</t>
  </si>
  <si>
    <t>مورد خدمة_مؤسسة مزنة السبيعى للنقل البرى</t>
  </si>
  <si>
    <t>مورد مؤسسة وقت الشرق للمقاولات.</t>
  </si>
  <si>
    <t>مورد خدمة_ الشركة الوطنية للجلفنة والاعمال الحديدية</t>
  </si>
  <si>
    <t>مورد خدمة_ شركة توفي ليدز وانكو سيرتفكشن 0</t>
  </si>
  <si>
    <t>مورد خدمة_ شركة معارض الخريجى0</t>
  </si>
  <si>
    <t>مورد خدمة_ الشركة الوطنية للفحص والاختبار الفنى</t>
  </si>
  <si>
    <t>مورد خدمة_شركة الاتقان والتجهيزات المعدنية</t>
  </si>
  <si>
    <t>مورد خدمة _ مؤسسة ماسة المعدات الانشائيه</t>
  </si>
  <si>
    <t>مورد خدمة_ شركة معيار العربية للفحص</t>
  </si>
  <si>
    <t>مورد خدمة_ورشة دقة المشغولات للحدادة والالمنيوم - قص .</t>
  </si>
  <si>
    <t>مورد خدمة _ شركة الشرقيون العربية للمقاولات  _ايجار معدات</t>
  </si>
  <si>
    <t>مورد خدمة_ المنابر للاستشارات الهندسية</t>
  </si>
  <si>
    <t>مورد خدمة_اتحاد الاتجاهات للصناعات المعدنية - قص .</t>
  </si>
  <si>
    <t>مورد خدمة_ شركة ناقلين المحدودة  - جمرك .شابورجى.0</t>
  </si>
  <si>
    <t>مورد خدمة_ مؤسسة الوكيل الدولي للتجارة_اختبارات مواد</t>
  </si>
  <si>
    <t>مورد خدمة _ شركة محمد حمد الاحمد - ايجار معدات</t>
  </si>
  <si>
    <t>مورد خدمة_ مؤسسة سامى فالح الشيبانى- تأجير رافعه</t>
  </si>
  <si>
    <t>مورد خدمة _ دايم لتاجير المعدات  _رافعات0</t>
  </si>
  <si>
    <t>مورد خدمة_ شركة التعاونية تامين انظمة 2022-2023 - توكل وساطة التامين</t>
  </si>
  <si>
    <t>مورد خدمة_ الشركة الجيو تقنية والبيئية المحدودة</t>
  </si>
  <si>
    <t>مورد خدمة_ اسامة عبد الباقى - تأجير فوركلفت.</t>
  </si>
  <si>
    <t>مورد خدمة_ مؤسسة نقليات ديانا ب و م 2330</t>
  </si>
  <si>
    <t>مورد خدمة_ شركة توماس بيل رايت السعودية</t>
  </si>
  <si>
    <t>مورد خدمة _ شركة سودهير لتأجير المعدات</t>
  </si>
  <si>
    <t>مورد خدمة_  مصنع شركة زاهر للزجاج</t>
  </si>
  <si>
    <t>مورد خدمة_ شركة التعاونية تامين المركبات</t>
  </si>
  <si>
    <t>مورد خدمة_ شركة لين للاستشارات المالية</t>
  </si>
  <si>
    <t>مورد خدمة_ مكتب حامد محمد القحطانى للاستشارات الهندسية</t>
  </si>
  <si>
    <t>مورد خدمة _ مؤسسة سقالات الرواد للمقاولات _سقالات</t>
  </si>
  <si>
    <t>مورد خدمة _ مؤسسة الرافعة الذهبية للمقاولات</t>
  </si>
  <si>
    <t>مورد خدمة_ مصنع فن الهوامير للزجاج</t>
  </si>
  <si>
    <t>مورد خدمة_ مؤسسة عبد الله محمد الخريف جلفنه</t>
  </si>
  <si>
    <t>مورد خدمة_ مؤسسة المشير الادارية</t>
  </si>
  <si>
    <t>مورد خدمة_ المرقب الذهبي للمقاولات  تأجير مان لفت</t>
  </si>
  <si>
    <t>مورد خدمة_ الشركة العربيه للغازات الصناعية</t>
  </si>
  <si>
    <t>مورد خدمة_مؤسسه الخليجية المتطورة للغازات الصناعيه</t>
  </si>
  <si>
    <t>مورد خدمة_ مكتب خالد فهد السالم للترجمة</t>
  </si>
  <si>
    <t>مورد خدمة _ شركة غدير غرم الله فرحة الغامدى - ايجار كرين</t>
  </si>
  <si>
    <t>مورد خدمة _ شركة الرافعات العربية للمقاولات - ايجار معدات</t>
  </si>
  <si>
    <t>مورد خدمة_ شركة التعاونية 2023 - وثيقة انظمة - 25621606</t>
  </si>
  <si>
    <t>مورد خدمة_ مؤسسة عبد المجيد منصور لافى الرويلى  - جمرك ..0</t>
  </si>
  <si>
    <t>مورد خدمة_ شركة تشب العربية للتامين التعاونى</t>
  </si>
  <si>
    <t>مورد خدمة_ مؤسسة رواسى المستقبل لتاجير المعدات - تأجير معدات</t>
  </si>
  <si>
    <t>مورد خدمة_ شركة المتقدمة التقنية اللاسلكية</t>
  </si>
  <si>
    <t>مورد خدمة_ مطعم على سعد خريب</t>
  </si>
  <si>
    <t>مورد خدمة_ شركة تقنيات الجلفنة والتصنيع (الجلفنة)</t>
  </si>
  <si>
    <t>مورد خدمة_ شركة الازمنة المتقدمة للمقاولات العامة</t>
  </si>
  <si>
    <t>مورد خدمة_ مؤسسة نقليات ديانا - ب ط ل - 9279</t>
  </si>
  <si>
    <t>مورد خارجي _شركة لندنر الشرق الاوسط.</t>
  </si>
  <si>
    <t>مورد خارجي _ شركة كين لونج - Kin Long - الصينية.</t>
  </si>
  <si>
    <t>مورد خارجي _ ايلو ماتيك الشرق الاوسط  _ ELUMATEC</t>
  </si>
  <si>
    <t>مورد خارجي _DUFAST INTERNATIONAL TRADING LLCFZ.</t>
  </si>
  <si>
    <t>مورد خارجي _ مركز دبى لتوريد مواد البناء(DBMSC).</t>
  </si>
  <si>
    <t>مورد خارجي _ شركة EFP INTERNATIONAL B.V.</t>
  </si>
  <si>
    <t>مورد خارجي _  شركة شوكو الشرق الاوسط.</t>
  </si>
  <si>
    <t>مورد خارجي _ تايجر ستيل - النمر للصناعات المعدنية.</t>
  </si>
  <si>
    <t>مورد خارجي _ VETROTECH SAINT- GOBAIN ATLANTIQUE SARL.</t>
  </si>
  <si>
    <t>مورد خارجي _ HYDRO BUILDING SYSTEMS MIDDEL EAST - ربر.</t>
  </si>
  <si>
    <t>مورد خارجي _0PELLINI SPA VIA FUSARL 19.</t>
  </si>
  <si>
    <t>مورد خارجي _  فورستر سويسرا</t>
  </si>
  <si>
    <t>مورد خارجي _ TATA STEEL INTERNATIONAL MIDDLE EASTحديد</t>
  </si>
  <si>
    <t>مورد خارجي _ صناعة تقنية الزجاج جلاستك</t>
  </si>
  <si>
    <t>مورد خارجي _GUTMANN SYSTEMS MIDDLE EAST FZCO</t>
  </si>
  <si>
    <t>مورد خارجي _ جولف رولينج _GULF</t>
  </si>
  <si>
    <t>مورد خارجي _  OSA BUILDING MATERIAL TRADING</t>
  </si>
  <si>
    <t>مورد خارجي _  POLIFILM PROTECTION MANUFACTURING</t>
  </si>
  <si>
    <t>مورد خارجي_ SHANGHAI FANGQIAO</t>
  </si>
  <si>
    <t>مورد خارجي _ HONG KONG ALICON INDUSTRIAL.</t>
  </si>
  <si>
    <t>مورد خارجي _ METALLIC SHEET FACTORYشركة كلاسيك</t>
  </si>
  <si>
    <t>مورد خارجي _ شركة الوبوند_EUROCON BUILDING</t>
  </si>
  <si>
    <t>مورد خارجي _ بغلف الظافر - BEGHLAF AL ZAFER.</t>
  </si>
  <si>
    <t>مورد خارجي _  FUTURE GLASS</t>
  </si>
  <si>
    <t>مورد خارجي _ PETROFAST MIDDLE EAST FZC</t>
  </si>
  <si>
    <t>مورد خارجي _  احمد عيس لتجارة ادوات الوارش</t>
  </si>
  <si>
    <t>مورد خارجي _METRA SPA</t>
  </si>
  <si>
    <t>مورد خارجي _ DOMUS</t>
  </si>
  <si>
    <t>مورد خارجي _ ALUK MIDDLE EAST DMCC</t>
  </si>
  <si>
    <t>مورد خارجي _ HUIZHOU APHRODITE</t>
  </si>
  <si>
    <t>مورد خارجي _  POLYMERS LINK INTERNATIONAL</t>
  </si>
  <si>
    <t>مورد خارجي _  شركة الخليج لصناعات الزجاج - GULF GLASS</t>
  </si>
  <si>
    <t>مورد خارجي _  الفطيم اليمنت _ AL FUTTAIM</t>
  </si>
  <si>
    <t>مورد خارجي _ ADEX INTERNATIONAL LLC</t>
  </si>
  <si>
    <t>مورد خارجي _ ELITE EXTRUSION _اليت لسحب الالمنيوم</t>
  </si>
  <si>
    <t>مورد خارجي _ UNEED GLOBAL SUPPLY CHAIN GROUP</t>
  </si>
  <si>
    <t>مورد خارجي _ ALHATIMI TRADING FZE - الحاتمى للتجارة</t>
  </si>
  <si>
    <t>مورد خدمة استقطاع _مكتب رسومات  ARCHI HEAVEN _مصر</t>
  </si>
  <si>
    <t>مورد خدمة استقطاع _ TECH ASSIST FZE</t>
  </si>
  <si>
    <t>مورد خدمة استقطاع _ براء صالح</t>
  </si>
  <si>
    <t>مورد خدمة استقطاع _ PRIMERA SOLUTIONS_بريمرا -اودو</t>
  </si>
  <si>
    <t>مورد خدمة استقطاع _AW Engineering Service GmbH</t>
  </si>
  <si>
    <t>مورد خدمة استقطاع _ القرق والمطروشى محامون قانونيون</t>
  </si>
  <si>
    <t>مورد خدمة استقطاع _ Dairy Land For Milk and Food Industries</t>
  </si>
  <si>
    <t>مورد خدمة استقطاع _ARTHUR BEST CONSULTING ENGINEERS</t>
  </si>
  <si>
    <t>مورد خدمة استقطاع _ STRUCTURFLEX MIDDLE EAST CONTRACTING</t>
  </si>
  <si>
    <t>الإجمــالى</t>
  </si>
  <si>
    <t>- نهاية التقرير -</t>
  </si>
  <si>
    <t>1 - 30</t>
  </si>
  <si>
    <t>31 - 60</t>
  </si>
  <si>
    <t>61 - 90</t>
  </si>
  <si>
    <t>90-120</t>
  </si>
  <si>
    <t>&lt;120</t>
  </si>
  <si>
    <t xml:space="preserve">اجمالي الدائن </t>
  </si>
  <si>
    <t xml:space="preserve">اجمالي الديو </t>
  </si>
  <si>
    <t>Due Date</t>
  </si>
  <si>
    <t>مصنع شركة المتولى للمنتجات الفولازيه</t>
  </si>
  <si>
    <t>مؤسسة المنيوم العاصمة للتجارة</t>
  </si>
  <si>
    <t>شركة محسن سيف اليافعي وشركاؤه</t>
  </si>
  <si>
    <t>شركة الزامل القابضة - سليكون</t>
  </si>
  <si>
    <t>مصنع شركة موانع التسرب الفنية المحدودة - ربل</t>
  </si>
  <si>
    <t>الشركة المتحدة للصناعات الزجاجية- الفوزان</t>
  </si>
  <si>
    <t>مصنع برني للالمنيوم و المعادن</t>
  </si>
  <si>
    <t>شركة الاندلس القابضة - زجاج</t>
  </si>
  <si>
    <t>شركة جاردين السعودية</t>
  </si>
  <si>
    <t>الشركة العربية المتحدة للزجاج المسطح</t>
  </si>
  <si>
    <t>مؤسسة طيف الشام للمقاولات</t>
  </si>
  <si>
    <t>شركة الزجاج المعماري - ارك جلاس</t>
  </si>
  <si>
    <t>شركة معمار للمعدات الانشائية والتجارة المحدودة</t>
  </si>
  <si>
    <t>شركة امداد الرياض (شركة نسما ترك التجاريه)</t>
  </si>
  <si>
    <t>شركة الدانوب السعودي للتجارة المحدودة - أنظمة</t>
  </si>
  <si>
    <t>شركة المواد الخصوصية للكيماويات -  الجفالي</t>
  </si>
  <si>
    <t>شركة هيلتي العربية السعودية</t>
  </si>
  <si>
    <t>شركة بيت التطور للتجارة</t>
  </si>
  <si>
    <t>الشركة السعودية للالات الصناعية المحدودة - سيمكو</t>
  </si>
  <si>
    <t>شركة شهاب الصناعية التجارية</t>
  </si>
  <si>
    <t>مؤسسة ماس السعودية للتجارة - ماكينات</t>
  </si>
  <si>
    <t>شركة هيرا للصناعة</t>
  </si>
  <si>
    <t>مصنع الضحيان لألواح الالمنيوم</t>
  </si>
  <si>
    <t>محمد ابراهيم المدني للتجارة - قطع غيار وتر جيت</t>
  </si>
  <si>
    <t>شركة منتجات الالمنيوم الوبكو - أنظمة</t>
  </si>
  <si>
    <t>شركة مناع للزجاج</t>
  </si>
  <si>
    <t>شركة اتون للتجارة</t>
  </si>
  <si>
    <t>شركة ابناء احمد عمر باحليوه - براغي</t>
  </si>
  <si>
    <t>شركة ابناء ابرهيم عبد الرحمن المانع للتجارة و الصناعة</t>
  </si>
  <si>
    <t>شركة مجموعة التيسير تالكو الصناعية</t>
  </si>
  <si>
    <t>شركة الاندلس للتجارة - المنيوم و اكسسوارات</t>
  </si>
  <si>
    <t>شركة عثمان عبد الرحمن العصيمي و شركاه التجارية</t>
  </si>
  <si>
    <t>شركة العاشوري للتجارة و الصناعة و المقاولات</t>
  </si>
  <si>
    <t>شركة هدايه السعوديه المحدوده</t>
  </si>
  <si>
    <t>شركة تجديف للتجارة</t>
  </si>
  <si>
    <t>الشركة العربية لتشكيل وزخرفة الزجاج</t>
  </si>
  <si>
    <t>مؤسسة الواح الخليج للتجارة (تكنو بوند )</t>
  </si>
  <si>
    <t>شركة الاوساط الطيبة للتجارة -مؤسسة بيت الايثار</t>
  </si>
  <si>
    <t>الخطوط المتخصصة للاعمال المعدنية</t>
  </si>
  <si>
    <t>مؤسسة بوابة الشتر</t>
  </si>
  <si>
    <t>مؤسسة مكائن الخليج للتجارة - جوماكو</t>
  </si>
  <si>
    <t>المصنع السعودي لفواصل الالمنيوم</t>
  </si>
  <si>
    <t>شركة  بروق الامان التجاريه</t>
  </si>
  <si>
    <t>شركة المطاط الفني المحدوده</t>
  </si>
  <si>
    <t>شركة تقنيات الدهان للتجارة</t>
  </si>
  <si>
    <t>الشركة السعودية الامريكية للزجاج</t>
  </si>
  <si>
    <t>مؤسسة الالات الدقيقة للتجارة</t>
  </si>
  <si>
    <t>شركة خبراء الالواح المركبة المحدوده.</t>
  </si>
  <si>
    <t>شركة شدادات الخرسانة المتقدمة</t>
  </si>
  <si>
    <t>شركة الخالدي للمقاولات المكانيكيه</t>
  </si>
  <si>
    <t>مؤسسة فنون الوحده التقنية للتجاره</t>
  </si>
  <si>
    <t>مؤسسة التلال الزجاجيه للتجاره</t>
  </si>
  <si>
    <t>شركة الكفاءة المحدودة</t>
  </si>
  <si>
    <t>شركة سيكا العربيه السعودية المحدوده</t>
  </si>
  <si>
    <t>شركة المصنع العالمى للاحذية الرياضية والبلاستيكية</t>
  </si>
  <si>
    <t>مصنع ابراهيم يوسف العوضي</t>
  </si>
  <si>
    <t>مؤسسة اوبين الابيض للمقاولات</t>
  </si>
  <si>
    <t>مؤسسة المنصات المتحركة للتجارة</t>
  </si>
  <si>
    <t>شركة منافع الصناعية المحدودة</t>
  </si>
  <si>
    <t>شركة عبد العزيز وسعد المعجل</t>
  </si>
  <si>
    <t>مؤسسة محمد خليل ثوينى للتكييف والتبريد</t>
  </si>
  <si>
    <t>شركة العدد العربية للتجارة / مؤسسة المهرى للتجارة</t>
  </si>
  <si>
    <t>مصنع البتراء للصناعات المعدنية</t>
  </si>
  <si>
    <t>الخليج للسحب GULF EXTRUSIONS</t>
  </si>
  <si>
    <t>شركة دوم الواجهات المحدودة</t>
  </si>
  <si>
    <t>مؤسسة يوسف صالح الروق التجارية</t>
  </si>
  <si>
    <t>شركة الاندلس  - الابواب والمصاعد</t>
  </si>
  <si>
    <t>شركة التجهيزات والمشاريع العربية</t>
  </si>
  <si>
    <t>شركة ارميتال للانابيب الفولاذية</t>
  </si>
  <si>
    <t>مؤسسة عبير الاطلس للتجارة</t>
  </si>
  <si>
    <t>مؤسسة عمر سعد الصانع للمقاولات</t>
  </si>
  <si>
    <t>شركة عبد الرزاق قنبر الانصارى</t>
  </si>
  <si>
    <t>شركة مصنع شبك وحديد التقنية العليا</t>
  </si>
  <si>
    <t>شركة صهر للتجارة</t>
  </si>
  <si>
    <t>خدمة _  شركة الاجزى  للمقاولات_</t>
  </si>
  <si>
    <t>شركة النافع للحديد</t>
  </si>
  <si>
    <t>شركة عصام  محمد خيري قباني لاعمال الزجاج</t>
  </si>
  <si>
    <t>شركة بريق نجد للتجارة والمقاولات</t>
  </si>
  <si>
    <t>شركة الدرع للتجارة و المقاولات</t>
  </si>
  <si>
    <t>مؤسسة ركن المسبار التجارية</t>
  </si>
  <si>
    <t>مؤسسة اعمار المتميزة للتجارة</t>
  </si>
  <si>
    <t>شركة كريم العربى التجارية</t>
  </si>
  <si>
    <t>شركة مكونات البناء</t>
  </si>
  <si>
    <t>جارنت العربية - قطع غيار وتر جيت</t>
  </si>
  <si>
    <t>شركة السيف مشروع ساب _ ليندنر خامات</t>
  </si>
  <si>
    <t>مؤسسة نماء المتميزة للمعدات الصناعى</t>
  </si>
  <si>
    <t>شركة الروق التجارية</t>
  </si>
  <si>
    <t>الشركة الفنية للزجاج  - تكنوجلاس</t>
  </si>
  <si>
    <t>مؤسسة تراث الامارات للتجارة</t>
  </si>
  <si>
    <t>مؤسسة مرجان العربية للتجارة</t>
  </si>
  <si>
    <t>شركة المكتب الفنى للاعمال الدولية</t>
  </si>
  <si>
    <t>شركة عالم القلعة للتجارة</t>
  </si>
  <si>
    <t>SGB BAROOM LIMITED</t>
  </si>
  <si>
    <t>شركة الحلول المطلقة للحديد</t>
  </si>
  <si>
    <t>ATC SAUDI CO</t>
  </si>
  <si>
    <t>مؤسسة قلعة الحاسوب التجارية</t>
  </si>
  <si>
    <t>شركة ديماس للتجارة والمقاولات</t>
  </si>
  <si>
    <t>MASTER BUILDERS SOLUTIONS</t>
  </si>
  <si>
    <t>شركة ماب الاتحاد للتجارة والمقاولات</t>
  </si>
  <si>
    <t>شركة اسا ابلوى لانظمة المداخل السعودية ASSA ABLOY</t>
  </si>
  <si>
    <t>شركة محترف التقنية الاحدث لتقنية المعلومات</t>
  </si>
  <si>
    <t>رضا شركة تجارة وتطوير المعدات والالاتREDA</t>
  </si>
  <si>
    <t>UNITED STEEL INDUSTRIES</t>
  </si>
  <si>
    <t>شركة الشرق الاوسط الحديث المحدودة</t>
  </si>
  <si>
    <t>شركة برج الحضارة للتجارة</t>
  </si>
  <si>
    <t>مؤسسة عبدالله غازى العطاس للتجارة</t>
  </si>
  <si>
    <t>شركة المنشار الماسى للصناعة</t>
  </si>
  <si>
    <t>شركة ضمن البناء للمقاولات العامة</t>
  </si>
  <si>
    <t>SMART ACCESS SOLUTIONS COMPANY LTD.CO - دورما</t>
  </si>
  <si>
    <t>مؤسسة مهمات الاركان للتجارة</t>
  </si>
  <si>
    <t>نظم المعمار</t>
  </si>
  <si>
    <t>شركة فيزيكو السعودية للتجارة المحدودة</t>
  </si>
  <si>
    <t>مؤسسة بتلة محمد على البراهيم التجارية</t>
  </si>
  <si>
    <t>شركة أنظمة المستقبل الحديث للمقاولات_رخام</t>
  </si>
  <si>
    <t>شركة مركل للصناعة</t>
  </si>
  <si>
    <t>شركة مصنع العاشور لحوامل الكابلات</t>
  </si>
  <si>
    <t>مؤسسة حسان سالم ابراهيم السالم للتجارة رخام</t>
  </si>
  <si>
    <t>مؤسسة نيلوفر السكة للسراميك</t>
  </si>
  <si>
    <t>مؤسسة منصات البداية التجاريه</t>
  </si>
  <si>
    <t>مؤسسة اعمار المغارات للمقاولات</t>
  </si>
  <si>
    <t>شركة رواد الزمن التجارية</t>
  </si>
  <si>
    <t>FOSAM COMPANY LIMITED</t>
  </si>
  <si>
    <t>محل شيهانة محمد حبيب محمد يوسف</t>
  </si>
  <si>
    <t>شركة تجار مواد البناء العالمية المحدودة</t>
  </si>
  <si>
    <t>المصنع السعودى للسقالات المعدنية</t>
  </si>
  <si>
    <t>مؤسسة اطلس المتطورة للمعدات الصناعية</t>
  </si>
  <si>
    <t>شركة الاسقف العربية للعزل الحرارى</t>
  </si>
  <si>
    <t>شركة تقنية الالات والمعدات الحديثة</t>
  </si>
  <si>
    <t>شركة محمد محمود بدر الدين _ كلادينج</t>
  </si>
  <si>
    <t>شركة الجذور المبتكرة الصناعية</t>
  </si>
  <si>
    <t>شركة واجهات ذكية للتجارة</t>
  </si>
  <si>
    <t>شركة المصنع السعودي لصناعه الصوف</t>
  </si>
  <si>
    <t>شركة عبد الله ناصر العودان - كوميت - زجاج</t>
  </si>
  <si>
    <t>افاق الحلول للتجارة - معدات صناعية وقطع غيار</t>
  </si>
  <si>
    <t>شركة مقضب عمان التجارية</t>
  </si>
  <si>
    <t>مؤسسة المصدر الوطنى للمقاولات</t>
  </si>
  <si>
    <t>شركة مصنع العاشورى للطاقة والاتصالات</t>
  </si>
  <si>
    <t>مؤسسة الشارد للتجارة</t>
  </si>
  <si>
    <t>شركة العربية المختصة للصناعة</t>
  </si>
  <si>
    <t>شركة دهانات سابكوت المحدودة</t>
  </si>
  <si>
    <t>شركة الوعلان للتجارة</t>
  </si>
  <si>
    <t>شركة ملان لمنتجات الحديد</t>
  </si>
  <si>
    <t>شركة الفلزات الحديثة للتجارة</t>
  </si>
  <si>
    <t>مؤسسة تاهيل الحلول التجارية</t>
  </si>
  <si>
    <t>مؤسسة الهدف القريب للتجارة</t>
  </si>
  <si>
    <t>شركة تقنية القبب للصناعة</t>
  </si>
  <si>
    <t>مؤسسة درة العدد التجارية</t>
  </si>
  <si>
    <t>مؤسسه الرابط الدولي -international link</t>
  </si>
  <si>
    <t>مؤسسة مفهوم الالات التجاريه</t>
  </si>
  <si>
    <t>شركة عالم الهياكل المعدنية للمقاولات</t>
  </si>
  <si>
    <t>شركة الراجحى للبناء والتعمير</t>
  </si>
  <si>
    <t>شركة ثرى الفا للمقاولات شركة شخص واحد</t>
  </si>
  <si>
    <t>شركة بتراء الانشاءات للمقاولات</t>
  </si>
  <si>
    <t>مؤسسة النظام المبكر للتجارة</t>
  </si>
  <si>
    <t>مصنع جولدن جلاس للزجاج</t>
  </si>
  <si>
    <t>شركة ثلاثى الامداد للتجارة</t>
  </si>
  <si>
    <t>شركة الاخشاب العالمية المحدوده</t>
  </si>
  <si>
    <t>ورشة جلواء للحدادة والامنيوم</t>
  </si>
  <si>
    <t>شركة مجموعة التيسير تالكو الصناعية-جوتمان</t>
  </si>
  <si>
    <t>شركة الهرم الرابع للصناعات المعدنية</t>
  </si>
  <si>
    <t>مارميتال _تكنال</t>
  </si>
  <si>
    <t>متنوع _ارميتال_ جلاس تيك</t>
  </si>
  <si>
    <t>مباكس _ خبراء الالواح</t>
  </si>
  <si>
    <t>متنوع _ارميتال_ ASSA ABLOY</t>
  </si>
  <si>
    <t>مارميتال _الدانوب</t>
  </si>
  <si>
    <t>مANM _ولوف</t>
  </si>
  <si>
    <t>مالعراب_ابناء ابراهيم المانع</t>
  </si>
  <si>
    <t>ممصنع الصوف الصخري السعودي</t>
  </si>
  <si>
    <t>ممجموعة  الجذور العربية</t>
  </si>
  <si>
    <t>مASSA ABOLY - ANM</t>
  </si>
  <si>
    <t>مشركة الاندلس</t>
  </si>
  <si>
    <t>مشوكو</t>
  </si>
  <si>
    <t>مشركة تكنال / مصنع انظمة</t>
  </si>
  <si>
    <t>مفورستر شابورجى</t>
  </si>
  <si>
    <t>مشركة الاسقف العربية للعزل الحرارى</t>
  </si>
  <si>
    <t>ممؤسسة نظم المعمار التجارية</t>
  </si>
  <si>
    <t>شركة مصنع المنهل للمياة المحدودة</t>
  </si>
  <si>
    <t>مؤسسة عبدالله ابراهيم فلاته لتقنية المعلومات-حلول مدينة الش</t>
  </si>
  <si>
    <t>مجموعة الجذور العربيه</t>
  </si>
  <si>
    <t>كيمكو ايسوفر الشركه السعوديه الدوليه لصناعة المواد العازله</t>
  </si>
  <si>
    <t>مؤسسة قمة العروبه للتجاره</t>
  </si>
  <si>
    <t>مؤسسة محمد ضناوي لخدمات البناء</t>
  </si>
  <si>
    <t>مؤسسة ضوء اسيا للمقاولات_كامل</t>
  </si>
  <si>
    <t>شركة محمد وعبد الرحمن البواردى</t>
  </si>
  <si>
    <t>مؤسسة سانا للتجاره</t>
  </si>
  <si>
    <t>مؤسسة عقول البيانات للتكنولوجيا</t>
  </si>
  <si>
    <t>مؤسسة رائد خليل النمرى التجارية</t>
  </si>
  <si>
    <t>شركة لاس العربيه</t>
  </si>
  <si>
    <t>شركة مصنع تقنية الالواح _ تكنوبنل</t>
  </si>
  <si>
    <t>مؤسسة ركن اليمان للمقاولات</t>
  </si>
  <si>
    <t>مؤسسة التعرفة الدوليه لتجارة البلاستيك</t>
  </si>
  <si>
    <t>شركة مدار لمواد البناء المحدوده</t>
  </si>
  <si>
    <t>مؤسسة تقنية الابواب التجاريه</t>
  </si>
  <si>
    <t>مؤسسة موضة السندس للتجارة</t>
  </si>
  <si>
    <t>بنزين ساسكو_2275 DRA_ شادي_12527</t>
  </si>
  <si>
    <t>شركة عين الصيانه</t>
  </si>
  <si>
    <t>مؤسسة قيادات للتجارة وتقنية المعلومات</t>
  </si>
  <si>
    <t>مؤسسة المتحدة واو فاشون للدعاية والاعلان</t>
  </si>
  <si>
    <t>شركة اتحاد الخليج للتامين</t>
  </si>
  <si>
    <t>شركة طريق الكون المحدوده</t>
  </si>
  <si>
    <t>شركة افلاك للصناعات الالكترونيه _بصمه</t>
  </si>
  <si>
    <t>مؤسسة مصدر المعادن</t>
  </si>
  <si>
    <t>بنزين ساسكو_ 9287 HSA_سيد سويلم_53416</t>
  </si>
  <si>
    <t>بنزين ساسكو_  بطاقة المترو_ابراهيم ذكي 6322-KJA</t>
  </si>
  <si>
    <t>مؤسسة خالد محمد المصيريعي للتجارة</t>
  </si>
  <si>
    <t>بنزين ساسكو_  مغلقXXXXXXXXXXX</t>
  </si>
  <si>
    <t>بنزين ساسكو xab  /  ملغية XXXXXXXXXXX</t>
  </si>
  <si>
    <t>مؤسسة عالم اللحام للتجارة</t>
  </si>
  <si>
    <t>امل الحياه للمقاولات _ مياه الواتر جيت</t>
  </si>
  <si>
    <t>مؤسسة سفوف الرمال للمقاولات</t>
  </si>
  <si>
    <t>سعاد حسين الحارثى</t>
  </si>
  <si>
    <t>بنزين ساسكو_ 3367 TXB_حسين سالم_</t>
  </si>
  <si>
    <t>مؤسسة انوار القاطر لصيانة الالكترونيات</t>
  </si>
  <si>
    <t>بنزين ساسكو_ 9134 ZXB_احمد وحيد_</t>
  </si>
  <si>
    <t>مصدر لمواد النجارة</t>
  </si>
  <si>
    <t>مؤسسة عده ومسمار للتجارة</t>
  </si>
  <si>
    <t>بنزين ساسكو باص كوستر _  LXB  7321 - اسامه شلبي</t>
  </si>
  <si>
    <t>شركة سند العروبة للتجارة</t>
  </si>
  <si>
    <t>مؤسسة راكان هادى عبد الله الحربى</t>
  </si>
  <si>
    <t>الشركة العربية للمختبرات والتربة</t>
  </si>
  <si>
    <t>شركة انفال السعودية للمشاريع المحدودة</t>
  </si>
  <si>
    <t>شركة انماط الصناعيه للصناعه _دهان.</t>
  </si>
  <si>
    <t>شركة مصنع العالمية لتصنيع الزجاج المضاد للكسر _سكريت.</t>
  </si>
  <si>
    <t>شركة نما الدار للمقاولات المحدودة .</t>
  </si>
  <si>
    <t>مجموعة النظم التطبيقية - برنامج دلتا .</t>
  </si>
  <si>
    <t>مؤسسة الشمري - تأجير فوركلفت.</t>
  </si>
  <si>
    <t>شركة رفيفكم للمقاولات - عتيق</t>
  </si>
  <si>
    <t>التعاونية للتامين _حديد_رقم_18728936</t>
  </si>
  <si>
    <t>مؤسسة وقت الاعمال.</t>
  </si>
  <si>
    <t>خدمه _ شركة ادفانسد كونستركشن تكنولوجي عيناتACTS</t>
  </si>
  <si>
    <t>مصنع صحارى نجد للزجاج_سكريت</t>
  </si>
  <si>
    <t>خدمة_مؤسسة عبدالله عمر ابو بكر باعفيف للحديد</t>
  </si>
  <si>
    <t>مكتب فهد عبدالله القاسم محاسبون</t>
  </si>
  <si>
    <t>اليانز للتامين التعاونى</t>
  </si>
  <si>
    <t>شركة مزايا الاداء لمقاولات _ مغلق</t>
  </si>
  <si>
    <t>خدمة_مؤسسة مزنة السبيعى للنقل البرى</t>
  </si>
  <si>
    <t>مؤسسة وقت الشرق للمقاولات.</t>
  </si>
  <si>
    <t>التعاونية للتامين _تقنية الطلاء</t>
  </si>
  <si>
    <t>الشركة الوطنية للجلفنة والاعمال الحديدية</t>
  </si>
  <si>
    <t>تواصل التعمير للمقاولات_ مغلق</t>
  </si>
  <si>
    <t>رياض حلول المدينة</t>
  </si>
  <si>
    <t>خدمة _ مؤسسة سور العاصمة للمقاولات حبيب_مغلق</t>
  </si>
  <si>
    <t>شركة الوقاية الذكية المحدودة</t>
  </si>
  <si>
    <t>خدمة _ مناحى عياد العتيبي_ايجار فوركلفت</t>
  </si>
  <si>
    <t>مؤسسة غنام تركي السبيعي _ مغلق</t>
  </si>
  <si>
    <t>خدمة_مؤسسة حلول المعادن للمقاولات</t>
  </si>
  <si>
    <t>مؤسسة دقة الاداء للمقاولات المعمارى - قص .</t>
  </si>
  <si>
    <t>خدمة _ رمال ورماح للمقاولات_ مغلق</t>
  </si>
  <si>
    <t>التعاونية للتامين _تامين سيارات</t>
  </si>
  <si>
    <t>مكتب محمد وبران ابراهيم كليب للاستشارات المحاسبية</t>
  </si>
  <si>
    <t>الشركة الوطنية للفحص والاختبار الفنى</t>
  </si>
  <si>
    <t>خدمة _ نقليات داخلية سمير</t>
  </si>
  <si>
    <t>مصنع افكار معمارية للصناعات المعدنية .</t>
  </si>
  <si>
    <t>خدمة_شركة الاتقان والتجهيزات المعدنية</t>
  </si>
  <si>
    <t>خدمة _ مؤسسة ماسة المعدات الانشائيه</t>
  </si>
  <si>
    <t>غزلان للمعدات الصناعية</t>
  </si>
  <si>
    <t>خدمة _ الاكسجين - CO2</t>
  </si>
  <si>
    <t>شركة معيار العربية للفحص</t>
  </si>
  <si>
    <t>شركة اكسل للهندسة والمقاولات</t>
  </si>
  <si>
    <t>خدمة _ شركة الفنار لأنظمة البناء</t>
  </si>
  <si>
    <t>خدمة_ورشة دقة المشغولات للحدادة والالمنيوم - قص .</t>
  </si>
  <si>
    <t>تكافل الراجحى للتامين</t>
  </si>
  <si>
    <t>مؤسسة تاجير المعدات الثقيلة - تأجير فوركلفت.</t>
  </si>
  <si>
    <t>خدمة _ شركة الشرقيون العربية للمقاولات  _ايجار معدات</t>
  </si>
  <si>
    <t>المنابر للاستشارات الهندسية</t>
  </si>
  <si>
    <t>خدمة _ شركة الوسيلة الذهبية - ايجار معدات</t>
  </si>
  <si>
    <t>خدمة_اتحاد الاتجاهات للصناعات المعدنية - قص .</t>
  </si>
  <si>
    <t>خدمة _ شركة تحالف الخير للمقاولات_ للايجار المعدات</t>
  </si>
  <si>
    <t>مؤسسة الوكيل الدولي للتجارة_اختبارات مواد</t>
  </si>
  <si>
    <t>شركة المعدات الصناعية مركز الهيدروليك</t>
  </si>
  <si>
    <t>شركة توكل لوساطة التامين _وثيقه التعاونيه -المقاولات</t>
  </si>
  <si>
    <t>شركة  مركز مواد ومعدات الطلاء المحدوده</t>
  </si>
  <si>
    <t>مؤسسة ضيف الله للتجارة</t>
  </si>
  <si>
    <t>خدمة _ مؤسسة روافد العرب للمقاولات - ايجار معدات</t>
  </si>
  <si>
    <t>خدمة _ شركة محمد حمد الاحمد - ايجار معدات</t>
  </si>
  <si>
    <t>خدمة _ حكيم جان باى جان _ايجار باص</t>
  </si>
  <si>
    <t>عبد الباسط محمد احمد الامين- تأجير فوركلفت.</t>
  </si>
  <si>
    <t>مؤسسة سامى فالح الشيبانى- تأجير رافعه</t>
  </si>
  <si>
    <t>الشركة الجيو تقنية والبيئية المحدودة</t>
  </si>
  <si>
    <t>بصمة وشريكه للتقييم العقارى</t>
  </si>
  <si>
    <t>شركة احمد ومحمد بن سعيدان للتقييم العقارى</t>
  </si>
  <si>
    <t>شركة طلال ابو غزالة وشركاه</t>
  </si>
  <si>
    <t>ورشة التشكيل العربى للمنتجات المعدنية</t>
  </si>
  <si>
    <t>شركة اساس لتطوير وتشغيل المدن الصناعية_اشراف</t>
  </si>
  <si>
    <t>اسامة عبد الباقى - تأجير فوركلفت.</t>
  </si>
  <si>
    <t>شركة توماس بيل رايت السعودية</t>
  </si>
  <si>
    <t>خدمة _ شركة بدائل الايجار للمعدات المحدودة</t>
  </si>
  <si>
    <t>خدمة _ شركة سودهير لتأجير المعدات</t>
  </si>
  <si>
    <t>خدمة _ مؤسسة روافع قمة الانجاز لتأجير المعدات</t>
  </si>
  <si>
    <t>شركة التعاونية تامين تقنية الطلاء</t>
  </si>
  <si>
    <t>مصنع شركة زاهر للزجاج</t>
  </si>
  <si>
    <t>شركة التعاونية تامين المركبات</t>
  </si>
  <si>
    <t>خدمة _ الشركة العالمية لخدمات التفتيش المحدودة</t>
  </si>
  <si>
    <t>خدمة _ مؤسسة مشعل ناصر سليمان الحناكى</t>
  </si>
  <si>
    <t>مؤسسة عبد الرحمن خلف فالح البلوى العقارية</t>
  </si>
  <si>
    <t>شركة لين للاستشارات المالية</t>
  </si>
  <si>
    <t>مؤسسة محمد على الخبرانى - تأجير فوركلفت.</t>
  </si>
  <si>
    <t>مكتب حامد محمد القحطانى للاستشارات الهندسية</t>
  </si>
  <si>
    <t>امواج الساحل للشحن</t>
  </si>
  <si>
    <t>خدمة _ مؤسسة سقالات الرواد للمقاولات _سقالات</t>
  </si>
  <si>
    <t>خدمة _ مؤسسة سعيد منير هليل العتيبى- ايجار باص</t>
  </si>
  <si>
    <t>مؤسسة ناصر السبيعى - تأجير فوركلفت.</t>
  </si>
  <si>
    <t>خدمة _ مؤسسة الرافعة الذهبية للمقاولات</t>
  </si>
  <si>
    <t>مصنع فن الهوامير للزجاج</t>
  </si>
  <si>
    <t>مكتب حمد للمحاماة والاستشارات القانونية</t>
  </si>
  <si>
    <t>مكتب فيصل ابراهيم بن غانم اليوسف محاسبون</t>
  </si>
  <si>
    <t>مؤسسة عبد الله محمد الخريف</t>
  </si>
  <si>
    <t>شركة موارد القيادة للخدمات التجارية</t>
  </si>
  <si>
    <t>شركة استرون العربية</t>
  </si>
  <si>
    <t>خدمة _ مؤسسة فيصل مبارك الطوسلى - ايجار معدات</t>
  </si>
  <si>
    <t>خدمة _ شركة هلا العربيه_ سيارة نيسان</t>
  </si>
  <si>
    <t>مؤسسة المشير الادارية</t>
  </si>
  <si>
    <t>ITS TESTING SERVICES-انترتيك</t>
  </si>
  <si>
    <t>مؤسسة الوكيل الدولي للتجارة_اعمال الفحص</t>
  </si>
  <si>
    <t>الهيئة السعودية للمدن الصناعية - مدن</t>
  </si>
  <si>
    <t>المرقب الذهبي للمقاولات  تأجير مان لفت</t>
  </si>
  <si>
    <t>الشركة العربيه للغازات الصناعية</t>
  </si>
  <si>
    <t>خدمة_مؤسسه الخليجية المتطورة للغازات الصناعيه</t>
  </si>
  <si>
    <t>مؤسسة نقليات ديانا - ب ط ر  - 1716</t>
  </si>
  <si>
    <t>شركة يقين كابيتال المالية</t>
  </si>
  <si>
    <t>مكتب خالد فهد السالم للترجمة</t>
  </si>
  <si>
    <t>خدمة _ شركة غدير غرم الله فرحة الغامدى - ايجار كرين</t>
  </si>
  <si>
    <t>خدمة _ شركة الرافعات العربية للمقاولات - ايجار معدات</t>
  </si>
  <si>
    <t>بشير الصديق محمد الحجازى - ايجار رافعه</t>
  </si>
  <si>
    <t>البابطين للطاقة والاتصالات (الجلفنة)</t>
  </si>
  <si>
    <t>حبيب الله فضل - تأجير فوركلفت.</t>
  </si>
  <si>
    <t>شركة الحاسبات السريعة للتجارة</t>
  </si>
  <si>
    <t>شركة تشب العربية للتامين التعاونى</t>
  </si>
  <si>
    <t>مؤسسة رواسى المستقبل لتاجير المعدات - تأجير معدات</t>
  </si>
  <si>
    <t>شركة المتقدمة التقنية اللاسلكية</t>
  </si>
  <si>
    <t>مؤسسة فيصل فهد الدوسرى - تأجير فوركلفت.</t>
  </si>
  <si>
    <t>لتاحير الفوركليفت - تأجير فوركلفت.- حبيب</t>
  </si>
  <si>
    <t>مطعم على سعد خريب</t>
  </si>
  <si>
    <t>شركة تقنيات الجلفنة والتصنيع (الجلفنة)</t>
  </si>
  <si>
    <t>شركة الازمنة المتقدمة للمقاولات العامة</t>
  </si>
  <si>
    <t>مؤسسة نقليات ديانا - ب ط ل - 9279</t>
  </si>
  <si>
    <t>شركة وسيط القارات للخدمات اللوجيستية</t>
  </si>
  <si>
    <t>مؤسسة مخرطة بيت العزم - قص .</t>
  </si>
  <si>
    <t>شركة رولك للتجارة المحدودة</t>
  </si>
  <si>
    <t>شركة جاردين السعودية راس الخيمة.</t>
  </si>
  <si>
    <t>شركة وايت المنيوم - جلاس.</t>
  </si>
  <si>
    <t>شركة وايت المنيوم - فورستر_مقاوم للحريق ايبسو.</t>
  </si>
  <si>
    <t>شركة لندنر الشرق الاوسط.</t>
  </si>
  <si>
    <t>شركة كين لونج - Kin Long - الصينية.</t>
  </si>
  <si>
    <t>تكنال الشرق الاوسط.</t>
  </si>
  <si>
    <t>ايلو ماتيك الشرق الاوسط  _ ELUMATEC</t>
  </si>
  <si>
    <t>INANMAK JC VE DIS TICARET LTD.</t>
  </si>
  <si>
    <t>AXYZ TRADING LLC.</t>
  </si>
  <si>
    <t>HAFELE GMBH AND CO.KG.</t>
  </si>
  <si>
    <t>مواد الوكوبانل ميدل ايست.</t>
  </si>
  <si>
    <t>DUFAST INTERNATIONAL TRADING LLCFZ.</t>
  </si>
  <si>
    <t>YGTY TRADING LIMITED.</t>
  </si>
  <si>
    <t>مركز دبى لتوريد مواد البناء(DBMSC).</t>
  </si>
  <si>
    <t>شركة EFP INTERNATIONAL B.V.</t>
  </si>
  <si>
    <t>شركة شوكو الشرق الاوسط.</t>
  </si>
  <si>
    <t>تايجر ستيل - النمر للصناعات المعدنية.</t>
  </si>
  <si>
    <t>Profilm Protection Manufacturing Gmbh.</t>
  </si>
  <si>
    <t>VETROTECH SAINT- GOBAIN ATLANTIQUE SARL.</t>
  </si>
  <si>
    <t>DSS STEEL LLC.</t>
  </si>
  <si>
    <t>DE BESTAR TRADING COMPANY.</t>
  </si>
  <si>
    <t>HEBEI SHUOLONG METAL PRODUCTS.</t>
  </si>
  <si>
    <t>HYDRO BUILDING SYSTEMS MIDDEL EAST - ربر.</t>
  </si>
  <si>
    <t>GSS.</t>
  </si>
  <si>
    <t>شركة دور ماكس_ابواب.</t>
  </si>
  <si>
    <t>سنت جوبان _  SAINT GOBAIN.</t>
  </si>
  <si>
    <t>اكسسوارات O.M.G.E.S.P.A.</t>
  </si>
  <si>
    <t>PELLINI SPA VIA FUSARL 19.</t>
  </si>
  <si>
    <t>مختبر ضد  الرصاص.</t>
  </si>
  <si>
    <t>GUANGDONG KING LONG.</t>
  </si>
  <si>
    <t>JLTING RECHTSBERERATUNG.</t>
  </si>
  <si>
    <t>A SPECIAL STEEL LIMITED.</t>
  </si>
  <si>
    <t xml:space="preserve"> كلادينج - MITSUBISHI.</t>
  </si>
  <si>
    <t>شركة وتر جيت الشرق الاوسط.</t>
  </si>
  <si>
    <t>شركة اوستن الشرق الاوسط.</t>
  </si>
  <si>
    <t>جلاس فورمز _ زجاج</t>
  </si>
  <si>
    <t>فورستر سويسرا</t>
  </si>
  <si>
    <t>سينوميتال جروب SINOMETAL</t>
  </si>
  <si>
    <t>TATA STEEL INTERNATIONAL MIDDLE EASTحديد</t>
  </si>
  <si>
    <t>ASTEKIN MUHEDNDISKLI YAPI تركيا</t>
  </si>
  <si>
    <t>MORGAN ADVANCED MATERILS IND</t>
  </si>
  <si>
    <t>صناعة تقنية الزجاج جلاستك</t>
  </si>
  <si>
    <t>DANA STEEL PROCESSING</t>
  </si>
  <si>
    <t>KADIM MIMARLIK _سليكون</t>
  </si>
  <si>
    <t>REMAK MAKINA INSAAT_تركيب عينه</t>
  </si>
  <si>
    <t>GUTMANN SYSTEMS MIDDLE EAST FZCO</t>
  </si>
  <si>
    <t>OYTUNMAK CNC</t>
  </si>
  <si>
    <t>LUNG AN STINLESS STEEL</t>
  </si>
  <si>
    <t>Tech INN</t>
  </si>
  <si>
    <t>قطع غيار Righetti Srl Via Della Meccanica</t>
  </si>
  <si>
    <t>NATIONA GLASS ASSOCIATION</t>
  </si>
  <si>
    <t>جولف رولينج _GULF</t>
  </si>
  <si>
    <t>OSA BUILDING MATERIAL TRADING</t>
  </si>
  <si>
    <t>CMS - MACHINERY_قطه غيار</t>
  </si>
  <si>
    <t>INSTALLUX GULF WLL</t>
  </si>
  <si>
    <t>ETEX MIDDLE EAST LLC</t>
  </si>
  <si>
    <t>COCHRANE GULF FZE</t>
  </si>
  <si>
    <t>POLIFILM PROTECTION MANUFACTURING</t>
  </si>
  <si>
    <t>AGC INTERPANE</t>
  </si>
  <si>
    <t>WEIFANG GALIN POWDER_قطع غيار</t>
  </si>
  <si>
    <t>SUNFLEX MIDDLE EAST</t>
  </si>
  <si>
    <t>SHANGHAI FANGQIAO</t>
  </si>
  <si>
    <t>SANAA LIGHT</t>
  </si>
  <si>
    <t>HONG KONG ALICON INDUSTRIAL.</t>
  </si>
  <si>
    <t>METALLIC SHEET FACTORYشركة كلاسيك</t>
  </si>
  <si>
    <t>APEX GENERAL WOWFASHION</t>
  </si>
  <si>
    <t>ABCD INTERNATIONAL</t>
  </si>
  <si>
    <t>شركة الوبوند_EUROCON BUILDING</t>
  </si>
  <si>
    <t>بغلف الظافر - BEGHLAF AL ZAFER.</t>
  </si>
  <si>
    <t>GAS GLOBAL ARCHITECTURAL - مواد</t>
  </si>
  <si>
    <t>SAMTEC SOLUTIONS PRIVATE LIMITED</t>
  </si>
  <si>
    <t>SAFAGA TRADING LLC</t>
  </si>
  <si>
    <t>FUTURE GLASS</t>
  </si>
  <si>
    <t>ميرنت _MERINT L L C</t>
  </si>
  <si>
    <t>PETROFAST MIDDLE EAST FZC</t>
  </si>
  <si>
    <t>ITS TESTING SERVICES - مطبوعات</t>
  </si>
  <si>
    <t>SWEBIS MIDDLE EAST</t>
  </si>
  <si>
    <t>مرجان _ MORGAN ADVANCED MATERIAL</t>
  </si>
  <si>
    <t>احمد عيس لتجارة ادوات الوارش</t>
  </si>
  <si>
    <t>METRA SPA</t>
  </si>
  <si>
    <t>الشركة الوطنية لصناعة معدات مكافحة الحريق_ نافكو</t>
  </si>
  <si>
    <t>DOMUS</t>
  </si>
  <si>
    <t>PYROGUARD</t>
  </si>
  <si>
    <t>SILVERDOOR</t>
  </si>
  <si>
    <t>ALUK MIDDLE EAST DMCC</t>
  </si>
  <si>
    <t>HUIZHOU APHRODITE</t>
  </si>
  <si>
    <t>POLYMERS LINK INTERNATIONAL</t>
  </si>
  <si>
    <t>BFG INTERNATIONAL W.L.L</t>
  </si>
  <si>
    <t>شركة الخليج لصناعات الزجاج - GULF GLASS</t>
  </si>
  <si>
    <t>POLYMET INDUSTRIES LLC</t>
  </si>
  <si>
    <t>الفطيم اليمنت _ AL FUTTAIM</t>
  </si>
  <si>
    <t>ADEX INTERNATIONAL LLC</t>
  </si>
  <si>
    <t>ELITE EXTRUSION _اليت لسحب الالمنيوم</t>
  </si>
  <si>
    <t>ARTHUR BEST CONSULTING ENGINEERS</t>
  </si>
  <si>
    <t>JAGRAM PRO S.A</t>
  </si>
  <si>
    <t>UNEED GLOBAL SUPPLY CHAIN GROUP</t>
  </si>
  <si>
    <t>ALHATIMI TRADING FZE - الحاتمى للتجارة</t>
  </si>
  <si>
    <t>SGS-CSTC STANDARDS</t>
  </si>
  <si>
    <t>مكتب رسومات  ARCHI HEAVEN _مصر</t>
  </si>
  <si>
    <t>EFECTS ERA AVRASYA TEST</t>
  </si>
  <si>
    <t>SGS- GULF LIMITED  .</t>
  </si>
  <si>
    <t>الواجهة العالمية لخدمات التصميم</t>
  </si>
  <si>
    <t>SAFAGA     سوفت وير</t>
  </si>
  <si>
    <t>شركة المعرفه المتطوره الاردن</t>
  </si>
  <si>
    <t>TECH ASSIST FZE</t>
  </si>
  <si>
    <t>AL HUR AL ABYAD LLC</t>
  </si>
  <si>
    <t>مكتب الهدف ترافيل شروق عبدالرحمن</t>
  </si>
  <si>
    <t>ORGADATA MIDDLE EAST DMCC</t>
  </si>
  <si>
    <t>بنامين بحر يوسف</t>
  </si>
  <si>
    <t>براء صالح _KAFD</t>
  </si>
  <si>
    <t>Hani sohi addullatif</t>
  </si>
  <si>
    <t>ITS TESTING SERVICES</t>
  </si>
  <si>
    <t>BUREAU VERITAS</t>
  </si>
  <si>
    <t>المركز الاردنى للتصميم والتطوير</t>
  </si>
  <si>
    <t>GLOBAL ARCHITECTURAL</t>
  </si>
  <si>
    <t>PRIMERA SOLUTIONS_بريمرا -اودو</t>
  </si>
  <si>
    <t>COMPUTER AND STRUCTURES</t>
  </si>
  <si>
    <t>شركة المانيا _م وليد</t>
  </si>
  <si>
    <t>القرق والمطروشى محامون قانونيون</t>
  </si>
  <si>
    <t>BENTLEY SYSTEMS INTERNATIONAL</t>
  </si>
  <si>
    <t>Hassan Mohamed Reda Nafi</t>
  </si>
  <si>
    <t>MOHAMED AHMED IBRAHIM ABOUSHOUK</t>
  </si>
  <si>
    <t>شركة الانامل الرقمية لحلول الاعمال</t>
  </si>
  <si>
    <t>NIQAT GLOBAL  د.محمد زكى</t>
  </si>
  <si>
    <t>Dairy Land For Milk and Food Industries</t>
  </si>
  <si>
    <t>MOHAMED Amin Ghassan Alturon</t>
  </si>
  <si>
    <t>STRUCTURFLEX MIDDLE EAST CONTRACTING</t>
  </si>
  <si>
    <t>شركة الاخشاب العالمية المحدودة</t>
  </si>
  <si>
    <t>شركة نجمة للتجارة و المقاولات</t>
  </si>
  <si>
    <t>مؤسسة مملكة الاخشاب التجارية</t>
  </si>
  <si>
    <t>شركة عبدالرحمن محمد السحيباني للتجارة</t>
  </si>
  <si>
    <t>شركة الاتقان والتجهيزات المعدنية</t>
  </si>
  <si>
    <t>مؤسسة عدة ومسمار للتجارة</t>
  </si>
  <si>
    <t>شركة اعمال صحاري للمقاولات - حاوية مخلفات</t>
  </si>
  <si>
    <t>عبدالعزيز بن صالح بن سليمان التويجري - ايجار مصنع الخشب</t>
  </si>
  <si>
    <t>الشركة السعودية للآلات الصناعية المحدودة - سيمكو</t>
  </si>
  <si>
    <t>مؤسسة التوريدات الذهبية التجارية</t>
  </si>
  <si>
    <t>شركة مصنع الجزيرة للدهانات</t>
  </si>
  <si>
    <t>مؤسسة اضواء رهوان للتجارة</t>
  </si>
  <si>
    <t>شركة الدريس للصناعة والتجارة (اليتكو)</t>
  </si>
  <si>
    <t>مصنع شركة المناشي للابواب الحديدية</t>
  </si>
  <si>
    <t>شركة محمد عبدالرزاق المهيدب واولادة</t>
  </si>
  <si>
    <t>شركة ابراهيم عبدالرحمن المانع للتجارة والصناعة</t>
  </si>
  <si>
    <t>مؤسسة خالد محفوظ باحيدرة للتجارة</t>
  </si>
  <si>
    <t>شركة عثمان عبدالرحمن العصيمي وشركاه</t>
  </si>
  <si>
    <t>مؤسسة صفا العاصمة للمقاولات</t>
  </si>
  <si>
    <t>شركة مجموعة ماس الاهلية</t>
  </si>
  <si>
    <t>مؤسسة الغابة للاخشاب التجارية</t>
  </si>
  <si>
    <t>شركة مصدر لمواد النجارة التجارية</t>
  </si>
  <si>
    <t>شركة الاندلس القابضة</t>
  </si>
  <si>
    <t>شركة ريتفر للدهانات</t>
  </si>
  <si>
    <t>شركة طريق الكون المحدودة</t>
  </si>
  <si>
    <t>مصنع التحف الفريدة للنجارة</t>
  </si>
  <si>
    <t>مؤسسة سعاد حسين عبدالله الحارثي للتجارة</t>
  </si>
  <si>
    <t>شركة الرياض للصناعات المعدنية</t>
  </si>
  <si>
    <t>مؤسسة جاسم محمد جاسم ال عيد التجارية</t>
  </si>
  <si>
    <t>شركة جرون العقارية</t>
  </si>
  <si>
    <t>شركة منصور المساعد للتجارة والمقاولات</t>
  </si>
  <si>
    <t>الشركة الموحدة الرائدة للصناعة والتجارة المحدودة</t>
  </si>
  <si>
    <t>شركة ثنايا البرق للتجارة</t>
  </si>
  <si>
    <t>خارجي_ITS TESTING SERVICED_انترتك</t>
  </si>
  <si>
    <t>شركة عالم الاخشاب للتجارة</t>
  </si>
  <si>
    <t>شركة الواح الخليج التجارية</t>
  </si>
  <si>
    <t>شركة التلال الزجاجية للتجارة</t>
  </si>
  <si>
    <t>شركة الراجحي للبناء والتعمير</t>
  </si>
  <si>
    <t>مؤسسة النمر لمواد البناء</t>
  </si>
  <si>
    <t>شركة اصلاح الخليج للاستثمار</t>
  </si>
  <si>
    <t>شركة فولاذ الخليج للتجارة</t>
  </si>
  <si>
    <t>شركة مصدر لمواد البناء</t>
  </si>
  <si>
    <t>مؤسسة وسائل الاعمار للتجارة</t>
  </si>
  <si>
    <t>مصنع تحت الشمس للاعمال المعدنية</t>
  </si>
  <si>
    <t>شركة مكعبات للخدمات البيئية-الحاوية</t>
  </si>
  <si>
    <t>شركة الخليج لإنتاج بوردة البولي استر-الوان</t>
  </si>
  <si>
    <t>شركة جوتن باودر كوتنغز العربية السعودية المحدودة</t>
  </si>
  <si>
    <t>الشركة الالمانية لكيماويات معالجة اسطح المعادن المحدود</t>
  </si>
  <si>
    <t>شركة روابي التسويق العالمية</t>
  </si>
  <si>
    <t>موسسه بدر خالد العنزي للمقاولات</t>
  </si>
  <si>
    <t>Weifang Galin Powder COATING EQUIPMENT</t>
  </si>
  <si>
    <t>مؤسسة روعة الإنقاذ للسلامة</t>
  </si>
  <si>
    <t>مصنع اطياف الدهانات للصناعه - ناشونال</t>
  </si>
  <si>
    <t>شركة الجوهرة الماسية</t>
  </si>
  <si>
    <t>مؤسسة اضواء الشمس للتجارة</t>
  </si>
  <si>
    <t>شركة عبدالرحمن عبدالله السديس ( ديزل )</t>
  </si>
  <si>
    <t>شركة علي فوزان محمد الفوزان واولادة (ايجار المصنع).</t>
  </si>
  <si>
    <t>مصنع تكوين الطلاء لمسحوق الطلاء GENESIS</t>
  </si>
  <si>
    <t>مؤسسة الوقود والطاقة للتجارة والنقل ( ديزل )</t>
  </si>
  <si>
    <t>مؤسسة حلول الكيمياء التجارية</t>
  </si>
  <si>
    <t>شركة صناعة البلاستيك العربية المحدودة (ابيكو)</t>
  </si>
  <si>
    <t>مؤسسة كنوز للمقاولات</t>
  </si>
  <si>
    <t>مؤسسة مجد الخزامي للتجارة ( شهادة البيئة )</t>
  </si>
  <si>
    <t>الشركة السعودية الخليجية لحماية البيئة ( سيبكو )</t>
  </si>
  <si>
    <t>شركة مصنع روشان للبلاستيك</t>
  </si>
  <si>
    <t>مؤسسة الخط المتطور للتجارة</t>
  </si>
  <si>
    <t>Name</t>
  </si>
  <si>
    <t>id</t>
  </si>
  <si>
    <t>display_name</t>
  </si>
  <si>
    <t>vat</t>
  </si>
  <si>
    <t>category_id</t>
  </si>
  <si>
    <t>property_account_payable_id/code</t>
  </si>
  <si>
    <t>property_account_receivable_id/code</t>
  </si>
  <si>
    <t>ref</t>
  </si>
  <si>
    <t>city</t>
  </si>
  <si>
    <t>country_code</t>
  </si>
  <si>
    <t>property_account_receivable_id/currency_id/.id</t>
  </si>
  <si>
    <t>property_account_receivable_id/opening_balance</t>
  </si>
  <si>
    <t>property_account_payable_id/opening_balance</t>
  </si>
  <si>
    <t>street</t>
  </si>
  <si>
    <t>street2</t>
  </si>
  <si>
    <t>state_id/name</t>
  </si>
  <si>
    <t>SA</t>
  </si>
  <si>
    <t>Riyadh</t>
  </si>
  <si>
    <t>موردمغلق _ شركة عصام قباني _ANM_وPO.251</t>
  </si>
  <si>
    <t>شركة ابراهيم الجفالي للمعدات الثقيلة</t>
  </si>
  <si>
    <t xml:space="preserve">خدمة _ شركة التجارة العالمية </t>
  </si>
  <si>
    <t xml:space="preserve">شركة الدريس للصناعة </t>
  </si>
  <si>
    <t xml:space="preserve">شركة المختبر الخليجي لخدمات المعايرة </t>
  </si>
  <si>
    <t xml:space="preserve">شركة منصور المساعد للتجارة </t>
  </si>
  <si>
    <t xml:space="preserve">الشركة الاهلية لتامين التعاون </t>
  </si>
  <si>
    <t>مؤسسة عبد العزيز ابو عبيد</t>
  </si>
  <si>
    <t xml:space="preserve">شركة مسارات العالمية </t>
  </si>
  <si>
    <t xml:space="preserve">ارميتال للصناعات المعدنية </t>
  </si>
  <si>
    <t>مصنع تقنية ثلاثي الابعاد</t>
  </si>
  <si>
    <t xml:space="preserve">مؤسسة السهم المنافس </t>
  </si>
  <si>
    <t>مؤسسة تأهيل المسكن</t>
  </si>
  <si>
    <t xml:space="preserve">اورجا داتا_برنامج المكتب </t>
  </si>
  <si>
    <t>الشركة المعاينة المتطورة للفحص</t>
  </si>
  <si>
    <t xml:space="preserve">مؤسسة حريرة مطلق </t>
  </si>
  <si>
    <t>مؤسسة حسن محمد المحروس</t>
  </si>
  <si>
    <t xml:space="preserve">مؤسسة مجد الخزامي </t>
  </si>
  <si>
    <t xml:space="preserve">مؤسسة ولوف للتجارة </t>
  </si>
  <si>
    <t xml:space="preserve">مصدر للتجهيزات الفنية </t>
  </si>
  <si>
    <t xml:space="preserve">شركة زيروكس </t>
  </si>
  <si>
    <t xml:space="preserve">مؤسسة منصات الغربية </t>
  </si>
  <si>
    <t xml:space="preserve">جيسكو لاند تاشيرات فلبين </t>
  </si>
  <si>
    <t xml:space="preserve">مؤسسة عبدلله ابراهيم </t>
  </si>
  <si>
    <t xml:space="preserve">شركة المصيريعي للمعدات </t>
  </si>
  <si>
    <t xml:space="preserve">الانامل الفضية للمقاولات </t>
  </si>
  <si>
    <t xml:space="preserve">مؤسسة رؤية المساحة </t>
  </si>
  <si>
    <t>كلادينج _MITSUBISHI</t>
  </si>
  <si>
    <t xml:space="preserve">مؤسسة لمعة الاشعال </t>
  </si>
  <si>
    <t xml:space="preserve">شركة محمد وعبد الرحمن </t>
  </si>
  <si>
    <t>بنزين ساسكو 2275 GBB_ ربيع _ 299</t>
  </si>
  <si>
    <t>بنزين ساسكو 2463 UNA_علاء احمد  _ 1336</t>
  </si>
  <si>
    <t>بنزين ساسكو 2496 ZEA_حسين سليم _ 1263</t>
  </si>
  <si>
    <t>بنزين ساسكو_ 434 HVA _محروس _  1338</t>
  </si>
  <si>
    <t>بنزين ساسكو_ 4534 GDB _علاء احمد _   3176</t>
  </si>
  <si>
    <t>بنزين ساسكو_6158 LUA_ احمد عبدالهادي_ 3274</t>
  </si>
  <si>
    <t>بنزين ساسكو_6322 KJA_علاء احمد _1343</t>
  </si>
  <si>
    <t>بنزين ساسكو_ 6776 ABB_ احمد  وحيد _ 32( رضا سمير )</t>
  </si>
  <si>
    <t>بنزين ساسكو_ باص لوحة رقم 434 _ 54899( شريحه alj 7926 )</t>
  </si>
  <si>
    <t>بنزين ساسكو_  8228 tua _ ربيع وحيد  _ 2948</t>
  </si>
  <si>
    <t>بنزين ساسكو_884 zva _ علاءاحمد _ 295</t>
  </si>
  <si>
    <t>بنزين ساسكو_  4311 BSB_ علاء احمد _2896-ملغي XXXXXXXXXXXX</t>
  </si>
  <si>
    <t>بنزين ساسكو_  شريحه _245 L SB_ حسين محمد</t>
  </si>
  <si>
    <t>بنزين ساسكو_  GNA 365  احمد العجمي</t>
  </si>
  <si>
    <t>بنزين ساسكو  هايلوكس 223 _  UXB 1953  احمد عبد الهادي</t>
  </si>
  <si>
    <t>شركة مصنع الاهلي للالمنيوم _نافكو</t>
  </si>
  <si>
    <t>شركة رضا الوطنيه للدهانات _دهان</t>
  </si>
  <si>
    <t>شركة المكان العالى التجاريه-تذاكر سفر</t>
  </si>
  <si>
    <t>مؤسسة سناس للتجاره - DHL</t>
  </si>
  <si>
    <t>التعاونية للتامين _انظمة_رقم_1932996.</t>
  </si>
  <si>
    <t>شركة القصر جلاس الصناعيه_سكريت</t>
  </si>
  <si>
    <t>شركة خالد ظافر واخوانه - جمرك ..</t>
  </si>
  <si>
    <t>المصنع السعودي لجلفنة المعادن</t>
  </si>
  <si>
    <t>بوبا للتأمين الطبي- مصنع واجهات الرياض للزجاج</t>
  </si>
  <si>
    <t>مصنع تقنية الطلاء للصناعة_ ملفي**************</t>
  </si>
  <si>
    <t>شركة اعمال صحارى للمقاولات - حاويات</t>
  </si>
  <si>
    <t>شركة شاس للمقاولات - توريد مياه</t>
  </si>
  <si>
    <t>مؤسسة السلامة المدنية لمعدات السلامة</t>
  </si>
  <si>
    <t>خدمة _ مؤسسة اسرع رقم للمقاولات المعمارية_عمالة مؤجره</t>
  </si>
  <si>
    <t>التعاونية للتامين _زجاج_رقم_1928372</t>
  </si>
  <si>
    <t>خدمة _ الشركة العربيه الدولية_ايجار مصعد</t>
  </si>
  <si>
    <t>خدمة _ شركة رابيدالعربيه السعودية المحدوده  _رافعات</t>
  </si>
  <si>
    <t>التعاونية للتامين _انظمة المقاولات _رقم_1926828</t>
  </si>
  <si>
    <t>التعاونية للتامين _تاهيل _رقم_17727751</t>
  </si>
  <si>
    <t>خدمة _ مؤسسة المنال المتالقة للمقاولات</t>
  </si>
  <si>
    <t>خدمة _ شركة محمد عبد الله العريض المحدودة</t>
  </si>
  <si>
    <t>التعاونية للتامين _الالمنيوم و الزجاج _رقم_1928517</t>
  </si>
  <si>
    <t>التعاونية للتامين _مصنع الخشب _رقم_2254378</t>
  </si>
  <si>
    <t>التعاونية للتامين _زجاج_رقم_1958857</t>
  </si>
  <si>
    <t xml:space="preserve">شركة توفي ليدز وانكو سيرتفكشن </t>
  </si>
  <si>
    <t>شركة معارض الخريجى</t>
  </si>
  <si>
    <t>شركة ناقلين المحدودة  - جمرك .شابورجى.</t>
  </si>
  <si>
    <t>خدمة _ دايم لتاجير المعدات  _رافعات</t>
  </si>
  <si>
    <t>شركة التعاونية تامين انظمة 222-223 - توكل وساطة التامين</t>
  </si>
  <si>
    <t>مؤسسة نقليات ديانا ب و م 233</t>
  </si>
  <si>
    <t>شركة التعاونية تامين الخشب 222-223</t>
  </si>
  <si>
    <t>معارض الشرق الاوسط لتنظيم المعارض-مكعبات الخدمات - حاويات</t>
  </si>
  <si>
    <t>شركة التعاونية 223 - تامين الالمنيوم والزجاج - 22147169</t>
  </si>
  <si>
    <t>شركة التعاونية 223 - وثيقة الزجاج - 2215323</t>
  </si>
  <si>
    <t>شركة التعاونية 223 - وثيقة انظمة - 2562166</t>
  </si>
  <si>
    <t>مؤسسة عبد المجيد منصور لافى الرويلى  - جمرك ..</t>
  </si>
  <si>
    <t>PLYDEX SRL بلايدكس مخلص 31</t>
  </si>
  <si>
    <t>INTERTEK اعمال اختبارات وشهادات</t>
  </si>
  <si>
    <t>NTERTEK يورو اختبارات وشهادات</t>
  </si>
  <si>
    <t>ref-1</t>
  </si>
  <si>
    <t>DueDays</t>
  </si>
  <si>
    <t>DueDate</t>
  </si>
  <si>
    <t>ACC</t>
  </si>
  <si>
    <t>Supplier</t>
  </si>
  <si>
    <t>amount</t>
  </si>
  <si>
    <t>Grand Total</t>
  </si>
  <si>
    <t>Sum of amount</t>
  </si>
  <si>
    <t>Data</t>
  </si>
  <si>
    <t>Sum of DueDays</t>
  </si>
  <si>
    <t>ADEX INTERNATIONAL LLC Sum</t>
  </si>
  <si>
    <t>ALHATIMI TRADING FZE - الحاتمى للتجارة Sum</t>
  </si>
  <si>
    <t>ALUK MIDDLE EAST DMCC Sum</t>
  </si>
  <si>
    <t>ARTHUR BEST CONSULTING ENGINEERS Sum</t>
  </si>
  <si>
    <t>ATC SAUDI CO Sum</t>
  </si>
  <si>
    <t>Dairy Land For Milk and Food Industries Sum</t>
  </si>
  <si>
    <t>DOMUS Sum</t>
  </si>
  <si>
    <t>DUFAST INTERNATIONAL TRADING LLCFZ. Sum</t>
  </si>
  <si>
    <t>ELITE EXTRUSION _اليت لسحب الالمنيوم Sum</t>
  </si>
  <si>
    <t>FUTURE GLASS Sum</t>
  </si>
  <si>
    <t>GUTMANN SYSTEMS MIDDLE EAST FZCO Sum</t>
  </si>
  <si>
    <t>HONG KONG ALICON INDUSTRIAL. Sum</t>
  </si>
  <si>
    <t>HUIZHOU APHRODITE Sum</t>
  </si>
  <si>
    <t>HYDRO BUILDING SYSTEMS MIDDEL EAST - ربر. Sum</t>
  </si>
  <si>
    <t>METALLIC SHEET FACTORYشركة كلاسيك Sum</t>
  </si>
  <si>
    <t>METRA SPA Sum</t>
  </si>
  <si>
    <t>OSA BUILDING MATERIAL TRADING Sum</t>
  </si>
  <si>
    <t>PELLINI SPA VIA FUSARL 19. Sum</t>
  </si>
  <si>
    <t>PETROFAST MIDDLE EAST FZC Sum</t>
  </si>
  <si>
    <t>POLIFILM PROTECTION MANUFACTURING Sum</t>
  </si>
  <si>
    <t>POLYMERS LINK INTERNATIONAL Sum</t>
  </si>
  <si>
    <t>PRIMERA SOLUTIONS_بريمرا -اودو Sum</t>
  </si>
  <si>
    <t>SHANGHAI FANGQIAO Sum</t>
  </si>
  <si>
    <t>SMART ACCESS SOLUTIONS COMPANY LTD.CO - دورما Sum</t>
  </si>
  <si>
    <t>STRUCTURFLEX MIDDLE EAST CONTRACTING Sum</t>
  </si>
  <si>
    <t>TATA STEEL INTERNATIONAL MIDDLE EASTحديد Sum</t>
  </si>
  <si>
    <t>TECH ASSIST FZE Sum</t>
  </si>
  <si>
    <t>UNEED GLOBAL SUPPLY CHAIN GROUP Sum</t>
  </si>
  <si>
    <t>UNITED STEEL INDUSTRIES Sum</t>
  </si>
  <si>
    <t>VETROTECH SAINT- GOBAIN ATLANTIQUE SARL. Sum</t>
  </si>
  <si>
    <t>احمد عيس لتجارة ادوات الوارش Sum</t>
  </si>
  <si>
    <t>ارميتال للصناعات المعدنية  Sum</t>
  </si>
  <si>
    <t>اسامة عبد الباقى - تأجير فوركلفت. Sum</t>
  </si>
  <si>
    <t>الخليج للسحب GULF EXTRUSIONS Sum</t>
  </si>
  <si>
    <t>الشركة الاهلية لتامين التعاون  Sum</t>
  </si>
  <si>
    <t>الشركة الجيو تقنية والبيئية المحدودة Sum</t>
  </si>
  <si>
    <t>الشركة السعودية الامريكية للزجاج Sum</t>
  </si>
  <si>
    <t>الشركة السعودية للالات الصناعية المحدودة - سيمكو Sum</t>
  </si>
  <si>
    <t>الشركة العربية للمختبرات والتربة Sum</t>
  </si>
  <si>
    <t>الشركة العربيه للغازات الصناعية Sum</t>
  </si>
  <si>
    <t>الشركة الفنية للزجاج  - تكنوجلاس Sum</t>
  </si>
  <si>
    <t>الشركة المتحدة للصناعات الزجاجية- الفوزان Sum</t>
  </si>
  <si>
    <t>الشركة المعاينة المتطورة للفحص Sum</t>
  </si>
  <si>
    <t>الشركة الوطنية للجلفنة والاعمال الحديدية Sum</t>
  </si>
  <si>
    <t>الشركة الوطنية للفحص والاختبار الفنى Sum</t>
  </si>
  <si>
    <t>الفطيم اليمنت _ AL FUTTAIM Sum</t>
  </si>
  <si>
    <t>القرق والمطروشى محامون قانونيون Sum</t>
  </si>
  <si>
    <t>المرقب الذهبي للمقاولات  تأجير مان لفت Sum</t>
  </si>
  <si>
    <t>المصنع السعودي لجلفنة المعادن Sum</t>
  </si>
  <si>
    <t>المنابر للاستشارات الهندسية Sum</t>
  </si>
  <si>
    <t>اليانز للتامين التعاونى Sum</t>
  </si>
  <si>
    <t>ايلو ماتيك الشرق الاوسط  _ ELUMATEC Sum</t>
  </si>
  <si>
    <t>براء صالح _KAFD Sum</t>
  </si>
  <si>
    <t>بغلف الظافر - BEGHLAF AL ZAFER. Sum</t>
  </si>
  <si>
    <t>تايجر ستيل - النمر للصناعات المعدنية. Sum</t>
  </si>
  <si>
    <t>جولف رولينج _GULF Sum</t>
  </si>
  <si>
    <t>خدمة _ الشركة العربيه الدولية_ايجار مصعد Sum</t>
  </si>
  <si>
    <t>خدمة _ دايم لتاجير المعدات  _رافعات Sum</t>
  </si>
  <si>
    <t>خدمة _ شركة الرافعات العربية للمقاولات - ايجار معدات Sum</t>
  </si>
  <si>
    <t>خدمة _ شركة الشرقيون العربية للمقاولات  _ايجار معدات Sum</t>
  </si>
  <si>
    <t>خدمة _ شركة رابيدالعربيه السعودية المحدوده  _رافعات Sum</t>
  </si>
  <si>
    <t>خدمة _ شركة سودهير لتأجير المعدات Sum</t>
  </si>
  <si>
    <t>خدمة _ شركة غدير غرم الله فرحة الغامدى - ايجار كرين Sum</t>
  </si>
  <si>
    <t>خدمة _ شركة محمد حمد الاحمد - ايجار معدات Sum</t>
  </si>
  <si>
    <t>خدمة _ شركة محمد عبد الله العريض المحدودة Sum</t>
  </si>
  <si>
    <t>خدمة _ مؤسسة الرافعة الذهبية للمقاولات Sum</t>
  </si>
  <si>
    <t>خدمة _ مؤسسة سقالات الرواد للمقاولات _سقالات Sum</t>
  </si>
  <si>
    <t>خدمة _ مؤسسة ماسة المعدات الانشائيه Sum</t>
  </si>
  <si>
    <t>خدمة_اتحاد الاتجاهات للصناعات المعدنية - قص . Sum</t>
  </si>
  <si>
    <t>خدمة_شركة الاتقان والتجهيزات المعدنية Sum</t>
  </si>
  <si>
    <t>خدمة_مؤسسة عبدالله عمر ابو بكر باعفيف للحديد Sum</t>
  </si>
  <si>
    <t>خدمة_مؤسسة مزنة السبيعى للنقل البرى Sum</t>
  </si>
  <si>
    <t>خدمة_مؤسسه الخليجية المتطورة للغازات الصناعيه Sum</t>
  </si>
  <si>
    <t>خدمة_ورشة دقة المشغولات للحدادة والالمنيوم - قص . Sum</t>
  </si>
  <si>
    <t>خدمه _ شركة ادفانسد كونستركشن تكنولوجي عيناتACTS Sum</t>
  </si>
  <si>
    <t>شركة  بروق الامان التجاريه Sum</t>
  </si>
  <si>
    <t>شركة EFP INTERNATIONAL B.V. Sum</t>
  </si>
  <si>
    <t>شركة ابناء ابرهيم عبد الرحمن المانع للتجارة و الصناعة Sum</t>
  </si>
  <si>
    <t>شركة ابناء احمد عمر باحليوه - براغي Sum</t>
  </si>
  <si>
    <t>شركة اتون للتجارة Sum</t>
  </si>
  <si>
    <t>شركة اعمال صحارى للمقاولات - حاويات Sum</t>
  </si>
  <si>
    <t>شركة افلاك للصناعات الالكترونيه _بصمه Sum</t>
  </si>
  <si>
    <t>شركة الاخشاب العالمية المحدوده Sum</t>
  </si>
  <si>
    <t>شركة الازمنة المتقدمة للمقاولات العامة Sum</t>
  </si>
  <si>
    <t>شركة الاسقف العربية للعزل الحرارى Sum</t>
  </si>
  <si>
    <t>شركة الاندلس القابضة - زجاج Sum</t>
  </si>
  <si>
    <t>شركة الاندلس للتجارة - المنيوم و اكسسوارات Sum</t>
  </si>
  <si>
    <t>شركة الاوساط الطيبة للتجارة -مؤسسة بيت الايثار Sum</t>
  </si>
  <si>
    <t>شركة التعاونية 223 - وثيقة انظمة - 2562166 Sum</t>
  </si>
  <si>
    <t>شركة التعاونية تامين المركبات Sum</t>
  </si>
  <si>
    <t>شركة التعاونية تامين انظمة 222-223 - توكل وساطة التامين Sum</t>
  </si>
  <si>
    <t>شركة الخالدي للمقاولات المكانيكيه Sum</t>
  </si>
  <si>
    <t>شركة الخليج لصناعات الزجاج - GULF GLASS Sum</t>
  </si>
  <si>
    <t>شركة الزامل القابضة - سليكون Sum</t>
  </si>
  <si>
    <t>شركة السيف مشروع ساب _ ليندنر خامات Sum</t>
  </si>
  <si>
    <t>شركة العاشوري للتجارة و الصناعة و المقاولات Sum</t>
  </si>
  <si>
    <t>شركة العربية المختصة للصناعة Sum</t>
  </si>
  <si>
    <t>شركة القصر جلاس الصناعيه_سكريت Sum</t>
  </si>
  <si>
    <t>شركة الكفاءة المحدودة Sum</t>
  </si>
  <si>
    <t>شركة المانيا _م وليد Sum</t>
  </si>
  <si>
    <t>شركة المتقدمة التقنية اللاسلكية Sum</t>
  </si>
  <si>
    <t>شركة المصنع السعودي لصناعه الصوف Sum</t>
  </si>
  <si>
    <t>شركة المطاط الفني المحدوده Sum</t>
  </si>
  <si>
    <t>شركة المكان العالى التجاريه-تذاكر سفر Sum</t>
  </si>
  <si>
    <t>شركة المنشار الماسى للصناعة Sum</t>
  </si>
  <si>
    <t>شركة المواد الخصوصية للكيماويات -  الجفالي Sum</t>
  </si>
  <si>
    <t>شركة النافع للحديد Sum</t>
  </si>
  <si>
    <t>شركة الوبوند_EUROCON BUILDING Sum</t>
  </si>
  <si>
    <t>شركة امداد الرياض (شركة نسما ترك التجاريه) Sum</t>
  </si>
  <si>
    <t>شركة انماط الصناعيه للصناعه _دهان. Sum</t>
  </si>
  <si>
    <t>شركة بتراء الانشاءات للمقاولات Sum</t>
  </si>
  <si>
    <t>شركة برج الحضارة للتجارة Sum</t>
  </si>
  <si>
    <t>شركة بيت التطور للتجارة Sum</t>
  </si>
  <si>
    <t>شركة تجديف للتجارة Sum</t>
  </si>
  <si>
    <t>شركة تشب العربية للتامين التعاونى Sum</t>
  </si>
  <si>
    <t>شركة تقنيات الجلفنة والتصنيع (الجلفنة) Sum</t>
  </si>
  <si>
    <t>شركة تقنية القبب للصناعة Sum</t>
  </si>
  <si>
    <t>شركة توفي ليدز وانكو سيرتفكشن  Sum</t>
  </si>
  <si>
    <t>شركة توماس بيل رايت السعودية Sum</t>
  </si>
  <si>
    <t>شركة ثلاثى الامداد للتجارة Sum</t>
  </si>
  <si>
    <t>شركة خالد ظافر واخوانه - جمرك .. Sum</t>
  </si>
  <si>
    <t>شركة خبراء الالواح المركبة المحدوده. Sum</t>
  </si>
  <si>
    <t>شركة دهانات سابكوت المحدودة Sum</t>
  </si>
  <si>
    <t>شركة ديماس للتجارة والمقاولات Sum</t>
  </si>
  <si>
    <t>شركة رضا الوطنيه للدهانات _دهان Sum</t>
  </si>
  <si>
    <t>شركة رفيفكم للمقاولات - عتيق Sum</t>
  </si>
  <si>
    <t>شركة زيروكس  Sum</t>
  </si>
  <si>
    <t>شركة سيكا العربيه السعودية المحدوده Sum</t>
  </si>
  <si>
    <t>شركة شهاب الصناعية التجارية Sum</t>
  </si>
  <si>
    <t>شركة شوكو الشرق الاوسط. Sum</t>
  </si>
  <si>
    <t>شركة ضمن البناء للمقاولات العامة Sum</t>
  </si>
  <si>
    <t>شركة عالم الهياكل المعدنية للمقاولات Sum</t>
  </si>
  <si>
    <t>شركة عبد العزيز وسعد المعجل Sum</t>
  </si>
  <si>
    <t>شركة عبد الله ناصر العودان - كوميت - زجاج Sum</t>
  </si>
  <si>
    <t>شركة عصام  محمد خيري قباني لاعمال الزجاج Sum</t>
  </si>
  <si>
    <t>شركة كين لونج - Kin Long - الصينية. Sum</t>
  </si>
  <si>
    <t>شركة لندنر الشرق الاوسط. Sum</t>
  </si>
  <si>
    <t>شركة لين للاستشارات المالية Sum</t>
  </si>
  <si>
    <t>شركة ماب الاتحاد للتجارة والمقاولات Sum</t>
  </si>
  <si>
    <t>شركة مجموعة التيسير تالكو الصناعية Sum</t>
  </si>
  <si>
    <t>شركة مجموعة التيسير تالكو الصناعية-جوتمان Sum</t>
  </si>
  <si>
    <t>شركة محترف التقنية الاحدث لتقنية المعلومات Sum</t>
  </si>
  <si>
    <t>شركة محسن سيف اليافعي وشركاؤه Sum</t>
  </si>
  <si>
    <t>شركة مسارات العالمية  Sum</t>
  </si>
  <si>
    <t>شركة مصنع الاهلي للالمنيوم _نافكو Sum</t>
  </si>
  <si>
    <t>شركة مصنع العالمية لتصنيع الزجاج المضاد للكسر _سكريت. Sum</t>
  </si>
  <si>
    <t>شركة مصنع تقنية الالواح _ تكنوبنل Sum</t>
  </si>
  <si>
    <t>شركة معارض الخريجى Sum</t>
  </si>
  <si>
    <t>شركة معمار للمعدات الانشائية والتجارة المحدودة Sum</t>
  </si>
  <si>
    <t>شركة معيار العربية للفحص Sum</t>
  </si>
  <si>
    <t>شركة مقضب عمان التجارية Sum</t>
  </si>
  <si>
    <t>شركة ملان لمنتجات الحديد Sum</t>
  </si>
  <si>
    <t>شركة منافع الصناعية المحدودة Sum</t>
  </si>
  <si>
    <t>شركة منتجات الالمنيوم الوبكو - أنظمة Sum</t>
  </si>
  <si>
    <t>شركة ناقلين المحدودة  - جمرك .شابورجى. Sum</t>
  </si>
  <si>
    <t>شركة نما الدار للمقاولات المحدودة . Sum</t>
  </si>
  <si>
    <t>شركة هيرا للصناعة Sum</t>
  </si>
  <si>
    <t>شركة هيلتي العربية السعودية Sum</t>
  </si>
  <si>
    <t>شركة واجهات ذكية للتجارة Sum</t>
  </si>
  <si>
    <t>صناعة تقنية الزجاج جلاستك Sum</t>
  </si>
  <si>
    <t>فورستر سويسرا Sum</t>
  </si>
  <si>
    <t>كيمكو ايسوفر الشركه السعوديه الدوليه لصناعة المواد العازله Sum</t>
  </si>
  <si>
    <t>مباكس _ خبراء الالواح Sum</t>
  </si>
  <si>
    <t>متنوع _ارميتال_ ASSA ABLOY Sum</t>
  </si>
  <si>
    <t>مركز دبى لتوريد مواد البناء(DBMSC). Sum</t>
  </si>
  <si>
    <t>مشركة الاسقف العربية للعزل الحرارى Sum</t>
  </si>
  <si>
    <t>مصدر للتجهيزات الفنية  Sum</t>
  </si>
  <si>
    <t>مصنع ابراهيم يوسف العوضي Sum</t>
  </si>
  <si>
    <t>مصنع البتراء للصناعات المعدنية Sum</t>
  </si>
  <si>
    <t>مصنع الضحيان لألواح الالمنيوم Sum</t>
  </si>
  <si>
    <t>مصنع تقنية الطلاء للصناعة_ ملفي************** Sum</t>
  </si>
  <si>
    <t>مصنع شركة المتولى للمنتجات الفولازيه Sum</t>
  </si>
  <si>
    <t>مصنع شركة زاهر للزجاج Sum</t>
  </si>
  <si>
    <t>مصنع شركة موانع التسرب الفنية المحدودة - ربل Sum</t>
  </si>
  <si>
    <t>مصنع فن الهوامير للزجاج Sum</t>
  </si>
  <si>
    <t>مطعم على سعد خريب Sum</t>
  </si>
  <si>
    <t>مفورستر شابورجى Sum</t>
  </si>
  <si>
    <t>مكتب حامد محمد القحطانى للاستشارات الهندسية Sum</t>
  </si>
  <si>
    <t>مكتب خالد فهد السالم للترجمة Sum</t>
  </si>
  <si>
    <t>مكتب رسومات  ARCHI HEAVEN _مصر Sum</t>
  </si>
  <si>
    <t>مكتب فهد عبدالله القاسم محاسبون Sum</t>
  </si>
  <si>
    <t>مؤسسة اطلس المتطورة للمعدات الصناعية Sum</t>
  </si>
  <si>
    <t>مؤسسة اعمار المغارات للمقاولات Sum</t>
  </si>
  <si>
    <t>مؤسسة التلال الزجاجيه للتجاره Sum</t>
  </si>
  <si>
    <t>مؤسسة السهم المنافس  Sum</t>
  </si>
  <si>
    <t>مؤسسة الشارد للتجارة Sum</t>
  </si>
  <si>
    <t>مؤسسة المتحدة واو فاشون للدعاية والاعلان Sum</t>
  </si>
  <si>
    <t>مؤسسة المشير الادارية Sum</t>
  </si>
  <si>
    <t>مؤسسة المنصات المتحركة للتجارة Sum</t>
  </si>
  <si>
    <t>مؤسسة المنيوم العاصمة للتجارة Sum</t>
  </si>
  <si>
    <t>مؤسسة الهدف القريب للتجارة Sum</t>
  </si>
  <si>
    <t>مؤسسة الوكيل الدولي للتجارة_اختبارات مواد Sum</t>
  </si>
  <si>
    <t>مؤسسة اوبين الابيض للمقاولات Sum</t>
  </si>
  <si>
    <t>مؤسسة بتلة محمد على البراهيم التجارية Sum</t>
  </si>
  <si>
    <t>مؤسسة تراث الامارات للتجارة Sum</t>
  </si>
  <si>
    <t>مؤسسة تقنية الابواب التجاريه Sum</t>
  </si>
  <si>
    <t>مؤسسة حسان سالم ابراهيم السالم للتجارة رخام Sum</t>
  </si>
  <si>
    <t>مؤسسة درة العدد التجارية Sum</t>
  </si>
  <si>
    <t>مؤسسة رواسى المستقبل لتاجير المعدات - تأجير معدات Sum</t>
  </si>
  <si>
    <t>مؤسسة سامى فالح الشيبانى- تأجير رافعه Sum</t>
  </si>
  <si>
    <t>مؤسسة عالم اللحام للتجارة Sum</t>
  </si>
  <si>
    <t>مؤسسة عبد الله محمد الخريف Sum</t>
  </si>
  <si>
    <t>مؤسسة عبد المجيد منصور لافى الرويلى  - جمرك .. Sum</t>
  </si>
  <si>
    <t>مؤسسة عبدالله غازى العطاس للتجارة Sum</t>
  </si>
  <si>
    <t>مؤسسة عبير الاطلس للتجارة Sum</t>
  </si>
  <si>
    <t>مؤسسة فنون الوحده التقنية للتجاره Sum</t>
  </si>
  <si>
    <t>مؤسسة قيادات للتجارة وتقنية المعلومات Sum</t>
  </si>
  <si>
    <t>مؤسسة ماس السعودية للتجارة - ماكينات Sum</t>
  </si>
  <si>
    <t>مؤسسة محمد خليل ثوينى للتكييف والتبريد Sum</t>
  </si>
  <si>
    <t>مؤسسة مفهوم الالات التجاريه Sum</t>
  </si>
  <si>
    <t>مؤسسة منصات البداية التجاريه Sum</t>
  </si>
  <si>
    <t>مؤسسة نقليات ديانا - ب ط ل - 9279 Sum</t>
  </si>
  <si>
    <t>مؤسسة نقليات ديانا ب و م 233 Sum</t>
  </si>
  <si>
    <t>مؤسسة نيلوفر السكة للسراميك Sum</t>
  </si>
  <si>
    <t>مؤسسة وقت الشرق للمقاولات. Sum</t>
  </si>
  <si>
    <t>مؤسسة ولوف للتجارة  Sum</t>
  </si>
  <si>
    <t>31 - 6</t>
  </si>
  <si>
    <t>61 - 9</t>
  </si>
  <si>
    <t>&lt;12</t>
  </si>
  <si>
    <t>Count</t>
  </si>
  <si>
    <t>Sum</t>
  </si>
  <si>
    <t>Days</t>
  </si>
  <si>
    <t>Sum of 45,635.00</t>
  </si>
  <si>
    <t>Sum of Count</t>
  </si>
  <si>
    <t>Sum of Days</t>
  </si>
  <si>
    <t>Values</t>
  </si>
  <si>
    <t>Count - 1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</si>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</sst>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#,##0.00;#,##0.00\-"/>
    <numFmt numFmtId="165" formatCode="0;0\-"/>
    <numFmt numFmtId="166" formatCode="_-* #,##0.00\ _ج_._م_._‏_-;\-* #,##0.00\ _ج_._م_._‏_-;_-* &quot;-&quot;??\ _ج_._م_._‏_-;_-@_-"/>
    <numFmt numFmtId="167" formatCode="yyyy\-mm\-dd;@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rgb="FFC00000"/>
      <name val="Bodoni MT"/>
      <family val="1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gradientFill degree="90">
        <stop position="0">
          <color theme="0" tint="-0.1490218817712943"/>
        </stop>
        <stop position="1">
          <color theme="0" tint="-0.34900967436750391"/>
        </stop>
      </gradientFill>
    </fill>
    <fill>
      <patternFill patternType="solid">
        <fgColor rgb="FFFFC000"/>
        <bgColor indexed="47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9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9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>
      <alignment vertical="top"/>
    </xf>
    <xf numFmtId="43" fontId="2" fillId="0" borderId="0" applyFont="0" applyFill="0" applyBorder="0" applyAlignment="0" applyProtection="0">
      <alignment vertical="top"/>
    </xf>
    <xf numFmtId="0" fontId="2" fillId="0" borderId="0">
      <alignment vertical="top"/>
    </xf>
  </cellStyleXfs>
  <cellXfs count="54">
    <xf numFmtId="0" fontId="0" fillId="0" borderId="0" xfId="0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43" fontId="3" fillId="3" borderId="3" xfId="1" applyFont="1" applyFill="1" applyBorder="1" applyAlignment="1">
      <alignment horizontal="center" vertical="center"/>
    </xf>
    <xf numFmtId="43" fontId="0" fillId="0" borderId="0" xfId="1" applyFont="1" applyFill="1">
      <alignment vertical="top"/>
    </xf>
    <xf numFmtId="43" fontId="2" fillId="4" borderId="0" xfId="1" applyFont="1" applyFill="1">
      <alignment vertical="top"/>
    </xf>
    <xf numFmtId="43" fontId="1" fillId="0" borderId="0" xfId="1" applyFont="1">
      <alignment vertical="top"/>
    </xf>
    <xf numFmtId="43" fontId="0" fillId="0" borderId="0" xfId="1" applyFont="1">
      <alignment vertical="top"/>
    </xf>
    <xf numFmtId="0" fontId="0" fillId="5" borderId="0" xfId="0" applyFill="1">
      <alignment vertical="top"/>
    </xf>
    <xf numFmtId="14" fontId="0" fillId="0" borderId="0" xfId="0" applyNumberFormat="1">
      <alignment vertical="top"/>
    </xf>
    <xf numFmtId="43" fontId="0" fillId="0" borderId="0" xfId="0" applyNumberFormat="1">
      <alignment vertical="top"/>
    </xf>
    <xf numFmtId="166" fontId="0" fillId="0" borderId="0" xfId="0" applyNumberFormat="1">
      <alignment vertical="top"/>
    </xf>
    <xf numFmtId="0" fontId="2" fillId="0" borderId="0" xfId="0" applyFont="1">
      <alignment vertical="top"/>
    </xf>
    <xf numFmtId="0" fontId="4" fillId="0" borderId="0" xfId="0" applyFont="1" applyAlignment="1"/>
    <xf numFmtId="0" fontId="0" fillId="0" borderId="0" xfId="0" applyAlignment="1"/>
    <xf numFmtId="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/>
    <xf numFmtId="49" fontId="3" fillId="2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top"/>
    </xf>
    <xf numFmtId="0" fontId="0" fillId="0" borderId="5" xfId="0" applyBorder="1">
      <alignment vertical="top"/>
    </xf>
    <xf numFmtId="0" fontId="0" fillId="0" borderId="6" xfId="0" applyBorder="1">
      <alignment vertical="top"/>
    </xf>
    <xf numFmtId="0" fontId="0" fillId="0" borderId="7" xfId="0" applyBorder="1">
      <alignment vertical="top"/>
    </xf>
    <xf numFmtId="0" fontId="0" fillId="0" borderId="4" xfId="0" pivotButton="1" applyBorder="1">
      <alignment vertical="top"/>
    </xf>
    <xf numFmtId="165" fontId="0" fillId="0" borderId="4" xfId="0" applyNumberFormat="1" applyBorder="1">
      <alignment vertical="top"/>
    </xf>
    <xf numFmtId="165" fontId="0" fillId="0" borderId="8" xfId="0" applyNumberFormat="1" applyBorder="1">
      <alignment vertical="top"/>
    </xf>
    <xf numFmtId="0" fontId="0" fillId="0" borderId="9" xfId="0" applyBorder="1">
      <alignment vertical="top"/>
    </xf>
    <xf numFmtId="0" fontId="0" fillId="0" borderId="10" xfId="0" applyBorder="1">
      <alignment vertical="top"/>
    </xf>
    <xf numFmtId="0" fontId="0" fillId="0" borderId="11" xfId="0" applyBorder="1">
      <alignment vertical="top"/>
    </xf>
    <xf numFmtId="0" fontId="0" fillId="0" borderId="12" xfId="0" applyBorder="1">
      <alignment vertical="top"/>
    </xf>
    <xf numFmtId="0" fontId="0" fillId="0" borderId="8" xfId="0" applyBorder="1">
      <alignment vertical="top"/>
    </xf>
    <xf numFmtId="0" fontId="0" fillId="0" borderId="13" xfId="0" applyBorder="1">
      <alignment vertical="top"/>
    </xf>
    <xf numFmtId="0" fontId="5" fillId="0" borderId="14" xfId="0" applyFont="1" applyBorder="1">
      <alignment vertical="top"/>
    </xf>
    <xf numFmtId="0" fontId="5" fillId="0" borderId="15" xfId="0" applyFont="1" applyBorder="1">
      <alignment vertical="top"/>
    </xf>
    <xf numFmtId="0" fontId="5" fillId="0" borderId="16" xfId="0" applyFont="1" applyBorder="1">
      <alignment vertical="top"/>
    </xf>
    <xf numFmtId="0" fontId="6" fillId="6" borderId="17" xfId="0" applyFont="1" applyFill="1" applyBorder="1">
      <alignment vertical="top"/>
    </xf>
    <xf numFmtId="0" fontId="6" fillId="6" borderId="18" xfId="0" applyFont="1" applyFill="1" applyBorder="1">
      <alignment vertical="top"/>
    </xf>
    <xf numFmtId="0" fontId="6" fillId="6" borderId="19" xfId="0" applyFont="1" applyFill="1" applyBorder="1">
      <alignment vertical="top"/>
    </xf>
    <xf numFmtId="0" fontId="5" fillId="7" borderId="17" xfId="0" applyFont="1" applyFill="1" applyBorder="1">
      <alignment vertical="top"/>
    </xf>
    <xf numFmtId="0" fontId="5" fillId="7" borderId="18" xfId="0" applyFont="1" applyFill="1" applyBorder="1">
      <alignment vertical="top"/>
    </xf>
    <xf numFmtId="0" fontId="5" fillId="7" borderId="19" xfId="0" applyFont="1" applyFill="1" applyBorder="1">
      <alignment vertical="top"/>
    </xf>
    <xf numFmtId="0" fontId="5" fillId="0" borderId="17" xfId="0" applyFont="1" applyBorder="1">
      <alignment vertical="top"/>
    </xf>
    <xf numFmtId="0" fontId="5" fillId="0" borderId="18" xfId="0" applyFont="1" applyBorder="1">
      <alignment vertical="top"/>
    </xf>
    <xf numFmtId="0" fontId="5" fillId="0" borderId="19" xfId="0" applyFont="1" applyBorder="1">
      <alignment vertical="top"/>
    </xf>
    <xf numFmtId="167" fontId="6" fillId="6" borderId="18" xfId="0" applyNumberFormat="1" applyFont="1" applyFill="1" applyBorder="1">
      <alignment vertical="top"/>
    </xf>
    <xf numFmtId="167" fontId="5" fillId="7" borderId="18" xfId="0" applyNumberFormat="1" applyFont="1" applyFill="1" applyBorder="1">
      <alignment vertical="top"/>
    </xf>
    <xf numFmtId="167" fontId="5" fillId="0" borderId="18" xfId="0" applyNumberFormat="1" applyFont="1" applyBorder="1">
      <alignment vertical="top"/>
    </xf>
    <xf numFmtId="167" fontId="5" fillId="0" borderId="14" xfId="0" applyNumberFormat="1" applyFont="1" applyBorder="1">
      <alignment vertical="top"/>
    </xf>
    <xf numFmtId="167" fontId="0" fillId="0" borderId="0" xfId="0" applyNumberFormat="1">
      <alignment vertical="top"/>
    </xf>
    <xf numFmtId="0" fontId="1" fillId="0" borderId="0" xfId="0" applyFont="1">
      <alignment vertical="top"/>
    </xf>
    <xf numFmtId="0" fontId="0" fillId="0" borderId="0" xfId="0" pivotButton="1">
      <alignment vertical="top"/>
    </xf>
    <xf numFmtId="165" fontId="0" fillId="0" borderId="0" xfId="0" applyNumberFormat="1">
      <alignment vertical="top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4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165" formatCode="0;0\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uouf" refreshedDate="45355.705777662035" createdVersion="1" refreshedVersion="4" recordCount="864" upgradeOnRefresh="1" xr:uid="{00000000-000A-0000-FFFF-FFFF00000000}">
  <cacheSource type="worksheet">
    <worksheetSource ref="A2:F866" sheet="Sheet1 (4)"/>
  </cacheSource>
  <cacheFields count="6">
    <cacheField name="ACC" numFmtId="0">
      <sharedItems containsSemiMixedTypes="0" containsString="0" containsNumber="1" containsInteger="1" minValue="2010101002" maxValue="2010107034" count="216">
        <n v="2010101002"/>
        <n v="2010101003"/>
        <n v="2010101004"/>
        <n v="2010101006"/>
        <n v="2010101007"/>
        <n v="2010101008"/>
        <n v="2010101010"/>
        <n v="2010101022"/>
        <n v="2010101023"/>
        <n v="2010101032"/>
        <n v="2010101033"/>
        <n v="2010101034"/>
        <n v="2010101039"/>
        <n v="2010101040"/>
        <n v="2010101044"/>
        <n v="2010101060"/>
        <n v="2010101061"/>
        <n v="2010101064"/>
        <n v="2010101072"/>
        <n v="2010101074"/>
        <n v="2010101092"/>
        <n v="2010101093"/>
        <n v="2010101095"/>
        <n v="2010101097"/>
        <n v="2010101112"/>
        <n v="2010101122"/>
        <n v="2010101149"/>
        <n v="2010101150"/>
        <n v="2010101157"/>
        <n v="2010101168"/>
        <n v="2010101170"/>
        <n v="2010101173"/>
        <n v="2010101182"/>
        <n v="2010101183"/>
        <n v="2010101185"/>
        <n v="2010101188"/>
        <n v="2010101191"/>
        <n v="2010101194"/>
        <n v="2010101195"/>
        <n v="2010101196"/>
        <n v="2010101197"/>
        <n v="2010101200"/>
        <n v="2010101201"/>
        <n v="2010101209"/>
        <n v="2010101221"/>
        <n v="2010101222"/>
        <n v="2010101231"/>
        <n v="2010101234"/>
        <n v="2010101236"/>
        <n v="2010101243"/>
        <n v="2010101245"/>
        <n v="2010101247"/>
        <n v="2010101249"/>
        <n v="2010101251"/>
        <n v="2010101253"/>
        <n v="2010101254"/>
        <n v="2010101255"/>
        <n v="2010101256"/>
        <n v="2010101257"/>
        <n v="2010101261"/>
        <n v="2010101265"/>
        <n v="2010101266"/>
        <n v="2010101267"/>
        <n v="2010101268"/>
        <n v="2010101274"/>
        <n v="2010101275"/>
        <n v="2010101279"/>
        <n v="2010101280"/>
        <n v="2010101281"/>
        <n v="2010101285"/>
        <n v="2010101288"/>
        <n v="2010101289"/>
        <n v="2010101290"/>
        <n v="2010101292"/>
        <n v="2010101295"/>
        <n v="2010101297"/>
        <n v="2010101298"/>
        <n v="2010101300"/>
        <n v="2010101301"/>
        <n v="2010101304"/>
        <n v="2010101307"/>
        <n v="2010101308"/>
        <n v="2010101310"/>
        <n v="2010102004"/>
        <n v="2010102005"/>
        <n v="2010102015"/>
        <n v="2010102016"/>
        <n v="2010103008"/>
        <n v="2010103010"/>
        <n v="2010103011"/>
        <n v="2010103016"/>
        <n v="2010103022"/>
        <n v="2010103030"/>
        <n v="2010103032"/>
        <n v="2010103033"/>
        <n v="2010103046"/>
        <n v="2010103065"/>
        <n v="2010103073"/>
        <n v="2010103085"/>
        <n v="2010103086"/>
        <n v="2010103091"/>
        <n v="2010103118"/>
        <n v="2010103132"/>
        <n v="2010105001"/>
        <n v="2010105002"/>
        <n v="2010105003"/>
        <n v="2010105005"/>
        <n v="2010105009"/>
        <n v="2010105010"/>
        <n v="2010105012"/>
        <n v="2010105013"/>
        <n v="2010105019"/>
        <n v="2010105025"/>
        <n v="2010105031"/>
        <n v="2010105032"/>
        <n v="2010105049"/>
        <n v="2010105050"/>
        <n v="2010105056"/>
        <n v="2010105057"/>
        <n v="2010105065"/>
        <n v="2010105066"/>
        <n v="2010105069"/>
        <n v="2010105071"/>
        <n v="2010105075"/>
        <n v="2010105079"/>
        <n v="2010105091"/>
        <n v="2010105096"/>
        <n v="2010105100"/>
        <n v="2010105103"/>
        <n v="2010105104"/>
        <n v="2010105110"/>
        <n v="2010105113"/>
        <n v="2010105116"/>
        <n v="2010105117"/>
        <n v="2010105119"/>
        <n v="2010105121"/>
        <n v="2010105122"/>
        <n v="2010105128"/>
        <n v="2010105131"/>
        <n v="2010105132"/>
        <n v="2010105133"/>
        <n v="2010105134"/>
        <n v="2010105140"/>
        <n v="2010105141"/>
        <n v="2010105142"/>
        <n v="2010105145"/>
        <n v="2010105148"/>
        <n v="2010105149"/>
        <n v="2010105154"/>
        <n v="2010105156"/>
        <n v="2010105160"/>
        <n v="2010105163"/>
        <n v="2010105164"/>
        <n v="2010105167"/>
        <n v="2010105172"/>
        <n v="2010105176"/>
        <n v="2010105177"/>
        <n v="2010105178"/>
        <n v="2010105181"/>
        <n v="2010105182"/>
        <n v="2010105183"/>
        <n v="2010105185"/>
        <n v="2010105189"/>
        <n v="2010105190"/>
        <n v="2010105191"/>
        <n v="2010105192"/>
        <n v="2010105195"/>
        <n v="2010105196"/>
        <n v="2010105197"/>
        <n v="2010105198"/>
        <n v="2010106004"/>
        <n v="2010106006"/>
        <n v="2010106014"/>
        <n v="2010106019"/>
        <n v="2010106021"/>
        <n v="2010106022"/>
        <n v="2010106023"/>
        <n v="2010106024"/>
        <n v="2010106026"/>
        <n v="2010106030"/>
        <n v="2010106035"/>
        <n v="2010106048"/>
        <n v="2010106050"/>
        <n v="2010106053"/>
        <n v="2010106057"/>
        <n v="2010106063"/>
        <n v="2010106065"/>
        <n v="2010106070"/>
        <n v="2010106074"/>
        <n v="2010106076"/>
        <n v="2010106077"/>
        <n v="2010106080"/>
        <n v="2010106081"/>
        <n v="2010106086"/>
        <n v="2010106088"/>
        <n v="2010106092"/>
        <n v="2010106093"/>
        <n v="2010106095"/>
        <n v="2010106098"/>
        <n v="2010106099"/>
        <n v="2010106100"/>
        <n v="2010106102"/>
        <n v="2010106104"/>
        <n v="2010106105"/>
        <n v="2010106106"/>
        <n v="2010106109"/>
        <n v="2010106110"/>
        <n v="2010107002"/>
        <n v="2010107010"/>
        <n v="2010107015"/>
        <n v="2010107021"/>
        <n v="2010107023"/>
        <n v="2010107025"/>
        <n v="2010107031"/>
        <n v="2010107033"/>
        <n v="2010107034"/>
      </sharedItems>
    </cacheField>
    <cacheField name="Supplier" numFmtId="0">
      <sharedItems count="216">
        <s v="مورد_ مصنع شركة المتولى للمنتجات الفولازيه"/>
        <s v="مورد_ مؤسسة المنيوم العاصمة للتجارة"/>
        <s v="مورد_ شركة محسن سيف اليافعي وشركاؤه"/>
        <s v="مورد_ شركة الزامل القابضة - سليكون"/>
        <s v="مورد_ مصنع شركة موانع التسرب الفنية المحدودة - ربل"/>
        <s v="مورد_ الشركة المتحدة للصناعات الزجاجية- الفوزان"/>
        <s v="مورد_ شركة الاندلس القابضة - زجاج"/>
        <s v="مورد_ شركة معمار للمعدات الانشائية والتجارة المحدودة"/>
        <s v="مورد_ شركة امداد الرياض (شركة نسما ترك التجاريه)"/>
        <s v="مورد_ شركة المواد الخصوصية للكيماويات -  الجفالي"/>
        <s v="مورد_ شركة هيلتي العربية السعودية"/>
        <s v="مورد_ شركة بيت التطور للتجارة"/>
        <s v="مورد_ الشركة السعودية للالات الصناعية المحدودة - سيمكو"/>
        <s v="مورد_ شركة شهاب الصناعية التجارية"/>
        <s v="مورد_ مؤسسة ماس السعودية للتجارة - ماكينات"/>
        <s v="مورد_ شركة هيرا للصناعة"/>
        <s v="مورد_ مصنع الضحيان لألواح الالمنيوم"/>
        <s v="مورد_ شركة منتجات الالمنيوم الوبكو - أنظمة"/>
        <s v="مورد_ شركة اتون للتجارة"/>
        <s v="مورد_ شركة ابناء احمد عمر باحليوه - براغي"/>
        <s v="مورد_ شركة ابناء ابرهيم عبد الرحمن المانع للتجارة و الصناعة"/>
        <s v="مورد_ شركة مجموعة التيسير تالكو الصناعية"/>
        <s v="مورد_ شركة الاندلس للتجارة - المنيوم و اكسسوارات"/>
        <s v="مورد_ شركة العاشوري للتجارة و الصناعة و المقاولات"/>
        <s v="مورد_ شركة تجديف للتجارة"/>
        <s v="مورد_ شركة الاوساط الطيبة للتجارة -مؤسسة بيت الايثار"/>
        <s v="مورد_ شركة  بروق الامان التجاريه"/>
        <s v="مورد _شركة المطاط الفني المحدوده"/>
        <s v="مورد_ الشركة السعودية الامريكية للزجاج"/>
        <s v="مورد_ شركة خبراء الالواح المركبة المحدوده."/>
        <s v="مورد _ شركة الخالدي للمقاولات المكانيكيه"/>
        <s v="مورد _ مؤسسة فنون الوحده التقنية للتجاره"/>
        <s v="مورد _ مؤسسة التلال الزجاجيه للتجاره"/>
        <s v="مورد_شركة الكفاءة المحدودة"/>
        <s v="مورد _ شركة سيكا العربيه السعودية المحدوده"/>
        <s v="مورد _ مصنع ابراهيم يوسف العوضي"/>
        <s v="مورد _ مؤسسة اوبين الابيض للمقاولات"/>
        <s v="مورد_ مؤسسة المنصات المتحركة للتجارة"/>
        <s v="مورد_ شركة منافع الصناعية المحدودة"/>
        <s v="مورد_ شركة عبد العزيز وسعد المعجل"/>
        <s v="مورد_ مؤسسة محمد خليل ثوينى للتكييف والتبريد"/>
        <s v="مورد_ مصنع البتراء للصناعات المعدنية"/>
        <s v="مورد_ الخليج للسحب GULF EXTRUSIONS"/>
        <s v="مورد_ مؤسسة عبير الاطلس للتجارة"/>
        <s v="مورد_ شركة النافع للحديد"/>
        <s v="مورد_ شركة عصام  محمد خيري قباني لاعمال الزجاج"/>
        <s v="مورد_ شركة السيف مشروع ساب _ ليندنر خامات"/>
        <s v="مورد_ الشركة الفنية للزجاج  - تكنوجلاس"/>
        <s v="مورد_ مؤسسة تراث الامارات للتجارة"/>
        <s v="مورد_ ATC SAUDI CO"/>
        <s v="مورد_ شركة ديماس للتجارة والمقاولات"/>
        <s v="مورد_ شركة ماب الاتحاد للتجارة والمقاولات"/>
        <s v="مورد_ شركة محترف التقنية الاحدث لتقنية المعلومات"/>
        <s v="مورد_ UNITED STEEL INDUSTRIES"/>
        <s v="مورد_ شركة برج الحضارة للتجارة"/>
        <s v="مورد_ مؤسسة عبدالله غازى العطاس للتجارة"/>
        <s v="مورد_ شركة المنشار الماسى للصناعة"/>
        <s v="مورد_ شركة ضمن البناء للمقاولات العامة"/>
        <s v="مورد_ SMART ACCESS SOLUTIONS COMPANY LTD.CO - دورما"/>
        <s v="مورد_ مؤسسة بتلة محمد على البراهيم التجارية"/>
        <s v="مورد _مؤسسة حسان سالم ابراهيم السالم للتجارة رخام"/>
        <s v="مورد_مؤسسة نيلوفر السكة للسراميك"/>
        <s v="مورد_ مؤسسة منصات البداية التجاريه"/>
        <s v="مورد_ مؤسسة اعمار المغارات للمقاولات"/>
        <s v="مورد_ مؤسسة اطلس المتطورة للمعدات الصناعية"/>
        <s v="مورد_ شركة الاسقف العربية للعزل الحرارى"/>
        <s v="مورد_ شركة واجهات ذكية للتجارة"/>
        <s v="مورد_ شركة المصنع السعودي لصناعه الصوف"/>
        <s v="مورد_ شركة عبد الله ناصر العودان - كوميت - زجاج"/>
        <s v="مورد_ شركة مقضب عمان التجارية"/>
        <s v="مورد_ مؤسسة الشارد للتجارة"/>
        <s v="مورد_ شركة العربية المختصة للصناعة"/>
        <s v="مورد_ شركة دهانات سابكوت المحدودة"/>
        <s v="مورد_ شركة ملان لمنتجات الحديد"/>
        <s v="مورد_ مؤسسة الهدف القريب للتجارة"/>
        <s v="مورد_ شركة تقنية القبب للصناعة"/>
        <s v="مورد_ مؤسسة درة العدد التجارية"/>
        <s v="مورد _ مؤسسة مفهوم الالات التجاريه"/>
        <s v="مورد_ شركة عالم الهياكل المعدنية للمقاولات"/>
        <s v="مورد_ شركة بتراء الانشاءات للمقاولات"/>
        <s v="مورد_ شركة ثلاثى الامداد للتجارة"/>
        <s v="مورد_ شركة الاخشاب العالمية المحدوده"/>
        <s v="مورد_ شركة مجموعة التيسير تالكو الصناعية-جوتمان"/>
        <s v="مورد متنوع _ باكس _ خبراء الالواح"/>
        <s v="مورد متنوع _ارميتال_ ASSA ABLOY"/>
        <s v="مورد متنوع _ فورستر شابورجى"/>
        <s v="مورد متنوع _ شركة الاسقف العربية للعزل الحرارى"/>
        <s v="مورد نقدي _الشركة الاهلية لتامين التعاون 0"/>
        <s v="مورد نقدي _شركة مسارات العالمية 0"/>
        <s v="مورد نقدي _ارميتال للصناعات المعدنية 0"/>
        <s v="مورد نقدي _مؤسسة السهم المنافس 0"/>
        <s v="مورد نقدي الشركة المتطورة للفحص و المعاينة المحدوده"/>
        <s v="مورد نقدي _مؤسسة ولوف للتجارة 0"/>
        <s v="مورد نقدي _مصدر للتجهيزات الفنية 0"/>
        <s v="مورد نقدي _شركة زيروكس 0"/>
        <s v="مورد نقدي _ كيمكو ايسوفر الشركه السعوديه الدوليه لصناعة المواد العازله"/>
        <s v="مورد نقدي _ شركة مصنع تقنية الالواح _ تكنوبنل"/>
        <s v="مورد نقدي_ مؤسسة تقنية الابواب التجاريه"/>
        <s v="مورد نقدي_ مؤسسة قيادات للتجارة وتقنية المعلومات"/>
        <s v="مورد نقدي _مؤسسة المتحدة واو فاشون للدعاية والاعلان"/>
        <s v="مورد نقدي_ شركة افلاك للصناعات الالكترونيه _بصمه"/>
        <s v="مورد نقدي _ مؤسسة عالم اللحام للتجارة"/>
        <s v="مورد نقدي _ الشركة العربية للمختبرات والتربة"/>
        <s v="مورد خدمة_ شركة مصنع الاهلي للالمنيوم _نافكو0"/>
        <s v="مورد خدمة_ شركة انماط الصناعيه للصناعه _دهان."/>
        <s v="مورد خدمة_ شركة رضا الوطنيه للدهانات _دهان0"/>
        <s v="مورد خدمة_ شركة المكان العالى التجاريه-تذاكر سفر0"/>
        <s v="مورد خدمة_ شركة القصر جلاس الصناعيه_سكريت0"/>
        <s v="مورد خدمة_ شركة مصنع العالمية لتصنيع الزجاج المضاد للكسر _سكريت."/>
        <s v="مورد خدمة_ شركة خالد ظافر واخوانه - جمرك ..0"/>
        <s v="مورد خدمة_ شركة نما الدار للمقاولات المحدودة ."/>
        <s v="مورد خدمة_ شركة رفيفكم للمقاولات - عتيق"/>
        <s v="مورد خدمة_ المصنع السعودي لجلفنة المعادن0"/>
        <s v="مورد خدمة_ مصنع تقنية الطلاء للصناعة0_ ملفي**************"/>
        <s v="مورد خدمة_ شركة اعمال صحارى للمقاولات - حاويات0"/>
        <s v="مورد خدمة _ الشركة العربيه الدولية_ايجار مصعد0"/>
        <s v="مورد خدمة _ شركة رابيدالعربيه السعودية المحدوده  _رافعات0"/>
        <s v="مورد خدمة _ شركة محمد عبد الله العريض المحدودة0"/>
        <s v="مورد خدمه _ شركة ادفانسد كونستركشن تكنولوجي عيناتACTS"/>
        <s v="مورد خدمة_مؤسسة عبدالله عمر ابو بكر باعفيف للحديد"/>
        <s v="مورد خدمة_ مكتب فهد عبدالله القاسم محاسبون"/>
        <s v="مورد خدمة_ اليانز للتامين التعاونى"/>
        <s v="مورد خدمة_مؤسسة مزنة السبيعى للنقل البرى"/>
        <s v="مورد مؤسسة وقت الشرق للمقاولات."/>
        <s v="مورد خدمة_ الشركة الوطنية للجلفنة والاعمال الحديدية"/>
        <s v="مورد خدمة_ شركة توفي ليدز وانكو سيرتفكشن 0"/>
        <s v="مورد خدمة_ شركة معارض الخريجى0"/>
        <s v="مورد خدمة_ الشركة الوطنية للفحص والاختبار الفنى"/>
        <s v="مورد خدمة_شركة الاتقان والتجهيزات المعدنية"/>
        <s v="مورد خدمة _ مؤسسة ماسة المعدات الانشائيه"/>
        <s v="مورد خدمة_ شركة معيار العربية للفحص"/>
        <s v="مورد خدمة_ورشة دقة المشغولات للحدادة والالمنيوم - قص ."/>
        <s v="مورد خدمة _ شركة الشرقيون العربية للمقاولات  _ايجار معدات"/>
        <s v="مورد خدمة_ المنابر للاستشارات الهندسية"/>
        <s v="مورد خدمة_اتحاد الاتجاهات للصناعات المعدنية - قص ."/>
        <s v="مورد خدمة_ شركة ناقلين المحدودة  - جمرك .شابورجى.0"/>
        <s v="مورد خدمة_ مؤسسة الوكيل الدولي للتجارة_اختبارات مواد"/>
        <s v="مورد خدمة _ شركة محمد حمد الاحمد - ايجار معدات"/>
        <s v="مورد خدمة_ مؤسسة سامى فالح الشيبانى- تأجير رافعه"/>
        <s v="مورد خدمة _ دايم لتاجير المعدات  _رافعات0"/>
        <s v="مورد خدمة_ شركة التعاونية تامين انظمة 2022-2023 - توكل وساطة التامين"/>
        <s v="مورد خدمة_ الشركة الجيو تقنية والبيئية المحدودة"/>
        <s v="مورد خدمة_ اسامة عبد الباقى - تأجير فوركلفت."/>
        <s v="مورد خدمة_ مؤسسة نقليات ديانا ب و م 2330"/>
        <s v="مورد خدمة_ شركة توماس بيل رايت السعودية"/>
        <s v="مورد خدمة _ شركة سودهير لتأجير المعدات"/>
        <s v="مورد خدمة_  مصنع شركة زاهر للزجاج"/>
        <s v="مورد خدمة_ شركة التعاونية تامين المركبات"/>
        <s v="مورد خدمة_ شركة لين للاستشارات المالية"/>
        <s v="مورد خدمة_ مكتب حامد محمد القحطانى للاستشارات الهندسية"/>
        <s v="مورد خدمة _ مؤسسة سقالات الرواد للمقاولات _سقالات"/>
        <s v="مورد خدمة _ مؤسسة الرافعة الذهبية للمقاولات"/>
        <s v="مورد خدمة_ مصنع فن الهوامير للزجاج"/>
        <s v="مورد خدمة_ مؤسسة عبد الله محمد الخريف جلفنه"/>
        <s v="مورد خدمة_ مؤسسة المشير الادارية"/>
        <s v="مورد خدمة_ المرقب الذهبي للمقاولات  تأجير مان لفت"/>
        <s v="مورد خدمة_ الشركة العربيه للغازات الصناعية"/>
        <s v="مورد خدمة_مؤسسه الخليجية المتطورة للغازات الصناعيه"/>
        <s v="مورد خدمة_ مكتب خالد فهد السالم للترجمة"/>
        <s v="مورد خدمة _ شركة غدير غرم الله فرحة الغامدى - ايجار كرين"/>
        <s v="مورد خدمة _ شركة الرافعات العربية للمقاولات - ايجار معدات"/>
        <s v="مورد خدمة_ شركة التعاونية 2023 - وثيقة انظمة - 25621606"/>
        <s v="مورد خدمة_ مؤسسة عبد المجيد منصور لافى الرويلى  - جمرك ..0"/>
        <s v="مورد خدمة_ شركة تشب العربية للتامين التعاونى"/>
        <s v="مورد خدمة_ مؤسسة رواسى المستقبل لتاجير المعدات - تأجير معدات"/>
        <s v="مورد خدمة_ شركة المتقدمة التقنية اللاسلكية"/>
        <s v="مورد خدمة_ مطعم على سعد خريب"/>
        <s v="مورد خدمة_ شركة تقنيات الجلفنة والتصنيع (الجلفنة)"/>
        <s v="مورد خدمة_ شركة الازمنة المتقدمة للمقاولات العامة"/>
        <s v="مورد خدمة_ مؤسسة نقليات ديانا - ب ط ل - 9279"/>
        <s v="مورد خارجي _شركة لندنر الشرق الاوسط."/>
        <s v="مورد خارجي _ شركة كين لونج - Kin Long - الصينية."/>
        <s v="مورد خارجي _ ايلو ماتيك الشرق الاوسط  _ ELUMATEC"/>
        <s v="مورد خارجي _DUFAST INTERNATIONAL TRADING LLCFZ."/>
        <s v="مورد خارجي _ مركز دبى لتوريد مواد البناء(DBMSC)."/>
        <s v="مورد خارجي _ شركة EFP INTERNATIONAL B.V."/>
        <s v="مورد خارجي _  شركة شوكو الشرق الاوسط."/>
        <s v="مورد خارجي _ تايجر ستيل - النمر للصناعات المعدنية."/>
        <s v="مورد خارجي _ VETROTECH SAINT- GOBAIN ATLANTIQUE SARL."/>
        <s v="مورد خارجي _ HYDRO BUILDING SYSTEMS MIDDEL EAST - ربر."/>
        <s v="مورد خارجي _0PELLINI SPA VIA FUSARL 19."/>
        <s v="مورد خارجي _  فورستر سويسرا"/>
        <s v="مورد خارجي _ TATA STEEL INTERNATIONAL MIDDLE EASTحديد"/>
        <s v="مورد خارجي _ صناعة تقنية الزجاج جلاستك"/>
        <s v="مورد خارجي _GUTMANN SYSTEMS MIDDLE EAST FZCO"/>
        <s v="مورد خارجي _ جولف رولينج _GULF"/>
        <s v="مورد خارجي _  OSA BUILDING MATERIAL TRADING"/>
        <s v="مورد خارجي _  POLIFILM PROTECTION MANUFACTURING"/>
        <s v="مورد خارجي_ SHANGHAI FANGQIAO"/>
        <s v="مورد خارجي _ HONG KONG ALICON INDUSTRIAL."/>
        <s v="مورد خارجي _ METALLIC SHEET FACTORYشركة كلاسيك"/>
        <s v="مورد خارجي _ شركة الوبوند_EUROCON BUILDING"/>
        <s v="مورد خارجي _ بغلف الظافر - BEGHLAF AL ZAFER."/>
        <s v="مورد خارجي _  FUTURE GLASS"/>
        <s v="مورد خارجي _ PETROFAST MIDDLE EAST FZC"/>
        <s v="مورد خارجي _  احمد عيس لتجارة ادوات الوارش"/>
        <s v="مورد خارجي _METRA SPA"/>
        <s v="مورد خارجي _ DOMUS"/>
        <s v="مورد خارجي _ ALUK MIDDLE EAST DMCC"/>
        <s v="مورد خارجي _ HUIZHOU APHRODITE"/>
        <s v="مورد خارجي _  POLYMERS LINK INTERNATIONAL"/>
        <s v="مورد خارجي _  شركة الخليج لصناعات الزجاج - GULF GLASS"/>
        <s v="مورد خارجي _  الفطيم اليمنت _ AL FUTTAIM"/>
        <s v="مورد خارجي _ ADEX INTERNATIONAL LLC"/>
        <s v="مورد خارجي _ ELITE EXTRUSION _اليت لسحب الالمنيوم"/>
        <s v="مورد خارجي _ UNEED GLOBAL SUPPLY CHAIN GROUP"/>
        <s v="مورد خارجي _ ALHATIMI TRADING FZE - الحاتمى للتجارة"/>
        <s v="مورد خدمة استقطاع _مكتب رسومات  ARCHI HEAVEN _مصر"/>
        <s v="مورد خدمة استقطاع _ TECH ASSIST FZE"/>
        <s v="مورد خدمة استقطاع _ براء صالح"/>
        <s v="مورد خدمة استقطاع _ PRIMERA SOLUTIONS_بريمرا -اودو"/>
        <s v="مورد خدمة استقطاع _AW Engineering Service GmbH"/>
        <s v="مورد خدمة استقطاع _ القرق والمطروشى محامون قانونيون"/>
        <s v="مورد خدمة استقطاع _ Dairy Land For Milk and Food Industries"/>
        <s v="مورد خدمة استقطاع _ARTHUR BEST CONSULTING ENGINEERS"/>
        <s v="مورد خدمة استقطاع _ STRUCTURFLEX MIDDLE EAST CONTRACTING"/>
      </sharedItems>
    </cacheField>
    <cacheField name="amount" numFmtId="0">
      <sharedItems containsString="0" containsBlank="1" containsNumber="1" minValue="0" maxValue="4058010.52"/>
    </cacheField>
    <cacheField name="DueDate" numFmtId="0">
      <sharedItems containsSemiMixedTypes="0" containsNonDate="0" containsDate="1" containsString="0" minDate="2024-01-31T00:00:00" maxDate="2024-05-01T00:00:00"/>
    </cacheField>
    <cacheField name="Name" numFmtId="0">
      <sharedItems count="216">
        <s v="مصنع شركة المتولى للمنتجات الفولازيه"/>
        <s v="مؤسسة المنيوم العاصمة للتجارة"/>
        <s v="شركة محسن سيف اليافعي وشركاؤه"/>
        <s v="شركة الزامل القابضة - سليكون"/>
        <s v="مصنع شركة موانع التسرب الفنية المحدودة - ربل"/>
        <s v="الشركة المتحدة للصناعات الزجاجية- الفوزان"/>
        <s v="شركة الاندلس القابضة - زجاج"/>
        <s v="شركة معمار للمعدات الانشائية والتجارة المحدودة"/>
        <s v="شركة امداد الرياض (شركة نسما ترك التجاريه)"/>
        <s v="شركة المواد الخصوصية للكيماويات -  الجفالي"/>
        <s v="شركة هيلتي العربية السعودية"/>
        <s v="شركة بيت التطور للتجارة"/>
        <s v="الشركة السعودية للالات الصناعية المحدودة - سيمكو"/>
        <s v="شركة شهاب الصناعية التجارية"/>
        <s v="مؤسسة ماس السعودية للتجارة - ماكينات"/>
        <s v="شركة هيرا للصناعة"/>
        <s v="مصنع الضحيان لألواح الالمنيوم"/>
        <s v="شركة منتجات الالمنيوم الوبكو - أنظمة"/>
        <s v="شركة اتون للتجارة"/>
        <s v="شركة ابناء احمد عمر باحليوه - براغي"/>
        <s v="شركة ابناء ابرهيم عبد الرحمن المانع للتجارة و الصناعة"/>
        <s v="شركة مجموعة التيسير تالكو الصناعية"/>
        <s v="شركة الاندلس للتجارة - المنيوم و اكسسوارات"/>
        <s v="شركة العاشوري للتجارة و الصناعة و المقاولات"/>
        <s v="شركة تجديف للتجارة"/>
        <s v="شركة الاوساط الطيبة للتجارة -مؤسسة بيت الايثار"/>
        <s v="شركة  بروق الامان التجاريه"/>
        <s v="شركة المطاط الفني المحدوده"/>
        <s v="الشركة السعودية الامريكية للزجاج"/>
        <s v="شركة خبراء الالواح المركبة المحدوده."/>
        <s v="شركة الخالدي للمقاولات المكانيكيه"/>
        <s v="مؤسسة فنون الوحده التقنية للتجاره"/>
        <s v="مؤسسة التلال الزجاجيه للتجاره"/>
        <s v="شركة الكفاءة المحدودة"/>
        <s v="شركة سيكا العربيه السعودية المحدوده"/>
        <s v="مصنع ابراهيم يوسف العوضي"/>
        <s v="مؤسسة اوبين الابيض للمقاولات"/>
        <s v="مؤسسة المنصات المتحركة للتجارة"/>
        <s v="شركة منافع الصناعية المحدودة"/>
        <s v="شركة عبد العزيز وسعد المعجل"/>
        <s v="مؤسسة محمد خليل ثوينى للتكييف والتبريد"/>
        <s v="مصنع البتراء للصناعات المعدنية"/>
        <s v="الخليج للسحب GULF EXTRUSIONS"/>
        <s v="مؤسسة عبير الاطلس للتجارة"/>
        <s v="شركة النافع للحديد"/>
        <s v="شركة عصام  محمد خيري قباني لاعمال الزجاج"/>
        <s v="شركة السيف مشروع ساب _ ليندنر خامات"/>
        <s v="الشركة الفنية للزجاج  - تكنوجلاس"/>
        <s v="مؤسسة تراث الامارات للتجارة"/>
        <s v="ATC SAUDI CO"/>
        <s v="شركة ديماس للتجارة والمقاولات"/>
        <s v="شركة ماب الاتحاد للتجارة والمقاولات"/>
        <s v="شركة محترف التقنية الاحدث لتقنية المعلومات"/>
        <s v="UNITED STEEL INDUSTRIES"/>
        <s v="شركة برج الحضارة للتجارة"/>
        <s v="مؤسسة عبدالله غازى العطاس للتجارة"/>
        <s v="شركة المنشار الماسى للصناعة"/>
        <s v="شركة ضمن البناء للمقاولات العامة"/>
        <s v="SMART ACCESS SOLUTIONS COMPANY LTD.CO - دورما"/>
        <s v="مؤسسة بتلة محمد على البراهيم التجارية"/>
        <s v="مؤسسة حسان سالم ابراهيم السالم للتجارة رخام"/>
        <s v="مؤسسة نيلوفر السكة للسراميك"/>
        <s v="مؤسسة منصات البداية التجاريه"/>
        <s v="مؤسسة اعمار المغارات للمقاولات"/>
        <s v="مؤسسة اطلس المتطورة للمعدات الصناعية"/>
        <s v="شركة الاسقف العربية للعزل الحرارى"/>
        <s v="شركة واجهات ذكية للتجارة"/>
        <s v="شركة المصنع السعودي لصناعه الصوف"/>
        <s v="شركة عبد الله ناصر العودان - كوميت - زجاج"/>
        <s v="شركة مقضب عمان التجارية"/>
        <s v="مؤسسة الشارد للتجارة"/>
        <s v="شركة العربية المختصة للصناعة"/>
        <s v="شركة دهانات سابكوت المحدودة"/>
        <s v="شركة ملان لمنتجات الحديد"/>
        <s v="مؤسسة الهدف القريب للتجارة"/>
        <s v="شركة تقنية القبب للصناعة"/>
        <s v="مؤسسة درة العدد التجارية"/>
        <s v="مؤسسة مفهوم الالات التجاريه"/>
        <s v="شركة عالم الهياكل المعدنية للمقاولات"/>
        <s v="شركة بتراء الانشاءات للمقاولات"/>
        <s v="شركة ثلاثى الامداد للتجارة"/>
        <s v="شركة الاخشاب العالمية المحدوده"/>
        <s v="شركة مجموعة التيسير تالكو الصناعية-جوتمان"/>
        <s v="مباكس _ خبراء الالواح"/>
        <s v="متنوع _ارميتال_ ASSA ABLOY"/>
        <s v="مفورستر شابورجى"/>
        <s v="مشركة الاسقف العربية للعزل الحرارى"/>
        <s v="الشركة الاهلية لتامين التعاون "/>
        <s v="شركة مسارات العالمية "/>
        <s v="ارميتال للصناعات المعدنية "/>
        <s v="مؤسسة السهم المنافس "/>
        <s v="الشركة المعاينة المتطورة للفحص"/>
        <s v="مؤسسة ولوف للتجارة "/>
        <s v="مصدر للتجهيزات الفنية "/>
        <s v="شركة زيروكس "/>
        <s v="كيمكو ايسوفر الشركه السعوديه الدوليه لصناعة المواد العازله"/>
        <s v="شركة مصنع تقنية الالواح _ تكنوبنل"/>
        <s v="مؤسسة تقنية الابواب التجاريه"/>
        <s v="مؤسسة قيادات للتجارة وتقنية المعلومات"/>
        <s v="مؤسسة المتحدة واو فاشون للدعاية والاعلان"/>
        <s v="شركة افلاك للصناعات الالكترونيه _بصمه"/>
        <s v="مؤسسة عالم اللحام للتجارة"/>
        <s v="الشركة العربية للمختبرات والتربة"/>
        <s v="شركة مصنع الاهلي للالمنيوم _نافكو"/>
        <s v="شركة انماط الصناعيه للصناعه _دهان."/>
        <s v="شركة رضا الوطنيه للدهانات _دهان"/>
        <s v="شركة المكان العالى التجاريه-تذاكر سفر"/>
        <s v="شركة القصر جلاس الصناعيه_سكريت"/>
        <s v="شركة مصنع العالمية لتصنيع الزجاج المضاد للكسر _سكريت."/>
        <s v="شركة خالد ظافر واخوانه - جمرك .."/>
        <s v="شركة نما الدار للمقاولات المحدودة ."/>
        <s v="شركة رفيفكم للمقاولات - عتيق"/>
        <s v="المصنع السعودي لجلفنة المعادن"/>
        <s v="مصنع تقنية الطلاء للصناعة_ ملفي**************"/>
        <s v="شركة اعمال صحارى للمقاولات - حاويات"/>
        <s v="خدمة _ الشركة العربيه الدولية_ايجار مصعد"/>
        <s v="خدمة _ شركة رابيدالعربيه السعودية المحدوده  _رافعات"/>
        <s v="خدمة _ شركة محمد عبد الله العريض المحدودة"/>
        <s v="خدمه _ شركة ادفانسد كونستركشن تكنولوجي عيناتACTS"/>
        <s v="خدمة_مؤسسة عبدالله عمر ابو بكر باعفيف للحديد"/>
        <s v="مكتب فهد عبدالله القاسم محاسبون"/>
        <s v="اليانز للتامين التعاونى"/>
        <s v="خدمة_مؤسسة مزنة السبيعى للنقل البرى"/>
        <s v="مؤسسة وقت الشرق للمقاولات."/>
        <s v="الشركة الوطنية للجلفنة والاعمال الحديدية"/>
        <s v="شركة توفي ليدز وانكو سيرتفكشن "/>
        <s v="شركة معارض الخريجى"/>
        <s v="الشركة الوطنية للفحص والاختبار الفنى"/>
        <s v="خدمة_شركة الاتقان والتجهيزات المعدنية"/>
        <s v="خدمة _ مؤسسة ماسة المعدات الانشائيه"/>
        <s v="شركة معيار العربية للفحص"/>
        <s v="خدمة_ورشة دقة المشغولات للحدادة والالمنيوم - قص ."/>
        <s v="خدمة _ شركة الشرقيون العربية للمقاولات  _ايجار معدات"/>
        <s v="المنابر للاستشارات الهندسية"/>
        <s v="خدمة_اتحاد الاتجاهات للصناعات المعدنية - قص ."/>
        <s v="شركة ناقلين المحدودة  - جمرك .شابورجى."/>
        <s v="مؤسسة الوكيل الدولي للتجارة_اختبارات مواد"/>
        <s v="خدمة _ شركة محمد حمد الاحمد - ايجار معدات"/>
        <s v="مؤسسة سامى فالح الشيبانى- تأجير رافعه"/>
        <s v="خدمة _ دايم لتاجير المعدات  _رافعات"/>
        <s v="شركة التعاونية تامين انظمة 222-223 - توكل وساطة التامين"/>
        <s v="الشركة الجيو تقنية والبيئية المحدودة"/>
        <s v="اسامة عبد الباقى - تأجير فوركلفت."/>
        <s v="مؤسسة نقليات ديانا ب و م 233"/>
        <s v="شركة توماس بيل رايت السعودية"/>
        <s v="خدمة _ شركة سودهير لتأجير المعدات"/>
        <s v="مصنع شركة زاهر للزجاج"/>
        <s v="شركة التعاونية تامين المركبات"/>
        <s v="شركة لين للاستشارات المالية"/>
        <s v="مكتب حامد محمد القحطانى للاستشارات الهندسية"/>
        <s v="خدمة _ مؤسسة سقالات الرواد للمقاولات _سقالات"/>
        <s v="خدمة _ مؤسسة الرافعة الذهبية للمقاولات"/>
        <s v="مصنع فن الهوامير للزجاج"/>
        <s v="مؤسسة عبد الله محمد الخريف"/>
        <s v="مؤسسة المشير الادارية"/>
        <s v="المرقب الذهبي للمقاولات  تأجير مان لفت"/>
        <s v="الشركة العربيه للغازات الصناعية"/>
        <s v="خدمة_مؤسسه الخليجية المتطورة للغازات الصناعيه"/>
        <s v="مكتب خالد فهد السالم للترجمة"/>
        <s v="خدمة _ شركة غدير غرم الله فرحة الغامدى - ايجار كرين"/>
        <s v="خدمة _ شركة الرافعات العربية للمقاولات - ايجار معدات"/>
        <s v="شركة التعاونية 223 - وثيقة انظمة - 2562166"/>
        <s v="مؤسسة عبد المجيد منصور لافى الرويلى  - جمرك .."/>
        <s v="شركة تشب العربية للتامين التعاونى"/>
        <s v="مؤسسة رواسى المستقبل لتاجير المعدات - تأجير معدات"/>
        <s v="شركة المتقدمة التقنية اللاسلكية"/>
        <s v="مطعم على سعد خريب"/>
        <s v="شركة تقنيات الجلفنة والتصنيع (الجلفنة)"/>
        <s v="شركة الازمنة المتقدمة للمقاولات العامة"/>
        <s v="مؤسسة نقليات ديانا - ب ط ل - 9279"/>
        <s v="شركة لندنر الشرق الاوسط."/>
        <s v="شركة كين لونج - Kin Long - الصينية."/>
        <s v="ايلو ماتيك الشرق الاوسط  _ ELUMATEC"/>
        <s v="DUFAST INTERNATIONAL TRADING LLCFZ."/>
        <s v="مركز دبى لتوريد مواد البناء(DBMSC)."/>
        <s v="شركة EFP INTERNATIONAL B.V."/>
        <s v="شركة شوكو الشرق الاوسط."/>
        <s v="تايجر ستيل - النمر للصناعات المعدنية."/>
        <s v="VETROTECH SAINT- GOBAIN ATLANTIQUE SARL."/>
        <s v="HYDRO BUILDING SYSTEMS MIDDEL EAST - ربر."/>
        <s v="PELLINI SPA VIA FUSARL 19."/>
        <s v="فورستر سويسرا"/>
        <s v="TATA STEEL INTERNATIONAL MIDDLE EASTحديد"/>
        <s v="صناعة تقنية الزجاج جلاستك"/>
        <s v="GUTMANN SYSTEMS MIDDLE EAST FZCO"/>
        <s v="جولف رولينج _GULF"/>
        <s v="OSA BUILDING MATERIAL TRADING"/>
        <s v="POLIFILM PROTECTION MANUFACTURING"/>
        <s v="SHANGHAI FANGQIAO"/>
        <s v="HONG KONG ALICON INDUSTRIAL."/>
        <s v="METALLIC SHEET FACTORYشركة كلاسيك"/>
        <s v="شركة الوبوند_EUROCON BUILDING"/>
        <s v="بغلف الظافر - BEGHLAF AL ZAFER."/>
        <s v="FUTURE GLASS"/>
        <s v="PETROFAST MIDDLE EAST FZC"/>
        <s v="احمد عيس لتجارة ادوات الوارش"/>
        <s v="METRA SPA"/>
        <s v="DOMUS"/>
        <s v="ALUK MIDDLE EAST DMCC"/>
        <s v="HUIZHOU APHRODITE"/>
        <s v="POLYMERS LINK INTERNATIONAL"/>
        <s v="شركة الخليج لصناعات الزجاج - GULF GLASS"/>
        <s v="الفطيم اليمنت _ AL FUTTAIM"/>
        <s v="ADEX INTERNATIONAL LLC"/>
        <s v="ELITE EXTRUSION _اليت لسحب الالمنيوم"/>
        <s v="UNEED GLOBAL SUPPLY CHAIN GROUP"/>
        <s v="ALHATIMI TRADING FZE - الحاتمى للتجارة"/>
        <s v="مكتب رسومات  ARCHI HEAVEN _مصر"/>
        <s v="TECH ASSIST FZE"/>
        <s v="براء صالح _KAFD"/>
        <s v="PRIMERA SOLUTIONS_بريمرا -اودو"/>
        <s v="شركة المانيا _م وليد"/>
        <s v="القرق والمطروشى محامون قانونيون"/>
        <s v="Dairy Land For Milk and Food Industries"/>
        <s v="ARTHUR BEST CONSULTING ENGINEERS"/>
        <s v="STRUCTURFLEX MIDDLE EAST CONTRACTING"/>
      </sharedItems>
    </cacheField>
    <cacheField name="DueDays" numFmtId="0">
      <sharedItems containsSemiMixedTypes="0" containsString="0" containsNumber="1" containsInteger="1" minValue="31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uouf" refreshedDate="45356.371189699072" createdVersion="8" refreshedVersion="8" minRefreshableVersion="3" recordCount="864" xr:uid="{A46A6975-93E5-4ABC-9D81-692593A79E09}">
  <cacheSource type="worksheet">
    <worksheetSource ref="A1:I865" sheet="Sheet1 (5)"/>
  </cacheSource>
  <cacheFields count="9">
    <cacheField name="إسم الحسـاب" numFmtId="165">
      <sharedItems containsSemiMixedTypes="0" containsString="0" containsNumber="1" containsInteger="1" minValue="2010101002" maxValue="2010107034" count="216">
        <n v="2010101002"/>
        <n v="2010101003"/>
        <n v="2010101004"/>
        <n v="2010101006"/>
        <n v="2010101007"/>
        <n v="2010101008"/>
        <n v="2010101010"/>
        <n v="2010101022"/>
        <n v="2010101023"/>
        <n v="2010101032"/>
        <n v="2010101033"/>
        <n v="2010101034"/>
        <n v="2010101039"/>
        <n v="2010101040"/>
        <n v="2010101044"/>
        <n v="2010101060"/>
        <n v="2010101061"/>
        <n v="2010101064"/>
        <n v="2010101072"/>
        <n v="2010101074"/>
        <n v="2010101092"/>
        <n v="2010101093"/>
        <n v="2010101095"/>
        <n v="2010101097"/>
        <n v="2010101112"/>
        <n v="2010101122"/>
        <n v="2010101149"/>
        <n v="2010101150"/>
        <n v="2010101157"/>
        <n v="2010101168"/>
        <n v="2010101170"/>
        <n v="2010101173"/>
        <n v="2010101182"/>
        <n v="2010101183"/>
        <n v="2010101185"/>
        <n v="2010101188"/>
        <n v="2010101191"/>
        <n v="2010101194"/>
        <n v="2010101195"/>
        <n v="2010101196"/>
        <n v="2010101197"/>
        <n v="2010101200"/>
        <n v="2010101201"/>
        <n v="2010101209"/>
        <n v="2010101221"/>
        <n v="2010101222"/>
        <n v="2010101231"/>
        <n v="2010101234"/>
        <n v="2010101236"/>
        <n v="2010101243"/>
        <n v="2010101245"/>
        <n v="2010101247"/>
        <n v="2010101249"/>
        <n v="2010101251"/>
        <n v="2010101253"/>
        <n v="2010101254"/>
        <n v="2010101255"/>
        <n v="2010101256"/>
        <n v="2010101257"/>
        <n v="2010101261"/>
        <n v="2010101265"/>
        <n v="2010101266"/>
        <n v="2010101267"/>
        <n v="2010101268"/>
        <n v="2010101274"/>
        <n v="2010101275"/>
        <n v="2010101279"/>
        <n v="2010101280"/>
        <n v="2010101281"/>
        <n v="2010101285"/>
        <n v="2010101288"/>
        <n v="2010101289"/>
        <n v="2010101290"/>
        <n v="2010101292"/>
        <n v="2010101295"/>
        <n v="2010101297"/>
        <n v="2010101298"/>
        <n v="2010101300"/>
        <n v="2010101301"/>
        <n v="2010101304"/>
        <n v="2010101307"/>
        <n v="2010101308"/>
        <n v="2010101310"/>
        <n v="2010102004"/>
        <n v="2010102005"/>
        <n v="2010102015"/>
        <n v="2010102016"/>
        <n v="2010103008"/>
        <n v="2010103010"/>
        <n v="2010103011"/>
        <n v="2010103016"/>
        <n v="2010103022"/>
        <n v="2010103030"/>
        <n v="2010103032"/>
        <n v="2010103033"/>
        <n v="2010103046"/>
        <n v="2010103065"/>
        <n v="2010103073"/>
        <n v="2010103085"/>
        <n v="2010103086"/>
        <n v="2010103091"/>
        <n v="2010103118"/>
        <n v="2010103132"/>
        <n v="2010105001"/>
        <n v="2010105002"/>
        <n v="2010105003"/>
        <n v="2010105005"/>
        <n v="2010105009"/>
        <n v="2010105010"/>
        <n v="2010105012"/>
        <n v="2010105013"/>
        <n v="2010105019"/>
        <n v="2010105025"/>
        <n v="2010105031"/>
        <n v="2010105032"/>
        <n v="2010105049"/>
        <n v="2010105050"/>
        <n v="2010105056"/>
        <n v="2010105057"/>
        <n v="2010105065"/>
        <n v="2010105066"/>
        <n v="2010105069"/>
        <n v="2010105071"/>
        <n v="2010105075"/>
        <n v="2010105079"/>
        <n v="2010105091"/>
        <n v="2010105096"/>
        <n v="2010105100"/>
        <n v="2010105103"/>
        <n v="2010105104"/>
        <n v="2010105110"/>
        <n v="2010105113"/>
        <n v="2010105116"/>
        <n v="2010105117"/>
        <n v="2010105119"/>
        <n v="2010105121"/>
        <n v="2010105122"/>
        <n v="2010105128"/>
        <n v="2010105131"/>
        <n v="2010105132"/>
        <n v="2010105133"/>
        <n v="2010105134"/>
        <n v="2010105140"/>
        <n v="2010105141"/>
        <n v="2010105142"/>
        <n v="2010105145"/>
        <n v="2010105148"/>
        <n v="2010105149"/>
        <n v="2010105154"/>
        <n v="2010105156"/>
        <n v="2010105160"/>
        <n v="2010105163"/>
        <n v="2010105164"/>
        <n v="2010105167"/>
        <n v="2010105172"/>
        <n v="2010105176"/>
        <n v="2010105177"/>
        <n v="2010105178"/>
        <n v="2010105181"/>
        <n v="2010105182"/>
        <n v="2010105183"/>
        <n v="2010105185"/>
        <n v="2010105189"/>
        <n v="2010105190"/>
        <n v="2010105191"/>
        <n v="2010105192"/>
        <n v="2010105195"/>
        <n v="2010105196"/>
        <n v="2010105197"/>
        <n v="2010105198"/>
        <n v="2010106004"/>
        <n v="2010106006"/>
        <n v="2010106014"/>
        <n v="2010106019"/>
        <n v="2010106021"/>
        <n v="2010106022"/>
        <n v="2010106023"/>
        <n v="2010106024"/>
        <n v="2010106026"/>
        <n v="2010106030"/>
        <n v="2010106035"/>
        <n v="2010106048"/>
        <n v="2010106050"/>
        <n v="2010106053"/>
        <n v="2010106057"/>
        <n v="2010106063"/>
        <n v="2010106065"/>
        <n v="2010106070"/>
        <n v="2010106074"/>
        <n v="2010106076"/>
        <n v="2010106077"/>
        <n v="2010106080"/>
        <n v="2010106081"/>
        <n v="2010106086"/>
        <n v="2010106088"/>
        <n v="2010106092"/>
        <n v="2010106093"/>
        <n v="2010106095"/>
        <n v="2010106098"/>
        <n v="2010106099"/>
        <n v="2010106100"/>
        <n v="2010106102"/>
        <n v="2010106104"/>
        <n v="2010106105"/>
        <n v="2010106106"/>
        <n v="2010106109"/>
        <n v="2010106110"/>
        <n v="2010107002"/>
        <n v="2010107010"/>
        <n v="2010107015"/>
        <n v="2010107021"/>
        <n v="2010107023"/>
        <n v="2010107025"/>
        <n v="2010107031"/>
        <n v="2010107033"/>
        <n v="2010107034"/>
      </sharedItems>
    </cacheField>
    <cacheField name="Name" numFmtId="0">
      <sharedItems count="216">
        <s v="مورد_ مصنع شركة المتولى للمنتجات الفولازيه"/>
        <s v="مورد_ مؤسسة المنيوم العاصمة للتجارة"/>
        <s v="مورد_ شركة محسن سيف اليافعي وشركاؤه"/>
        <s v="مورد_ شركة الزامل القابضة - سليكون"/>
        <s v="مورد_ مصنع شركة موانع التسرب الفنية المحدودة - ربل"/>
        <s v="مورد_ الشركة المتحدة للصناعات الزجاجية- الفوزان"/>
        <s v="مورد_ شركة الاندلس القابضة - زجاج"/>
        <s v="مورد_ شركة معمار للمعدات الانشائية والتجارة المحدودة"/>
        <s v="مورد_ شركة امداد الرياض (شركة نسما ترك التجاريه)"/>
        <s v="مورد_ شركة المواد الخصوصية للكيماويات -  الجفالي"/>
        <s v="مورد_ شركة هيلتي العربية السعودية"/>
        <s v="مورد_ شركة بيت التطور للتجارة"/>
        <s v="مورد_ الشركة السعودية للالات الصناعية المحدودة - سيمكو"/>
        <s v="مورد_ شركة شهاب الصناعية التجارية"/>
        <s v="مورد_ مؤسسة ماس السعودية للتجارة - ماكينات"/>
        <s v="مورد_ شركة هيرا للصناعة"/>
        <s v="مورد_ مصنع الضحيان لألواح الالمنيوم"/>
        <s v="مورد_ شركة منتجات الالمنيوم الوبكو - أنظمة"/>
        <s v="مورد_ شركة اتون للتجارة"/>
        <s v="مورد_ شركة ابناء احمد عمر باحليوه - براغي"/>
        <s v="مورد_ شركة ابناء ابرهيم عبد الرحمن المانع للتجارة و الصناعة"/>
        <s v="مورد_ شركة مجموعة التيسير تالكو الصناعية"/>
        <s v="مورد_ شركة الاندلس للتجارة - المنيوم و اكسسوارات"/>
        <s v="مورد_ شركة العاشوري للتجارة و الصناعة و المقاولات"/>
        <s v="مورد_ شركة تجديف للتجارة"/>
        <s v="مورد_ شركة الاوساط الطيبة للتجارة -مؤسسة بيت الايثار"/>
        <s v="مورد_ شركة  بروق الامان التجاريه"/>
        <s v="مورد _شركة المطاط الفني المحدوده"/>
        <s v="مورد_ الشركة السعودية الامريكية للزجاج"/>
        <s v="مورد_ شركة خبراء الالواح المركبة المحدوده."/>
        <s v="مورد _ شركة الخالدي للمقاولات المكانيكيه"/>
        <s v="مورد _ مؤسسة فنون الوحده التقنية للتجاره"/>
        <s v="مورد _ مؤسسة التلال الزجاجيه للتجاره"/>
        <s v="مورد_شركة الكفاءة المحدودة"/>
        <s v="مورد _ شركة سيكا العربيه السعودية المحدوده"/>
        <s v="مورد _ مصنع ابراهيم يوسف العوضي"/>
        <s v="مورد _ مؤسسة اوبين الابيض للمقاولات"/>
        <s v="مورد_ مؤسسة المنصات المتحركة للتجارة"/>
        <s v="مورد_ شركة منافع الصناعية المحدودة"/>
        <s v="مورد_ شركة عبد العزيز وسعد المعجل"/>
        <s v="مورد_ مؤسسة محمد خليل ثوينى للتكييف والتبريد"/>
        <s v="مورد_ مصنع البتراء للصناعات المعدنية"/>
        <s v="مورد_ الخليج للسحب GULF EXTRUSIONS"/>
        <s v="مورد_ مؤسسة عبير الاطلس للتجارة"/>
        <s v="مورد_ شركة النافع للحديد"/>
        <s v="مورد_ شركة عصام  محمد خيري قباني لاعمال الزجاج"/>
        <s v="مورد_ شركة السيف مشروع ساب _ ليندنر خامات"/>
        <s v="مورد_ الشركة الفنية للزجاج  - تكنوجلاس"/>
        <s v="مورد_ مؤسسة تراث الامارات للتجارة"/>
        <s v="مورد_ ATC SAUDI CO"/>
        <s v="مورد_ شركة ديماس للتجارة والمقاولات"/>
        <s v="مورد_ شركة ماب الاتحاد للتجارة والمقاولات"/>
        <s v="مورد_ شركة محترف التقنية الاحدث لتقنية المعلومات"/>
        <s v="مورد_ UNITED STEEL INDUSTRIES"/>
        <s v="مورد_ شركة برج الحضارة للتجارة"/>
        <s v="مورد_ مؤسسة عبدالله غازى العطاس للتجارة"/>
        <s v="مورد_ شركة المنشار الماسى للصناعة"/>
        <s v="مورد_ شركة ضمن البناء للمقاولات العامة"/>
        <s v="مورد_ SMART ACCESS SOLUTIONS COMPANY LTD.CO - دورما"/>
        <s v="مورد_ مؤسسة بتلة محمد على البراهيم التجارية"/>
        <s v="مورد _مؤسسة حسان سالم ابراهيم السالم للتجارة رخام"/>
        <s v="مورد_مؤسسة نيلوفر السكة للسراميك"/>
        <s v="مورد_ مؤسسة منصات البداية التجاريه"/>
        <s v="مورد_ مؤسسة اعمار المغارات للمقاولات"/>
        <s v="مورد_ مؤسسة اطلس المتطورة للمعدات الصناعية"/>
        <s v="مورد_ شركة الاسقف العربية للعزل الحرارى"/>
        <s v="مورد_ شركة واجهات ذكية للتجارة"/>
        <s v="مورد_ شركة المصنع السعودي لصناعه الصوف"/>
        <s v="مورد_ شركة عبد الله ناصر العودان - كوميت - زجاج"/>
        <s v="مورد_ شركة مقضب عمان التجارية"/>
        <s v="مورد_ مؤسسة الشارد للتجارة"/>
        <s v="مورد_ شركة العربية المختصة للصناعة"/>
        <s v="مورد_ شركة دهانات سابكوت المحدودة"/>
        <s v="مورد_ شركة ملان لمنتجات الحديد"/>
        <s v="مورد_ مؤسسة الهدف القريب للتجارة"/>
        <s v="مورد_ شركة تقنية القبب للصناعة"/>
        <s v="مورد_ مؤسسة درة العدد التجارية"/>
        <s v="مورد _ مؤسسة مفهوم الالات التجاريه"/>
        <s v="مورد_ شركة عالم الهياكل المعدنية للمقاولات"/>
        <s v="مورد_ شركة بتراء الانشاءات للمقاولات"/>
        <s v="مورد_ شركة ثلاثى الامداد للتجارة"/>
        <s v="مورد_ شركة الاخشاب العالمية المحدوده"/>
        <s v="مورد_ شركة مجموعة التيسير تالكو الصناعية-جوتمان"/>
        <s v="مورد متنوع _ باكس _ خبراء الالواح"/>
        <s v="مورد متنوع _ارميتال_ ASSA ABLOY"/>
        <s v="مورد متنوع _ فورستر شابورجى"/>
        <s v="مورد متنوع _ شركة الاسقف العربية للعزل الحرارى"/>
        <s v="مورد نقدي _الشركة الاهلية لتامين التعاون 0"/>
        <s v="مورد نقدي _شركة مسارات العالمية 0"/>
        <s v="مورد نقدي _ارميتال للصناعات المعدنية 0"/>
        <s v="مورد نقدي _مؤسسة السهم المنافس 0"/>
        <s v="مورد نقدي الشركة المتطورة للفحص و المعاينة المحدوده"/>
        <s v="مورد نقدي _مؤسسة ولوف للتجارة 0"/>
        <s v="مورد نقدي _مصدر للتجهيزات الفنية 0"/>
        <s v="مورد نقدي _شركة زيروكس 0"/>
        <s v="مورد نقدي _ كيمكو ايسوفر الشركه السعوديه الدوليه لصناعة المواد العازله"/>
        <s v="مورد نقدي _ شركة مصنع تقنية الالواح _ تكنوبنل"/>
        <s v="مورد نقدي_ مؤسسة تقنية الابواب التجاريه"/>
        <s v="مورد نقدي_ مؤسسة قيادات للتجارة وتقنية المعلومات"/>
        <s v="مورد نقدي _مؤسسة المتحدة واو فاشون للدعاية والاعلان"/>
        <s v="مورد نقدي_ شركة افلاك للصناعات الالكترونيه _بصمه"/>
        <s v="مورد نقدي _ مؤسسة عالم اللحام للتجارة"/>
        <s v="مورد نقدي _ الشركة العربية للمختبرات والتربة"/>
        <s v="مورد خدمة_ شركة مصنع الاهلي للالمنيوم _نافكو0"/>
        <s v="مورد خدمة_ شركة انماط الصناعيه للصناعه _دهان."/>
        <s v="مورد خدمة_ شركة رضا الوطنيه للدهانات _دهان0"/>
        <s v="مورد خدمة_ شركة المكان العالى التجاريه-تذاكر سفر0"/>
        <s v="مورد خدمة_ شركة القصر جلاس الصناعيه_سكريت0"/>
        <s v="مورد خدمة_ شركة مصنع العالمية لتصنيع الزجاج المضاد للكسر _سكريت."/>
        <s v="مورد خدمة_ شركة خالد ظافر واخوانه - جمرك ..0"/>
        <s v="مورد خدمة_ شركة نما الدار للمقاولات المحدودة ."/>
        <s v="مورد خدمة_ شركة رفيفكم للمقاولات - عتيق"/>
        <s v="مورد خدمة_ المصنع السعودي لجلفنة المعادن0"/>
        <s v="مورد خدمة_ مصنع تقنية الطلاء للصناعة0_ ملفي**************"/>
        <s v="مورد خدمة_ شركة اعمال صحارى للمقاولات - حاويات0"/>
        <s v="مورد خدمة _ الشركة العربيه الدولية_ايجار مصعد0"/>
        <s v="مورد خدمة _ شركة رابيدالعربيه السعودية المحدوده  _رافعات0"/>
        <s v="مورد خدمة _ شركة محمد عبد الله العريض المحدودة0"/>
        <s v="مورد خدمه _ شركة ادفانسد كونستركشن تكنولوجي عيناتACTS"/>
        <s v="مورد خدمة_مؤسسة عبدالله عمر ابو بكر باعفيف للحديد"/>
        <s v="مورد خدمة_ مكتب فهد عبدالله القاسم محاسبون"/>
        <s v="مورد خدمة_ اليانز للتامين التعاونى"/>
        <s v="مورد خدمة_مؤسسة مزنة السبيعى للنقل البرى"/>
        <s v="مورد مؤسسة وقت الشرق للمقاولات."/>
        <s v="مورد خدمة_ الشركة الوطنية للجلفنة والاعمال الحديدية"/>
        <s v="مورد خدمة_ شركة توفي ليدز وانكو سيرتفكشن 0"/>
        <s v="مورد خدمة_ شركة معارض الخريجى0"/>
        <s v="مورد خدمة_ الشركة الوطنية للفحص والاختبار الفنى"/>
        <s v="مورد خدمة_شركة الاتقان والتجهيزات المعدنية"/>
        <s v="مورد خدمة _ مؤسسة ماسة المعدات الانشائيه"/>
        <s v="مورد خدمة_ شركة معيار العربية للفحص"/>
        <s v="مورد خدمة_ورشة دقة المشغولات للحدادة والالمنيوم - قص ."/>
        <s v="مورد خدمة _ شركة الشرقيون العربية للمقاولات  _ايجار معدات"/>
        <s v="مورد خدمة_ المنابر للاستشارات الهندسية"/>
        <s v="مورد خدمة_اتحاد الاتجاهات للصناعات المعدنية - قص ."/>
        <s v="مورد خدمة_ شركة ناقلين المحدودة  - جمرك .شابورجى.0"/>
        <s v="مورد خدمة_ مؤسسة الوكيل الدولي للتجارة_اختبارات مواد"/>
        <s v="مورد خدمة _ شركة محمد حمد الاحمد - ايجار معدات"/>
        <s v="مورد خدمة_ مؤسسة سامى فالح الشيبانى- تأجير رافعه"/>
        <s v="مورد خدمة _ دايم لتاجير المعدات  _رافعات0"/>
        <s v="مورد خدمة_ شركة التعاونية تامين انظمة 2022-2023 - توكل وساطة التامين"/>
        <s v="مورد خدمة_ الشركة الجيو تقنية والبيئية المحدودة"/>
        <s v="مورد خدمة_ اسامة عبد الباقى - تأجير فوركلفت."/>
        <s v="مورد خدمة_ مؤسسة نقليات ديانا ب و م 2330"/>
        <s v="مورد خدمة_ شركة توماس بيل رايت السعودية"/>
        <s v="مورد خدمة _ شركة سودهير لتأجير المعدات"/>
        <s v="مورد خدمة_  مصنع شركة زاهر للزجاج"/>
        <s v="مورد خدمة_ شركة التعاونية تامين المركبات"/>
        <s v="مورد خدمة_ شركة لين للاستشارات المالية"/>
        <s v="مورد خدمة_ مكتب حامد محمد القحطانى للاستشارات الهندسية"/>
        <s v="مورد خدمة _ مؤسسة سقالات الرواد للمقاولات _سقالات"/>
        <s v="مورد خدمة _ مؤسسة الرافعة الذهبية للمقاولات"/>
        <s v="مورد خدمة_ مصنع فن الهوامير للزجاج"/>
        <s v="مورد خدمة_ مؤسسة عبد الله محمد الخريف جلفنه"/>
        <s v="مورد خدمة_ مؤسسة المشير الادارية"/>
        <s v="مورد خدمة_ المرقب الذهبي للمقاولات  تأجير مان لفت"/>
        <s v="مورد خدمة_ الشركة العربيه للغازات الصناعية"/>
        <s v="مورد خدمة_مؤسسه الخليجية المتطورة للغازات الصناعيه"/>
        <s v="مورد خدمة_ مكتب خالد فهد السالم للترجمة"/>
        <s v="مورد خدمة _ شركة غدير غرم الله فرحة الغامدى - ايجار كرين"/>
        <s v="مورد خدمة _ شركة الرافعات العربية للمقاولات - ايجار معدات"/>
        <s v="مورد خدمة_ شركة التعاونية 2023 - وثيقة انظمة - 25621606"/>
        <s v="مورد خدمة_ مؤسسة عبد المجيد منصور لافى الرويلى  - جمرك ..0"/>
        <s v="مورد خدمة_ شركة تشب العربية للتامين التعاونى"/>
        <s v="مورد خدمة_ مؤسسة رواسى المستقبل لتاجير المعدات - تأجير معدات"/>
        <s v="مورد خدمة_ شركة المتقدمة التقنية اللاسلكية"/>
        <s v="مورد خدمة_ مطعم على سعد خريب"/>
        <s v="مورد خدمة_ شركة تقنيات الجلفنة والتصنيع (الجلفنة)"/>
        <s v="مورد خدمة_ شركة الازمنة المتقدمة للمقاولات العامة"/>
        <s v="مورد خدمة_ مؤسسة نقليات ديانا - ب ط ل - 9279"/>
        <s v="مورد خارجي _شركة لندنر الشرق الاوسط."/>
        <s v="مورد خارجي _ شركة كين لونج - Kin Long - الصينية."/>
        <s v="مورد خارجي _ ايلو ماتيك الشرق الاوسط  _ ELUMATEC"/>
        <s v="مورد خارجي _DUFAST INTERNATIONAL TRADING LLCFZ."/>
        <s v="مورد خارجي _ مركز دبى لتوريد مواد البناء(DBMSC)."/>
        <s v="مورد خارجي _ شركة EFP INTERNATIONAL B.V."/>
        <s v="مورد خارجي _  شركة شوكو الشرق الاوسط."/>
        <s v="مورد خارجي _ تايجر ستيل - النمر للصناعات المعدنية."/>
        <s v="مورد خارجي _ VETROTECH SAINT- GOBAIN ATLANTIQUE SARL."/>
        <s v="مورد خارجي _ HYDRO BUILDING SYSTEMS MIDDEL EAST - ربر."/>
        <s v="مورد خارجي _0PELLINI SPA VIA FUSARL 19."/>
        <s v="مورد خارجي _  فورستر سويسرا"/>
        <s v="مورد خارجي _ TATA STEEL INTERNATIONAL MIDDLE EASTحديد"/>
        <s v="مورد خارجي _ صناعة تقنية الزجاج جلاستك"/>
        <s v="مورد خارجي _GUTMANN SYSTEMS MIDDLE EAST FZCO"/>
        <s v="مورد خارجي _ جولف رولينج _GULF"/>
        <s v="مورد خارجي _  OSA BUILDING MATERIAL TRADING"/>
        <s v="مورد خارجي _  POLIFILM PROTECTION MANUFACTURING"/>
        <s v="مورد خارجي_ SHANGHAI FANGQIAO"/>
        <s v="مورد خارجي _ HONG KONG ALICON INDUSTRIAL."/>
        <s v="مورد خارجي _ METALLIC SHEET FACTORYشركة كلاسيك"/>
        <s v="مورد خارجي _ شركة الوبوند_EUROCON BUILDING"/>
        <s v="مورد خارجي _ بغلف الظافر - BEGHLAF AL ZAFER."/>
        <s v="مورد خارجي _  FUTURE GLASS"/>
        <s v="مورد خارجي _ PETROFAST MIDDLE EAST FZC"/>
        <s v="مورد خارجي _  احمد عيس لتجارة ادوات الوارش"/>
        <s v="مورد خارجي _METRA SPA"/>
        <s v="مورد خارجي _ DOMUS"/>
        <s v="مورد خارجي _ ALUK MIDDLE EAST DMCC"/>
        <s v="مورد خارجي _ HUIZHOU APHRODITE"/>
        <s v="مورد خارجي _  POLYMERS LINK INTERNATIONAL"/>
        <s v="مورد خارجي _  شركة الخليج لصناعات الزجاج - GULF GLASS"/>
        <s v="مورد خارجي _  الفطيم اليمنت _ AL FUTTAIM"/>
        <s v="مورد خارجي _ ADEX INTERNATIONAL LLC"/>
        <s v="مورد خارجي _ ELITE EXTRUSION _اليت لسحب الالمنيوم"/>
        <s v="مورد خارجي _ UNEED GLOBAL SUPPLY CHAIN GROUP"/>
        <s v="مورد خارجي _ ALHATIMI TRADING FZE - الحاتمى للتجارة"/>
        <s v="مورد خدمة استقطاع _مكتب رسومات  ARCHI HEAVEN _مصر"/>
        <s v="مورد خدمة استقطاع _ TECH ASSIST FZE"/>
        <s v="مورد خدمة استقطاع _ براء صالح"/>
        <s v="مورد خدمة استقطاع _ PRIMERA SOLUTIONS_بريمرا -اودو"/>
        <s v="مورد خدمة استقطاع _AW Engineering Service GmbH"/>
        <s v="مورد خدمة استقطاع _ القرق والمطروشى محامون قانونيون"/>
        <s v="مورد خدمة استقطاع _ Dairy Land For Milk and Food Industries"/>
        <s v="مورد خدمة استقطاع _ARTHUR BEST CONSULTING ENGINEERS"/>
        <s v="مورد خدمة استقطاع _ STRUCTURFLEX MIDDLE EAST CONTRACTING"/>
      </sharedItems>
    </cacheField>
    <cacheField name="45,352.00" numFmtId="43">
      <sharedItems containsString="0" containsBlank="1" containsNumber="1" minValue="0.5" maxValue="2718649.94"/>
    </cacheField>
    <cacheField name="31 - 6" numFmtId="0">
      <sharedItems containsString="0" containsBlank="1" containsNumber="1" minValue="8" maxValue="1639839"/>
    </cacheField>
    <cacheField name="61 - 9" numFmtId="0">
      <sharedItems containsString="0" containsBlank="1" containsNumber="1" minValue="356.35" maxValue="5865975.7178700007"/>
    </cacheField>
    <cacheField name="45,635.00" numFmtId="0">
      <sharedItems containsString="0" containsBlank="1" containsNumber="1" minValue="6.1451169300000004" maxValue="1222574.6499999999"/>
    </cacheField>
    <cacheField name="&lt;12" numFmtId="0">
      <sharedItems containsString="0" containsBlank="1" containsNumber="1" minValue="4243" maxValue="12476827.587300001"/>
    </cacheField>
    <cacheField name="Count" numFmtId="0">
      <sharedItems containsSemiMixedTypes="0" containsString="0" containsNumber="1" containsInteger="1" minValue="0" maxValue="4"/>
    </cacheField>
    <cacheField name="Sum" numFmtId="43">
      <sharedItems containsSemiMixedTypes="0" containsString="0" containsNumber="1" minValue="0" maxValue="18994983.16803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 Abuouf" refreshedDate="45356.372054976855" createdVersion="8" refreshedVersion="8" minRefreshableVersion="3" recordCount="864" xr:uid="{9334B678-F1AC-4CAC-B823-99B230C84E60}">
  <cacheSource type="worksheet">
    <worksheetSource ref="A1:H865" sheet="Table1"/>
  </cacheSource>
  <cacheFields count="8">
    <cacheField name="ACC" numFmtId="0">
      <sharedItems containsSemiMixedTypes="0" containsString="0" containsNumber="1" containsInteger="1" minValue="2010101002" maxValue="2010107034" count="216">
        <n v="2010101002"/>
        <n v="2010101003"/>
        <n v="2010101004"/>
        <n v="2010101006"/>
        <n v="2010101007"/>
        <n v="2010101008"/>
        <n v="2010101010"/>
        <n v="2010101022"/>
        <n v="2010101023"/>
        <n v="2010101032"/>
        <n v="2010101033"/>
        <n v="2010101034"/>
        <n v="2010101039"/>
        <n v="2010101040"/>
        <n v="2010101044"/>
        <n v="2010101060"/>
        <n v="2010101061"/>
        <n v="2010101064"/>
        <n v="2010101072"/>
        <n v="2010101074"/>
        <n v="2010101092"/>
        <n v="2010101093"/>
        <n v="2010101095"/>
        <n v="2010101097"/>
        <n v="2010101112"/>
        <n v="2010101122"/>
        <n v="2010101149"/>
        <n v="2010101150"/>
        <n v="2010101157"/>
        <n v="2010101168"/>
        <n v="2010101170"/>
        <n v="2010101173"/>
        <n v="2010101182"/>
        <n v="2010101183"/>
        <n v="2010101185"/>
        <n v="2010101188"/>
        <n v="2010101191"/>
        <n v="2010101194"/>
        <n v="2010101195"/>
        <n v="2010101196"/>
        <n v="2010101197"/>
        <n v="2010101200"/>
        <n v="2010101201"/>
        <n v="2010101209"/>
        <n v="2010101221"/>
        <n v="2010101222"/>
        <n v="2010101231"/>
        <n v="2010101234"/>
        <n v="2010101236"/>
        <n v="2010101243"/>
        <n v="2010101245"/>
        <n v="2010101247"/>
        <n v="2010101249"/>
        <n v="2010101251"/>
        <n v="2010101253"/>
        <n v="2010101254"/>
        <n v="2010101255"/>
        <n v="2010101256"/>
        <n v="2010101257"/>
        <n v="2010101261"/>
        <n v="2010101265"/>
        <n v="2010101266"/>
        <n v="2010101267"/>
        <n v="2010101268"/>
        <n v="2010101274"/>
        <n v="2010101275"/>
        <n v="2010101279"/>
        <n v="2010101280"/>
        <n v="2010101281"/>
        <n v="2010101285"/>
        <n v="2010101288"/>
        <n v="2010101289"/>
        <n v="2010101290"/>
        <n v="2010101292"/>
        <n v="2010101295"/>
        <n v="2010101297"/>
        <n v="2010101298"/>
        <n v="2010101300"/>
        <n v="2010101301"/>
        <n v="2010101304"/>
        <n v="2010101307"/>
        <n v="2010101308"/>
        <n v="2010101310"/>
        <n v="2010102004"/>
        <n v="2010102005"/>
        <n v="2010102015"/>
        <n v="2010102016"/>
        <n v="2010103008"/>
        <n v="2010103010"/>
        <n v="2010103011"/>
        <n v="2010103016"/>
        <n v="2010103022"/>
        <n v="2010103030"/>
        <n v="2010103032"/>
        <n v="2010103033"/>
        <n v="2010103046"/>
        <n v="2010103065"/>
        <n v="2010103073"/>
        <n v="2010103085"/>
        <n v="2010103086"/>
        <n v="2010103091"/>
        <n v="2010103118"/>
        <n v="2010103132"/>
        <n v="2010105001"/>
        <n v="2010105002"/>
        <n v="2010105003"/>
        <n v="2010105005"/>
        <n v="2010105009"/>
        <n v="2010105010"/>
        <n v="2010105012"/>
        <n v="2010105013"/>
        <n v="2010105019"/>
        <n v="2010105025"/>
        <n v="2010105031"/>
        <n v="2010105032"/>
        <n v="2010105049"/>
        <n v="2010105050"/>
        <n v="2010105056"/>
        <n v="2010105057"/>
        <n v="2010105065"/>
        <n v="2010105066"/>
        <n v="2010105069"/>
        <n v="2010105071"/>
        <n v="2010105075"/>
        <n v="2010105079"/>
        <n v="2010105091"/>
        <n v="2010105096"/>
        <n v="2010105100"/>
        <n v="2010105103"/>
        <n v="2010105104"/>
        <n v="2010105110"/>
        <n v="2010105113"/>
        <n v="2010105116"/>
        <n v="2010105117"/>
        <n v="2010105119"/>
        <n v="2010105121"/>
        <n v="2010105122"/>
        <n v="2010105128"/>
        <n v="2010105131"/>
        <n v="2010105132"/>
        <n v="2010105133"/>
        <n v="2010105134"/>
        <n v="2010105140"/>
        <n v="2010105141"/>
        <n v="2010105142"/>
        <n v="2010105145"/>
        <n v="2010105148"/>
        <n v="2010105149"/>
        <n v="2010105154"/>
        <n v="2010105156"/>
        <n v="2010105160"/>
        <n v="2010105163"/>
        <n v="2010105164"/>
        <n v="2010105167"/>
        <n v="2010105172"/>
        <n v="2010105176"/>
        <n v="2010105177"/>
        <n v="2010105178"/>
        <n v="2010105181"/>
        <n v="2010105182"/>
        <n v="2010105183"/>
        <n v="2010105185"/>
        <n v="2010105189"/>
        <n v="2010105190"/>
        <n v="2010105191"/>
        <n v="2010105192"/>
        <n v="2010105195"/>
        <n v="2010105196"/>
        <n v="2010105197"/>
        <n v="2010105198"/>
        <n v="2010106004"/>
        <n v="2010106006"/>
        <n v="2010106014"/>
        <n v="2010106019"/>
        <n v="2010106021"/>
        <n v="2010106022"/>
        <n v="2010106023"/>
        <n v="2010106024"/>
        <n v="2010106026"/>
        <n v="2010106030"/>
        <n v="2010106035"/>
        <n v="2010106048"/>
        <n v="2010106050"/>
        <n v="2010106053"/>
        <n v="2010106057"/>
        <n v="2010106063"/>
        <n v="2010106065"/>
        <n v="2010106070"/>
        <n v="2010106074"/>
        <n v="2010106076"/>
        <n v="2010106077"/>
        <n v="2010106080"/>
        <n v="2010106081"/>
        <n v="2010106086"/>
        <n v="2010106088"/>
        <n v="2010106092"/>
        <n v="2010106093"/>
        <n v="2010106095"/>
        <n v="2010106098"/>
        <n v="2010106099"/>
        <n v="2010106100"/>
        <n v="2010106102"/>
        <n v="2010106104"/>
        <n v="2010106105"/>
        <n v="2010106106"/>
        <n v="2010106109"/>
        <n v="2010106110"/>
        <n v="2010107002"/>
        <n v="2010107010"/>
        <n v="2010107015"/>
        <n v="2010107021"/>
        <n v="2010107023"/>
        <n v="2010107025"/>
        <n v="2010107031"/>
        <n v="2010107033"/>
        <n v="2010107034"/>
      </sharedItems>
    </cacheField>
    <cacheField name="Supplier" numFmtId="0">
      <sharedItems/>
    </cacheField>
    <cacheField name="amount" numFmtId="0">
      <sharedItems containsString="0" containsBlank="1" containsNumber="1" minValue="0" maxValue="4058010.52"/>
    </cacheField>
    <cacheField name="DueDate" numFmtId="167">
      <sharedItems containsSemiMixedTypes="0" containsNonDate="0" containsDate="1" containsString="0" minDate="2024-01-31T00:00:00" maxDate="2024-05-01T00:00:00"/>
    </cacheField>
    <cacheField name="Name" numFmtId="0">
      <sharedItems count="216">
        <s v="مصنع شركة المتولى للمنتجات الفولازيه"/>
        <s v="مؤسسة المنيوم العاصمة للتجارة"/>
        <s v="شركة محسن سيف اليافعي وشركاؤه"/>
        <s v="شركة الزامل القابضة - سليكون"/>
        <s v="مصنع شركة موانع التسرب الفنية المحدودة - ربل"/>
        <s v="الشركة المتحدة للصناعات الزجاجية- الفوزان"/>
        <s v="شركة الاندلس القابضة - زجاج"/>
        <s v="شركة معمار للمعدات الانشائية والتجارة المحدودة"/>
        <s v="شركة امداد الرياض (شركة نسما ترك التجاريه)"/>
        <s v="شركة المواد الخصوصية للكيماويات -  الجفالي"/>
        <s v="شركة هيلتي العربية السعودية"/>
        <s v="شركة بيت التطور للتجارة"/>
        <s v="الشركة السعودية للالات الصناعية المحدودة - سيمكو"/>
        <s v="شركة شهاب الصناعية التجارية"/>
        <s v="مؤسسة ماس السعودية للتجارة - ماكينات"/>
        <s v="شركة هيرا للصناعة"/>
        <s v="مصنع الضحيان لألواح الالمنيوم"/>
        <s v="شركة منتجات الالمنيوم الوبكو - أنظمة"/>
        <s v="شركة اتون للتجارة"/>
        <s v="شركة ابناء احمد عمر باحليوه - براغي"/>
        <s v="شركة ابناء ابرهيم عبد الرحمن المانع للتجارة و الصناعة"/>
        <s v="شركة مجموعة التيسير تالكو الصناعية"/>
        <s v="شركة الاندلس للتجارة - المنيوم و اكسسوارات"/>
        <s v="شركة العاشوري للتجارة و الصناعة و المقاولات"/>
        <s v="شركة تجديف للتجارة"/>
        <s v="شركة الاوساط الطيبة للتجارة -مؤسسة بيت الايثار"/>
        <s v="شركة  بروق الامان التجاريه"/>
        <s v="شركة المطاط الفني المحدوده"/>
        <s v="الشركة السعودية الامريكية للزجاج"/>
        <s v="شركة خبراء الالواح المركبة المحدوده."/>
        <s v="شركة الخالدي للمقاولات المكانيكيه"/>
        <s v="مؤسسة فنون الوحده التقنية للتجاره"/>
        <s v="مؤسسة التلال الزجاجيه للتجاره"/>
        <s v="شركة الكفاءة المحدودة"/>
        <s v="شركة سيكا العربيه السعودية المحدوده"/>
        <s v="مصنع ابراهيم يوسف العوضي"/>
        <s v="مؤسسة اوبين الابيض للمقاولات"/>
        <s v="مؤسسة المنصات المتحركة للتجارة"/>
        <s v="شركة منافع الصناعية المحدودة"/>
        <s v="شركة عبد العزيز وسعد المعجل"/>
        <s v="مؤسسة محمد خليل ثوينى للتكييف والتبريد"/>
        <s v="مصنع البتراء للصناعات المعدنية"/>
        <s v="الخليج للسحب GULF EXTRUSIONS"/>
        <s v="مؤسسة عبير الاطلس للتجارة"/>
        <s v="شركة النافع للحديد"/>
        <s v="شركة عصام  محمد خيري قباني لاعمال الزجاج"/>
        <s v="شركة السيف مشروع ساب _ ليندنر خامات"/>
        <s v="الشركة الفنية للزجاج  - تكنوجلاس"/>
        <s v="مؤسسة تراث الامارات للتجارة"/>
        <s v="ATC SAUDI CO"/>
        <s v="شركة ديماس للتجارة والمقاولات"/>
        <s v="شركة ماب الاتحاد للتجارة والمقاولات"/>
        <s v="شركة محترف التقنية الاحدث لتقنية المعلومات"/>
        <s v="UNITED STEEL INDUSTRIES"/>
        <s v="شركة برج الحضارة للتجارة"/>
        <s v="مؤسسة عبدالله غازى العطاس للتجارة"/>
        <s v="شركة المنشار الماسى للصناعة"/>
        <s v="شركة ضمن البناء للمقاولات العامة"/>
        <s v="SMART ACCESS SOLUTIONS COMPANY LTD.CO - دورما"/>
        <s v="مؤسسة بتلة محمد على البراهيم التجارية"/>
        <s v="مؤسسة حسان سالم ابراهيم السالم للتجارة رخام"/>
        <s v="مؤسسة نيلوفر السكة للسراميك"/>
        <s v="مؤسسة منصات البداية التجاريه"/>
        <s v="مؤسسة اعمار المغارات للمقاولات"/>
        <s v="مؤسسة اطلس المتطورة للمعدات الصناعية"/>
        <s v="شركة الاسقف العربية للعزل الحرارى"/>
        <s v="شركة واجهات ذكية للتجارة"/>
        <s v="شركة المصنع السعودي لصناعه الصوف"/>
        <s v="شركة عبد الله ناصر العودان - كوميت - زجاج"/>
        <s v="شركة مقضب عمان التجارية"/>
        <s v="مؤسسة الشارد للتجارة"/>
        <s v="شركة العربية المختصة للصناعة"/>
        <s v="شركة دهانات سابكوت المحدودة"/>
        <s v="شركة ملان لمنتجات الحديد"/>
        <s v="مؤسسة الهدف القريب للتجارة"/>
        <s v="شركة تقنية القبب للصناعة"/>
        <s v="مؤسسة درة العدد التجارية"/>
        <s v="مؤسسة مفهوم الالات التجاريه"/>
        <s v="شركة عالم الهياكل المعدنية للمقاولات"/>
        <s v="شركة بتراء الانشاءات للمقاولات"/>
        <s v="شركة ثلاثى الامداد للتجارة"/>
        <s v="شركة الاخشاب العالمية المحدوده"/>
        <s v="شركة مجموعة التيسير تالكو الصناعية-جوتمان"/>
        <s v="مباكس _ خبراء الالواح"/>
        <s v="متنوع _ارميتال_ ASSA ABLOY"/>
        <s v="مفورستر شابورجى"/>
        <s v="مشركة الاسقف العربية للعزل الحرارى"/>
        <s v="الشركة الاهلية لتامين التعاون "/>
        <s v="شركة مسارات العالمية "/>
        <s v="ارميتال للصناعات المعدنية "/>
        <s v="مؤسسة السهم المنافس "/>
        <s v="الشركة المعاينة المتطورة للفحص"/>
        <s v="مؤسسة ولوف للتجارة "/>
        <s v="مصدر للتجهيزات الفنية "/>
        <s v="شركة زيروكس "/>
        <s v="كيمكو ايسوفر الشركه السعوديه الدوليه لصناعة المواد العازله"/>
        <s v="شركة مصنع تقنية الالواح _ تكنوبنل"/>
        <s v="مؤسسة تقنية الابواب التجاريه"/>
        <s v="مؤسسة قيادات للتجارة وتقنية المعلومات"/>
        <s v="مؤسسة المتحدة واو فاشون للدعاية والاعلان"/>
        <s v="شركة افلاك للصناعات الالكترونيه _بصمه"/>
        <s v="مؤسسة عالم اللحام للتجارة"/>
        <s v="الشركة العربية للمختبرات والتربة"/>
        <s v="شركة مصنع الاهلي للالمنيوم _نافكو"/>
        <s v="شركة انماط الصناعيه للصناعه _دهان."/>
        <s v="شركة رضا الوطنيه للدهانات _دهان"/>
        <s v="شركة المكان العالى التجاريه-تذاكر سفر"/>
        <s v="شركة القصر جلاس الصناعيه_سكريت"/>
        <s v="شركة مصنع العالمية لتصنيع الزجاج المضاد للكسر _سكريت."/>
        <s v="شركة خالد ظافر واخوانه - جمرك .."/>
        <s v="شركة نما الدار للمقاولات المحدودة ."/>
        <s v="شركة رفيفكم للمقاولات - عتيق"/>
        <s v="المصنع السعودي لجلفنة المعادن"/>
        <s v="مصنع تقنية الطلاء للصناعة_ ملفي**************"/>
        <s v="شركة اعمال صحارى للمقاولات - حاويات"/>
        <s v="خدمة _ الشركة العربيه الدولية_ايجار مصعد"/>
        <s v="خدمة _ شركة رابيدالعربيه السعودية المحدوده  _رافعات"/>
        <s v="خدمة _ شركة محمد عبد الله العريض المحدودة"/>
        <s v="خدمه _ شركة ادفانسد كونستركشن تكنولوجي عيناتACTS"/>
        <s v="خدمة_مؤسسة عبدالله عمر ابو بكر باعفيف للحديد"/>
        <s v="مكتب فهد عبدالله القاسم محاسبون"/>
        <s v="اليانز للتامين التعاونى"/>
        <s v="خدمة_مؤسسة مزنة السبيعى للنقل البرى"/>
        <s v="مؤسسة وقت الشرق للمقاولات."/>
        <s v="الشركة الوطنية للجلفنة والاعمال الحديدية"/>
        <s v="شركة توفي ليدز وانكو سيرتفكشن "/>
        <s v="شركة معارض الخريجى"/>
        <s v="الشركة الوطنية للفحص والاختبار الفنى"/>
        <s v="خدمة_شركة الاتقان والتجهيزات المعدنية"/>
        <s v="خدمة _ مؤسسة ماسة المعدات الانشائيه"/>
        <s v="شركة معيار العربية للفحص"/>
        <s v="خدمة_ورشة دقة المشغولات للحدادة والالمنيوم - قص ."/>
        <s v="خدمة _ شركة الشرقيون العربية للمقاولات  _ايجار معدات"/>
        <s v="المنابر للاستشارات الهندسية"/>
        <s v="خدمة_اتحاد الاتجاهات للصناعات المعدنية - قص ."/>
        <s v="شركة ناقلين المحدودة  - جمرك .شابورجى."/>
        <s v="مؤسسة الوكيل الدولي للتجارة_اختبارات مواد"/>
        <s v="خدمة _ شركة محمد حمد الاحمد - ايجار معدات"/>
        <s v="مؤسسة سامى فالح الشيبانى- تأجير رافعه"/>
        <s v="خدمة _ دايم لتاجير المعدات  _رافعات"/>
        <s v="شركة التعاونية تامين انظمة 222-223 - توكل وساطة التامين"/>
        <s v="الشركة الجيو تقنية والبيئية المحدودة"/>
        <s v="اسامة عبد الباقى - تأجير فوركلفت."/>
        <s v="مؤسسة نقليات ديانا ب و م 233"/>
        <s v="شركة توماس بيل رايت السعودية"/>
        <s v="خدمة _ شركة سودهير لتأجير المعدات"/>
        <s v="مصنع شركة زاهر للزجاج"/>
        <s v="شركة التعاونية تامين المركبات"/>
        <s v="شركة لين للاستشارات المالية"/>
        <s v="مكتب حامد محمد القحطانى للاستشارات الهندسية"/>
        <s v="خدمة _ مؤسسة سقالات الرواد للمقاولات _سقالات"/>
        <s v="خدمة _ مؤسسة الرافعة الذهبية للمقاولات"/>
        <s v="مصنع فن الهوامير للزجاج"/>
        <s v="مؤسسة عبد الله محمد الخريف"/>
        <s v="مؤسسة المشير الادارية"/>
        <s v="المرقب الذهبي للمقاولات  تأجير مان لفت"/>
        <s v="الشركة العربيه للغازات الصناعية"/>
        <s v="خدمة_مؤسسه الخليجية المتطورة للغازات الصناعيه"/>
        <s v="مكتب خالد فهد السالم للترجمة"/>
        <s v="خدمة _ شركة غدير غرم الله فرحة الغامدى - ايجار كرين"/>
        <s v="خدمة _ شركة الرافعات العربية للمقاولات - ايجار معدات"/>
        <s v="شركة التعاونية 223 - وثيقة انظمة - 2562166"/>
        <s v="مؤسسة عبد المجيد منصور لافى الرويلى  - جمرك .."/>
        <s v="شركة تشب العربية للتامين التعاونى"/>
        <s v="مؤسسة رواسى المستقبل لتاجير المعدات - تأجير معدات"/>
        <s v="شركة المتقدمة التقنية اللاسلكية"/>
        <s v="مطعم على سعد خريب"/>
        <s v="شركة تقنيات الجلفنة والتصنيع (الجلفنة)"/>
        <s v="شركة الازمنة المتقدمة للمقاولات العامة"/>
        <s v="مؤسسة نقليات ديانا - ب ط ل - 9279"/>
        <s v="شركة لندنر الشرق الاوسط."/>
        <s v="شركة كين لونج - Kin Long - الصينية."/>
        <s v="ايلو ماتيك الشرق الاوسط  _ ELUMATEC"/>
        <s v="DUFAST INTERNATIONAL TRADING LLCFZ."/>
        <s v="مركز دبى لتوريد مواد البناء(DBMSC)."/>
        <s v="شركة EFP INTERNATIONAL B.V."/>
        <s v="شركة شوكو الشرق الاوسط."/>
        <s v="تايجر ستيل - النمر للصناعات المعدنية."/>
        <s v="VETROTECH SAINT- GOBAIN ATLANTIQUE SARL."/>
        <s v="HYDRO BUILDING SYSTEMS MIDDEL EAST - ربر."/>
        <s v="PELLINI SPA VIA FUSARL 19."/>
        <s v="فورستر سويسرا"/>
        <s v="TATA STEEL INTERNATIONAL MIDDLE EASTحديد"/>
        <s v="صناعة تقنية الزجاج جلاستك"/>
        <s v="GUTMANN SYSTEMS MIDDLE EAST FZCO"/>
        <s v="جولف رولينج _GULF"/>
        <s v="OSA BUILDING MATERIAL TRADING"/>
        <s v="POLIFILM PROTECTION MANUFACTURING"/>
        <s v="SHANGHAI FANGQIAO"/>
        <s v="HONG KONG ALICON INDUSTRIAL."/>
        <s v="METALLIC SHEET FACTORYشركة كلاسيك"/>
        <s v="شركة الوبوند_EUROCON BUILDING"/>
        <s v="بغلف الظافر - BEGHLAF AL ZAFER."/>
        <s v="FUTURE GLASS"/>
        <s v="PETROFAST MIDDLE EAST FZC"/>
        <s v="احمد عيس لتجارة ادوات الوارش"/>
        <s v="METRA SPA"/>
        <s v="DOMUS"/>
        <s v="ALUK MIDDLE EAST DMCC"/>
        <s v="HUIZHOU APHRODITE"/>
        <s v="POLYMERS LINK INTERNATIONAL"/>
        <s v="شركة الخليج لصناعات الزجاج - GULF GLASS"/>
        <s v="الفطيم اليمنت _ AL FUTTAIM"/>
        <s v="ADEX INTERNATIONAL LLC"/>
        <s v="ELITE EXTRUSION _اليت لسحب الالمنيوم"/>
        <s v="UNEED GLOBAL SUPPLY CHAIN GROUP"/>
        <s v="ALHATIMI TRADING FZE - الحاتمى للتجارة"/>
        <s v="مكتب رسومات  ARCHI HEAVEN _مصر"/>
        <s v="TECH ASSIST FZE"/>
        <s v="براء صالح _KAFD"/>
        <s v="PRIMERA SOLUTIONS_بريمرا -اودو"/>
        <s v="شركة المانيا _م وليد"/>
        <s v="القرق والمطروشى محامون قانونيون"/>
        <s v="Dairy Land For Milk and Food Industries"/>
        <s v="ARTHUR BEST CONSULTING ENGINEERS"/>
        <s v="STRUCTURFLEX MIDDLE EAST CONTRACTING"/>
      </sharedItems>
    </cacheField>
    <cacheField name="DueDays" numFmtId="0">
      <sharedItems containsSemiMixedTypes="0" containsString="0" containsNumber="1" containsInteger="1" minValue="31" maxValue="121"/>
    </cacheField>
    <cacheField name="Days" numFmtId="0">
      <sharedItems containsString="0" containsBlank="1" containsNumber="1" containsInteger="1" minValue="31" maxValue="121"/>
    </cacheField>
    <cacheField name="Days2" numFmtId="0">
      <sharedItems containsString="0" containsBlank="1" containsNumber="1" containsInteger="1" minValue="31" maxValue="1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">
  <r>
    <x v="0"/>
    <x v="0"/>
    <n v="0"/>
    <d v="2024-01-31T00:00:00"/>
    <x v="0"/>
    <n v="31"/>
  </r>
  <r>
    <x v="0"/>
    <x v="0"/>
    <n v="0"/>
    <d v="2024-02-28T00:00:00"/>
    <x v="0"/>
    <n v="59"/>
  </r>
  <r>
    <x v="0"/>
    <x v="0"/>
    <n v="238123.13"/>
    <d v="2024-03-31T00:00:00"/>
    <x v="0"/>
    <n v="91"/>
  </r>
  <r>
    <x v="0"/>
    <x v="0"/>
    <n v="0"/>
    <d v="2024-04-30T00:00:00"/>
    <x v="0"/>
    <n v="121"/>
  </r>
  <r>
    <x v="1"/>
    <x v="1"/>
    <n v="8791.9913099999721"/>
    <d v="2024-01-31T00:00:00"/>
    <x v="1"/>
    <n v="31"/>
  </r>
  <r>
    <x v="1"/>
    <x v="1"/>
    <n v="2375"/>
    <d v="2024-02-28T00:00:00"/>
    <x v="1"/>
    <n v="59"/>
  </r>
  <r>
    <x v="1"/>
    <x v="1"/>
    <n v="0"/>
    <d v="2024-03-31T00:00:00"/>
    <x v="1"/>
    <n v="91"/>
  </r>
  <r>
    <x v="1"/>
    <x v="1"/>
    <n v="0"/>
    <d v="2024-04-30T00:00:00"/>
    <x v="1"/>
    <n v="121"/>
  </r>
  <r>
    <x v="2"/>
    <x v="2"/>
    <n v="194929.87"/>
    <d v="2024-01-31T00:00:00"/>
    <x v="2"/>
    <n v="31"/>
  </r>
  <r>
    <x v="2"/>
    <x v="2"/>
    <n v="41492"/>
    <d v="2024-02-28T00:00:00"/>
    <x v="2"/>
    <n v="59"/>
  </r>
  <r>
    <x v="2"/>
    <x v="2"/>
    <n v="0"/>
    <d v="2024-03-31T00:00:00"/>
    <x v="2"/>
    <n v="91"/>
  </r>
  <r>
    <x v="2"/>
    <x v="2"/>
    <n v="0"/>
    <d v="2024-04-30T00:00:00"/>
    <x v="2"/>
    <n v="121"/>
  </r>
  <r>
    <x v="3"/>
    <x v="3"/>
    <n v="584930.81000000006"/>
    <d v="2024-01-31T00:00:00"/>
    <x v="3"/>
    <n v="31"/>
  </r>
  <r>
    <x v="3"/>
    <x v="3"/>
    <n v="118531"/>
    <d v="2024-02-28T00:00:00"/>
    <x v="3"/>
    <n v="59"/>
  </r>
  <r>
    <x v="3"/>
    <x v="3"/>
    <n v="214145"/>
    <d v="2024-03-31T00:00:00"/>
    <x v="3"/>
    <n v="91"/>
  </r>
  <r>
    <x v="3"/>
    <x v="3"/>
    <n v="302092"/>
    <d v="2024-04-30T00:00:00"/>
    <x v="3"/>
    <n v="121"/>
  </r>
  <r>
    <x v="4"/>
    <x v="4"/>
    <n v="40426.83"/>
    <d v="2024-01-31T00:00:00"/>
    <x v="4"/>
    <n v="31"/>
  </r>
  <r>
    <x v="4"/>
    <x v="4"/>
    <n v="0"/>
    <d v="2024-02-28T00:00:00"/>
    <x v="4"/>
    <n v="59"/>
  </r>
  <r>
    <x v="4"/>
    <x v="4"/>
    <n v="0"/>
    <d v="2024-03-31T00:00:00"/>
    <x v="4"/>
    <n v="91"/>
  </r>
  <r>
    <x v="4"/>
    <x v="4"/>
    <n v="0"/>
    <d v="2024-04-30T00:00:00"/>
    <x v="4"/>
    <n v="121"/>
  </r>
  <r>
    <x v="5"/>
    <x v="5"/>
    <n v="2469532"/>
    <d v="2024-01-31T00:00:00"/>
    <x v="5"/>
    <n v="31"/>
  </r>
  <r>
    <x v="5"/>
    <x v="5"/>
    <n v="1639839"/>
    <d v="2024-02-28T00:00:00"/>
    <x v="5"/>
    <n v="59"/>
  </r>
  <r>
    <x v="5"/>
    <x v="5"/>
    <n v="415640"/>
    <d v="2024-03-31T00:00:00"/>
    <x v="5"/>
    <n v="91"/>
  </r>
  <r>
    <x v="5"/>
    <x v="5"/>
    <n v="1071973.8"/>
    <d v="2024-04-30T00:00:00"/>
    <x v="5"/>
    <n v="121"/>
  </r>
  <r>
    <x v="6"/>
    <x v="6"/>
    <n v="180974.85"/>
    <d v="2024-01-31T00:00:00"/>
    <x v="6"/>
    <n v="31"/>
  </r>
  <r>
    <x v="6"/>
    <x v="6"/>
    <n v="180974.85"/>
    <d v="2024-02-28T00:00:00"/>
    <x v="6"/>
    <n v="59"/>
  </r>
  <r>
    <x v="6"/>
    <x v="6"/>
    <n v="180974.85"/>
    <d v="2024-03-31T00:00:00"/>
    <x v="6"/>
    <n v="91"/>
  </r>
  <r>
    <x v="6"/>
    <x v="6"/>
    <n v="0"/>
    <d v="2024-04-30T00:00:00"/>
    <x v="6"/>
    <n v="121"/>
  </r>
  <r>
    <x v="7"/>
    <x v="7"/>
    <n v="116084"/>
    <d v="2024-01-31T00:00:00"/>
    <x v="7"/>
    <n v="31"/>
  </r>
  <r>
    <x v="7"/>
    <x v="7"/>
    <n v="30277"/>
    <d v="2024-02-28T00:00:00"/>
    <x v="7"/>
    <n v="59"/>
  </r>
  <r>
    <x v="7"/>
    <x v="7"/>
    <n v="15824.55"/>
    <d v="2024-03-31T00:00:00"/>
    <x v="7"/>
    <n v="91"/>
  </r>
  <r>
    <x v="7"/>
    <x v="7"/>
    <n v="0"/>
    <d v="2024-04-30T00:00:00"/>
    <x v="7"/>
    <n v="121"/>
  </r>
  <r>
    <x v="8"/>
    <x v="8"/>
    <n v="10392.67"/>
    <d v="2024-01-31T00:00:00"/>
    <x v="8"/>
    <n v="31"/>
  </r>
  <r>
    <x v="8"/>
    <x v="8"/>
    <n v="0"/>
    <d v="2024-02-28T00:00:00"/>
    <x v="8"/>
    <n v="59"/>
  </r>
  <r>
    <x v="8"/>
    <x v="8"/>
    <n v="0"/>
    <d v="2024-03-31T00:00:00"/>
    <x v="8"/>
    <n v="91"/>
  </r>
  <r>
    <x v="8"/>
    <x v="8"/>
    <n v="0"/>
    <d v="2024-04-30T00:00:00"/>
    <x v="8"/>
    <n v="121"/>
  </r>
  <r>
    <x v="9"/>
    <x v="9"/>
    <n v="314702"/>
    <d v="2024-01-31T00:00:00"/>
    <x v="9"/>
    <n v="31"/>
  </r>
  <r>
    <x v="9"/>
    <x v="9"/>
    <n v="42881.37"/>
    <d v="2024-02-28T00:00:00"/>
    <x v="9"/>
    <n v="59"/>
  </r>
  <r>
    <x v="9"/>
    <x v="9"/>
    <n v="0"/>
    <d v="2024-03-31T00:00:00"/>
    <x v="9"/>
    <n v="91"/>
  </r>
  <r>
    <x v="9"/>
    <x v="9"/>
    <n v="0"/>
    <d v="2024-04-30T00:00:00"/>
    <x v="9"/>
    <n v="121"/>
  </r>
  <r>
    <x v="10"/>
    <x v="10"/>
    <n v="0"/>
    <d v="2024-01-31T00:00:00"/>
    <x v="10"/>
    <n v="31"/>
  </r>
  <r>
    <x v="10"/>
    <x v="10"/>
    <n v="0"/>
    <d v="2024-02-28T00:00:00"/>
    <x v="10"/>
    <n v="59"/>
  </r>
  <r>
    <x v="10"/>
    <x v="10"/>
    <n v="19534.16"/>
    <d v="2024-03-31T00:00:00"/>
    <x v="10"/>
    <n v="91"/>
  </r>
  <r>
    <x v="10"/>
    <x v="10"/>
    <n v="0"/>
    <d v="2024-04-30T00:00:00"/>
    <x v="10"/>
    <n v="121"/>
  </r>
  <r>
    <x v="11"/>
    <x v="11"/>
    <n v="129948.7"/>
    <d v="2024-01-31T00:00:00"/>
    <x v="11"/>
    <n v="31"/>
  </r>
  <r>
    <x v="11"/>
    <x v="11"/>
    <n v="129948.7"/>
    <d v="2024-02-28T00:00:00"/>
    <x v="11"/>
    <n v="59"/>
  </r>
  <r>
    <x v="11"/>
    <x v="11"/>
    <n v="129948.7"/>
    <d v="2024-03-31T00:00:00"/>
    <x v="11"/>
    <n v="91"/>
  </r>
  <r>
    <x v="11"/>
    <x v="11"/>
    <n v="129949"/>
    <d v="2024-04-30T00:00:00"/>
    <x v="11"/>
    <n v="121"/>
  </r>
  <r>
    <x v="12"/>
    <x v="12"/>
    <n v="0"/>
    <d v="2024-01-31T00:00:00"/>
    <x v="12"/>
    <n v="31"/>
  </r>
  <r>
    <x v="12"/>
    <x v="12"/>
    <n v="0"/>
    <d v="2024-02-28T00:00:00"/>
    <x v="12"/>
    <n v="59"/>
  </r>
  <r>
    <x v="12"/>
    <x v="12"/>
    <n v="0"/>
    <d v="2024-03-31T00:00:00"/>
    <x v="12"/>
    <n v="91"/>
  </r>
  <r>
    <x v="12"/>
    <x v="12"/>
    <n v="0"/>
    <d v="2024-04-30T00:00:00"/>
    <x v="12"/>
    <n v="121"/>
  </r>
  <r>
    <x v="13"/>
    <x v="13"/>
    <n v="15559.39"/>
    <d v="2024-01-31T00:00:00"/>
    <x v="13"/>
    <n v="31"/>
  </r>
  <r>
    <x v="13"/>
    <x v="13"/>
    <n v="0"/>
    <d v="2024-02-28T00:00:00"/>
    <x v="13"/>
    <n v="59"/>
  </r>
  <r>
    <x v="13"/>
    <x v="13"/>
    <n v="0"/>
    <d v="2024-03-31T00:00:00"/>
    <x v="13"/>
    <n v="91"/>
  </r>
  <r>
    <x v="13"/>
    <x v="13"/>
    <n v="0"/>
    <d v="2024-04-30T00:00:00"/>
    <x v="13"/>
    <n v="121"/>
  </r>
  <r>
    <x v="14"/>
    <x v="14"/>
    <n v="70530.994850000003"/>
    <d v="2024-01-31T00:00:00"/>
    <x v="14"/>
    <n v="31"/>
  </r>
  <r>
    <x v="14"/>
    <x v="14"/>
    <n v="70530.994850000003"/>
    <d v="2024-02-28T00:00:00"/>
    <x v="14"/>
    <n v="59"/>
  </r>
  <r>
    <x v="14"/>
    <x v="14"/>
    <n v="0"/>
    <d v="2024-03-31T00:00:00"/>
    <x v="14"/>
    <n v="91"/>
  </r>
  <r>
    <x v="14"/>
    <x v="14"/>
    <n v="0"/>
    <d v="2024-04-30T00:00:00"/>
    <x v="14"/>
    <n v="121"/>
  </r>
  <r>
    <x v="15"/>
    <x v="15"/>
    <n v="0"/>
    <d v="2024-01-31T00:00:00"/>
    <x v="15"/>
    <n v="31"/>
  </r>
  <r>
    <x v="15"/>
    <x v="15"/>
    <n v="0"/>
    <d v="2024-02-28T00:00:00"/>
    <x v="15"/>
    <n v="59"/>
  </r>
  <r>
    <x v="15"/>
    <x v="15"/>
    <n v="0"/>
    <d v="2024-03-31T00:00:00"/>
    <x v="15"/>
    <n v="91"/>
  </r>
  <r>
    <x v="15"/>
    <x v="15"/>
    <n v="0"/>
    <d v="2024-04-30T00:00:00"/>
    <x v="15"/>
    <n v="121"/>
  </r>
  <r>
    <x v="16"/>
    <x v="16"/>
    <n v="0"/>
    <d v="2024-01-31T00:00:00"/>
    <x v="16"/>
    <n v="31"/>
  </r>
  <r>
    <x v="16"/>
    <x v="16"/>
    <n v="0"/>
    <d v="2024-02-28T00:00:00"/>
    <x v="16"/>
    <n v="59"/>
  </r>
  <r>
    <x v="16"/>
    <x v="16"/>
    <n v="0"/>
    <d v="2024-03-31T00:00:00"/>
    <x v="16"/>
    <n v="91"/>
  </r>
  <r>
    <x v="16"/>
    <x v="16"/>
    <n v="0"/>
    <d v="2024-04-30T00:00:00"/>
    <x v="16"/>
    <n v="121"/>
  </r>
  <r>
    <x v="17"/>
    <x v="17"/>
    <n v="1538355.4"/>
    <d v="2024-01-31T00:00:00"/>
    <x v="17"/>
    <n v="31"/>
  </r>
  <r>
    <x v="17"/>
    <x v="17"/>
    <n v="542429.60000000009"/>
    <d v="2024-02-28T00:00:00"/>
    <x v="17"/>
    <n v="59"/>
  </r>
  <r>
    <x v="17"/>
    <x v="17"/>
    <n v="545894"/>
    <d v="2024-03-31T00:00:00"/>
    <x v="17"/>
    <n v="91"/>
  </r>
  <r>
    <x v="17"/>
    <x v="17"/>
    <n v="69941.600000000006"/>
    <d v="2024-04-30T00:00:00"/>
    <x v="17"/>
    <n v="121"/>
  </r>
  <r>
    <x v="18"/>
    <x v="18"/>
    <n v="0"/>
    <d v="2024-01-31T00:00:00"/>
    <x v="18"/>
    <n v="31"/>
  </r>
  <r>
    <x v="18"/>
    <x v="18"/>
    <n v="0"/>
    <d v="2024-02-28T00:00:00"/>
    <x v="18"/>
    <n v="59"/>
  </r>
  <r>
    <x v="18"/>
    <x v="18"/>
    <n v="0"/>
    <d v="2024-03-31T00:00:00"/>
    <x v="18"/>
    <n v="91"/>
  </r>
  <r>
    <x v="18"/>
    <x v="18"/>
    <n v="0"/>
    <d v="2024-04-30T00:00:00"/>
    <x v="18"/>
    <n v="121"/>
  </r>
  <r>
    <x v="19"/>
    <x v="19"/>
    <n v="102174.56"/>
    <d v="2024-01-31T00:00:00"/>
    <x v="19"/>
    <n v="31"/>
  </r>
  <r>
    <x v="19"/>
    <x v="19"/>
    <m/>
    <d v="2024-02-28T00:00:00"/>
    <x v="19"/>
    <n v="59"/>
  </r>
  <r>
    <x v="19"/>
    <x v="19"/>
    <n v="0"/>
    <d v="2024-03-31T00:00:00"/>
    <x v="19"/>
    <n v="91"/>
  </r>
  <r>
    <x v="19"/>
    <x v="19"/>
    <n v="0"/>
    <d v="2024-04-30T00:00:00"/>
    <x v="19"/>
    <n v="121"/>
  </r>
  <r>
    <x v="20"/>
    <x v="20"/>
    <n v="0"/>
    <d v="2024-01-31T00:00:00"/>
    <x v="20"/>
    <n v="31"/>
  </r>
  <r>
    <x v="20"/>
    <x v="20"/>
    <n v="0"/>
    <d v="2024-02-28T00:00:00"/>
    <x v="20"/>
    <n v="59"/>
  </r>
  <r>
    <x v="20"/>
    <x v="20"/>
    <n v="0"/>
    <d v="2024-03-31T00:00:00"/>
    <x v="20"/>
    <n v="91"/>
  </r>
  <r>
    <x v="20"/>
    <x v="20"/>
    <n v="0"/>
    <d v="2024-04-30T00:00:00"/>
    <x v="20"/>
    <n v="121"/>
  </r>
  <r>
    <x v="21"/>
    <x v="21"/>
    <n v="0"/>
    <d v="2024-01-31T00:00:00"/>
    <x v="21"/>
    <n v="31"/>
  </r>
  <r>
    <x v="21"/>
    <x v="21"/>
    <n v="0"/>
    <d v="2024-02-28T00:00:00"/>
    <x v="21"/>
    <n v="59"/>
  </r>
  <r>
    <x v="21"/>
    <x v="21"/>
    <n v="2020392"/>
    <d v="2024-03-31T00:00:00"/>
    <x v="21"/>
    <n v="91"/>
  </r>
  <r>
    <x v="21"/>
    <x v="21"/>
    <n v="1222574.6499999999"/>
    <d v="2024-04-30T00:00:00"/>
    <x v="21"/>
    <n v="121"/>
  </r>
  <r>
    <x v="22"/>
    <x v="22"/>
    <n v="54831"/>
    <d v="2024-01-31T00:00:00"/>
    <x v="22"/>
    <n v="31"/>
  </r>
  <r>
    <x v="22"/>
    <x v="22"/>
    <n v="12936.82"/>
    <d v="2024-02-28T00:00:00"/>
    <x v="22"/>
    <n v="59"/>
  </r>
  <r>
    <x v="22"/>
    <x v="22"/>
    <n v="0"/>
    <d v="2024-03-31T00:00:00"/>
    <x v="22"/>
    <n v="91"/>
  </r>
  <r>
    <x v="22"/>
    <x v="22"/>
    <n v="0"/>
    <d v="2024-04-30T00:00:00"/>
    <x v="22"/>
    <n v="121"/>
  </r>
  <r>
    <x v="23"/>
    <x v="23"/>
    <n v="734.81000000000006"/>
    <d v="2024-01-31T00:00:00"/>
    <x v="23"/>
    <n v="31"/>
  </r>
  <r>
    <x v="23"/>
    <x v="23"/>
    <n v="0"/>
    <d v="2024-02-28T00:00:00"/>
    <x v="23"/>
    <n v="59"/>
  </r>
  <r>
    <x v="23"/>
    <x v="23"/>
    <n v="0"/>
    <d v="2024-03-31T00:00:00"/>
    <x v="23"/>
    <n v="91"/>
  </r>
  <r>
    <x v="23"/>
    <x v="23"/>
    <n v="0"/>
    <d v="2024-04-30T00:00:00"/>
    <x v="23"/>
    <n v="121"/>
  </r>
  <r>
    <x v="24"/>
    <x v="24"/>
    <n v="0.53"/>
    <d v="2024-01-31T00:00:00"/>
    <x v="24"/>
    <n v="31"/>
  </r>
  <r>
    <x v="24"/>
    <x v="24"/>
    <n v="0"/>
    <d v="2024-02-28T00:00:00"/>
    <x v="24"/>
    <n v="59"/>
  </r>
  <r>
    <x v="24"/>
    <x v="24"/>
    <n v="0"/>
    <d v="2024-03-31T00:00:00"/>
    <x v="24"/>
    <n v="91"/>
  </r>
  <r>
    <x v="24"/>
    <x v="24"/>
    <n v="0"/>
    <d v="2024-04-30T00:00:00"/>
    <x v="24"/>
    <n v="121"/>
  </r>
  <r>
    <x v="25"/>
    <x v="25"/>
    <n v="28742.600000000002"/>
    <d v="2024-01-31T00:00:00"/>
    <x v="25"/>
    <n v="31"/>
  </r>
  <r>
    <x v="25"/>
    <x v="25"/>
    <n v="0"/>
    <d v="2024-02-28T00:00:00"/>
    <x v="25"/>
    <n v="59"/>
  </r>
  <r>
    <x v="25"/>
    <x v="25"/>
    <n v="0"/>
    <d v="2024-03-31T00:00:00"/>
    <x v="25"/>
    <n v="91"/>
  </r>
  <r>
    <x v="25"/>
    <x v="25"/>
    <n v="0"/>
    <d v="2024-04-30T00:00:00"/>
    <x v="25"/>
    <n v="121"/>
  </r>
  <r>
    <x v="26"/>
    <x v="26"/>
    <n v="0"/>
    <d v="2024-01-31T00:00:00"/>
    <x v="26"/>
    <n v="31"/>
  </r>
  <r>
    <x v="26"/>
    <x v="26"/>
    <n v="0"/>
    <d v="2024-02-28T00:00:00"/>
    <x v="26"/>
    <n v="59"/>
  </r>
  <r>
    <x v="26"/>
    <x v="26"/>
    <n v="0"/>
    <d v="2024-03-31T00:00:00"/>
    <x v="26"/>
    <n v="91"/>
  </r>
  <r>
    <x v="26"/>
    <x v="26"/>
    <n v="0"/>
    <d v="2024-04-30T00:00:00"/>
    <x v="26"/>
    <n v="121"/>
  </r>
  <r>
    <x v="27"/>
    <x v="27"/>
    <n v="0"/>
    <d v="2024-01-31T00:00:00"/>
    <x v="27"/>
    <n v="31"/>
  </r>
  <r>
    <x v="27"/>
    <x v="27"/>
    <n v="0"/>
    <d v="2024-02-28T00:00:00"/>
    <x v="27"/>
    <n v="59"/>
  </r>
  <r>
    <x v="27"/>
    <x v="27"/>
    <n v="0"/>
    <d v="2024-03-31T00:00:00"/>
    <x v="27"/>
    <n v="91"/>
  </r>
  <r>
    <x v="27"/>
    <x v="27"/>
    <n v="0"/>
    <d v="2024-04-30T00:00:00"/>
    <x v="27"/>
    <n v="121"/>
  </r>
  <r>
    <x v="28"/>
    <x v="28"/>
    <n v="1501925"/>
    <d v="2024-01-31T00:00:00"/>
    <x v="28"/>
    <n v="31"/>
  </r>
  <r>
    <x v="28"/>
    <x v="28"/>
    <n v="0"/>
    <d v="2024-02-28T00:00:00"/>
    <x v="28"/>
    <n v="59"/>
  </r>
  <r>
    <x v="28"/>
    <x v="28"/>
    <n v="0"/>
    <d v="2024-03-31T00:00:00"/>
    <x v="28"/>
    <n v="91"/>
  </r>
  <r>
    <x v="28"/>
    <x v="28"/>
    <n v="629209.10000000009"/>
    <d v="2024-04-30T00:00:00"/>
    <x v="28"/>
    <n v="121"/>
  </r>
  <r>
    <x v="29"/>
    <x v="29"/>
    <n v="1904.585189999789"/>
    <d v="2024-01-31T00:00:00"/>
    <x v="29"/>
    <n v="31"/>
  </r>
  <r>
    <x v="29"/>
    <x v="29"/>
    <n v="0"/>
    <d v="2024-02-28T00:00:00"/>
    <x v="29"/>
    <n v="59"/>
  </r>
  <r>
    <x v="29"/>
    <x v="29"/>
    <n v="0"/>
    <d v="2024-03-31T00:00:00"/>
    <x v="29"/>
    <n v="91"/>
  </r>
  <r>
    <x v="29"/>
    <x v="29"/>
    <n v="0"/>
    <d v="2024-04-30T00:00:00"/>
    <x v="29"/>
    <n v="121"/>
  </r>
  <r>
    <x v="30"/>
    <x v="30"/>
    <n v="0"/>
    <d v="2024-01-31T00:00:00"/>
    <x v="30"/>
    <n v="31"/>
  </r>
  <r>
    <x v="30"/>
    <x v="30"/>
    <n v="0"/>
    <d v="2024-02-28T00:00:00"/>
    <x v="30"/>
    <n v="59"/>
  </r>
  <r>
    <x v="30"/>
    <x v="30"/>
    <n v="0"/>
    <d v="2024-03-31T00:00:00"/>
    <x v="30"/>
    <n v="91"/>
  </r>
  <r>
    <x v="30"/>
    <x v="30"/>
    <n v="0"/>
    <d v="2024-04-30T00:00:00"/>
    <x v="30"/>
    <n v="121"/>
  </r>
  <r>
    <x v="31"/>
    <x v="31"/>
    <n v="0"/>
    <d v="2024-01-31T00:00:00"/>
    <x v="31"/>
    <n v="31"/>
  </r>
  <r>
    <x v="31"/>
    <x v="31"/>
    <n v="0"/>
    <d v="2024-02-28T00:00:00"/>
    <x v="31"/>
    <n v="59"/>
  </r>
  <r>
    <x v="31"/>
    <x v="31"/>
    <n v="0"/>
    <d v="2024-03-31T00:00:00"/>
    <x v="31"/>
    <n v="91"/>
  </r>
  <r>
    <x v="31"/>
    <x v="31"/>
    <n v="0"/>
    <d v="2024-04-30T00:00:00"/>
    <x v="31"/>
    <n v="121"/>
  </r>
  <r>
    <x v="32"/>
    <x v="32"/>
    <n v="3571.94"/>
    <d v="2024-01-31T00:00:00"/>
    <x v="32"/>
    <n v="31"/>
  </r>
  <r>
    <x v="32"/>
    <x v="32"/>
    <n v="0"/>
    <d v="2024-02-28T00:00:00"/>
    <x v="32"/>
    <n v="59"/>
  </r>
  <r>
    <x v="32"/>
    <x v="32"/>
    <n v="0"/>
    <d v="2024-03-31T00:00:00"/>
    <x v="32"/>
    <n v="91"/>
  </r>
  <r>
    <x v="32"/>
    <x v="32"/>
    <n v="0"/>
    <d v="2024-04-30T00:00:00"/>
    <x v="32"/>
    <n v="121"/>
  </r>
  <r>
    <x v="33"/>
    <x v="33"/>
    <n v="0"/>
    <d v="2024-01-31T00:00:00"/>
    <x v="33"/>
    <n v="31"/>
  </r>
  <r>
    <x v="33"/>
    <x v="33"/>
    <n v="0"/>
    <d v="2024-02-28T00:00:00"/>
    <x v="33"/>
    <n v="59"/>
  </r>
  <r>
    <x v="33"/>
    <x v="33"/>
    <n v="0"/>
    <d v="2024-03-31T00:00:00"/>
    <x v="33"/>
    <n v="91"/>
  </r>
  <r>
    <x v="33"/>
    <x v="33"/>
    <n v="0"/>
    <d v="2024-04-30T00:00:00"/>
    <x v="33"/>
    <n v="121"/>
  </r>
  <r>
    <x v="34"/>
    <x v="34"/>
    <n v="0"/>
    <d v="2024-01-31T00:00:00"/>
    <x v="34"/>
    <n v="31"/>
  </r>
  <r>
    <x v="34"/>
    <x v="34"/>
    <n v="0"/>
    <d v="2024-02-28T00:00:00"/>
    <x v="34"/>
    <n v="59"/>
  </r>
  <r>
    <x v="34"/>
    <x v="34"/>
    <n v="0"/>
    <d v="2024-03-31T00:00:00"/>
    <x v="34"/>
    <n v="91"/>
  </r>
  <r>
    <x v="34"/>
    <x v="34"/>
    <n v="0"/>
    <d v="2024-04-30T00:00:00"/>
    <x v="34"/>
    <n v="121"/>
  </r>
  <r>
    <x v="35"/>
    <x v="35"/>
    <n v="44409.78"/>
    <d v="2024-01-31T00:00:00"/>
    <x v="35"/>
    <n v="31"/>
  </r>
  <r>
    <x v="35"/>
    <x v="35"/>
    <n v="0"/>
    <d v="2024-02-28T00:00:00"/>
    <x v="35"/>
    <n v="59"/>
  </r>
  <r>
    <x v="35"/>
    <x v="35"/>
    <n v="0"/>
    <d v="2024-03-31T00:00:00"/>
    <x v="35"/>
    <n v="91"/>
  </r>
  <r>
    <x v="35"/>
    <x v="35"/>
    <n v="0"/>
    <d v="2024-04-30T00:00:00"/>
    <x v="35"/>
    <n v="121"/>
  </r>
  <r>
    <x v="36"/>
    <x v="36"/>
    <n v="0"/>
    <d v="2024-01-31T00:00:00"/>
    <x v="36"/>
    <n v="31"/>
  </r>
  <r>
    <x v="36"/>
    <x v="36"/>
    <n v="0"/>
    <d v="2024-02-28T00:00:00"/>
    <x v="36"/>
    <n v="59"/>
  </r>
  <r>
    <x v="36"/>
    <x v="36"/>
    <n v="0"/>
    <d v="2024-03-31T00:00:00"/>
    <x v="36"/>
    <n v="91"/>
  </r>
  <r>
    <x v="36"/>
    <x v="36"/>
    <n v="0"/>
    <d v="2024-04-30T00:00:00"/>
    <x v="36"/>
    <n v="121"/>
  </r>
  <r>
    <x v="37"/>
    <x v="37"/>
    <n v="152538"/>
    <d v="2024-01-31T00:00:00"/>
    <x v="37"/>
    <n v="31"/>
  </r>
  <r>
    <x v="37"/>
    <x v="37"/>
    <n v="0"/>
    <d v="2024-02-28T00:00:00"/>
    <x v="37"/>
    <n v="59"/>
  </r>
  <r>
    <x v="37"/>
    <x v="37"/>
    <n v="0"/>
    <d v="2024-03-31T00:00:00"/>
    <x v="37"/>
    <n v="91"/>
  </r>
  <r>
    <x v="37"/>
    <x v="37"/>
    <n v="0"/>
    <d v="2024-04-30T00:00:00"/>
    <x v="37"/>
    <n v="121"/>
  </r>
  <r>
    <x v="38"/>
    <x v="38"/>
    <n v="2099.9"/>
    <d v="2024-01-31T00:00:00"/>
    <x v="38"/>
    <n v="31"/>
  </r>
  <r>
    <x v="38"/>
    <x v="38"/>
    <n v="0"/>
    <d v="2024-02-28T00:00:00"/>
    <x v="38"/>
    <n v="59"/>
  </r>
  <r>
    <x v="38"/>
    <x v="38"/>
    <n v="0"/>
    <d v="2024-03-31T00:00:00"/>
    <x v="38"/>
    <n v="91"/>
  </r>
  <r>
    <x v="38"/>
    <x v="38"/>
    <n v="0"/>
    <d v="2024-04-30T00:00:00"/>
    <x v="38"/>
    <n v="121"/>
  </r>
  <r>
    <x v="39"/>
    <x v="39"/>
    <n v="0"/>
    <d v="2024-01-31T00:00:00"/>
    <x v="39"/>
    <n v="31"/>
  </r>
  <r>
    <x v="39"/>
    <x v="39"/>
    <n v="0"/>
    <d v="2024-02-28T00:00:00"/>
    <x v="39"/>
    <n v="59"/>
  </r>
  <r>
    <x v="39"/>
    <x v="39"/>
    <n v="0"/>
    <d v="2024-03-31T00:00:00"/>
    <x v="39"/>
    <n v="91"/>
  </r>
  <r>
    <x v="39"/>
    <x v="39"/>
    <n v="0"/>
    <d v="2024-04-30T00:00:00"/>
    <x v="39"/>
    <n v="121"/>
  </r>
  <r>
    <x v="40"/>
    <x v="40"/>
    <n v="36086.93"/>
    <d v="2024-01-31T00:00:00"/>
    <x v="40"/>
    <n v="31"/>
  </r>
  <r>
    <x v="40"/>
    <x v="40"/>
    <n v="0"/>
    <d v="2024-02-28T00:00:00"/>
    <x v="40"/>
    <n v="59"/>
  </r>
  <r>
    <x v="40"/>
    <x v="40"/>
    <n v="0"/>
    <d v="2024-03-31T00:00:00"/>
    <x v="40"/>
    <n v="91"/>
  </r>
  <r>
    <x v="40"/>
    <x v="40"/>
    <n v="0"/>
    <d v="2024-04-30T00:00:00"/>
    <x v="40"/>
    <n v="121"/>
  </r>
  <r>
    <x v="41"/>
    <x v="41"/>
    <n v="0"/>
    <d v="2024-01-31T00:00:00"/>
    <x v="41"/>
    <n v="31"/>
  </r>
  <r>
    <x v="41"/>
    <x v="41"/>
    <n v="0"/>
    <d v="2024-02-28T00:00:00"/>
    <x v="41"/>
    <n v="59"/>
  </r>
  <r>
    <x v="41"/>
    <x v="41"/>
    <n v="0"/>
    <d v="2024-03-31T00:00:00"/>
    <x v="41"/>
    <n v="91"/>
  </r>
  <r>
    <x v="41"/>
    <x v="41"/>
    <n v="0"/>
    <d v="2024-04-30T00:00:00"/>
    <x v="41"/>
    <n v="121"/>
  </r>
  <r>
    <x v="42"/>
    <x v="42"/>
    <n v="0"/>
    <d v="2024-01-31T00:00:00"/>
    <x v="42"/>
    <n v="31"/>
  </r>
  <r>
    <x v="42"/>
    <x v="42"/>
    <n v="0"/>
    <d v="2024-02-28T00:00:00"/>
    <x v="42"/>
    <n v="59"/>
  </r>
  <r>
    <x v="42"/>
    <x v="42"/>
    <n v="0"/>
    <d v="2024-03-31T00:00:00"/>
    <x v="42"/>
    <n v="91"/>
  </r>
  <r>
    <x v="42"/>
    <x v="42"/>
    <n v="0"/>
    <d v="2024-04-30T00:00:00"/>
    <x v="42"/>
    <n v="121"/>
  </r>
  <r>
    <x v="43"/>
    <x v="43"/>
    <n v="8338"/>
    <d v="2024-01-31T00:00:00"/>
    <x v="43"/>
    <n v="31"/>
  </r>
  <r>
    <x v="43"/>
    <x v="43"/>
    <n v="0"/>
    <d v="2024-02-28T00:00:00"/>
    <x v="43"/>
    <n v="59"/>
  </r>
  <r>
    <x v="43"/>
    <x v="43"/>
    <n v="0"/>
    <d v="2024-03-31T00:00:00"/>
    <x v="43"/>
    <n v="91"/>
  </r>
  <r>
    <x v="43"/>
    <x v="43"/>
    <n v="0"/>
    <d v="2024-04-30T00:00:00"/>
    <x v="43"/>
    <n v="121"/>
  </r>
  <r>
    <x v="44"/>
    <x v="44"/>
    <n v="0"/>
    <d v="2024-01-31T00:00:00"/>
    <x v="44"/>
    <n v="31"/>
  </r>
  <r>
    <x v="44"/>
    <x v="44"/>
    <n v="0"/>
    <d v="2024-02-28T00:00:00"/>
    <x v="44"/>
    <n v="59"/>
  </r>
  <r>
    <x v="44"/>
    <x v="44"/>
    <n v="0"/>
    <d v="2024-03-31T00:00:00"/>
    <x v="44"/>
    <n v="91"/>
  </r>
  <r>
    <x v="44"/>
    <x v="44"/>
    <n v="0"/>
    <d v="2024-04-30T00:00:00"/>
    <x v="44"/>
    <n v="121"/>
  </r>
  <r>
    <x v="45"/>
    <x v="45"/>
    <n v="37212"/>
    <d v="2024-01-31T00:00:00"/>
    <x v="45"/>
    <n v="31"/>
  </r>
  <r>
    <x v="45"/>
    <x v="45"/>
    <n v="57222"/>
    <d v="2024-02-28T00:00:00"/>
    <x v="45"/>
    <n v="59"/>
  </r>
  <r>
    <x v="45"/>
    <x v="45"/>
    <n v="23633.97"/>
    <d v="2024-03-31T00:00:00"/>
    <x v="45"/>
    <n v="91"/>
  </r>
  <r>
    <x v="45"/>
    <x v="45"/>
    <n v="0"/>
    <d v="2024-04-30T00:00:00"/>
    <x v="45"/>
    <n v="121"/>
  </r>
  <r>
    <x v="46"/>
    <x v="46"/>
    <n v="231284.76"/>
    <d v="2024-01-31T00:00:00"/>
    <x v="46"/>
    <n v="31"/>
  </r>
  <r>
    <x v="46"/>
    <x v="46"/>
    <n v="0"/>
    <d v="2024-02-28T00:00:00"/>
    <x v="46"/>
    <n v="59"/>
  </r>
  <r>
    <x v="46"/>
    <x v="46"/>
    <n v="0"/>
    <d v="2024-03-31T00:00:00"/>
    <x v="46"/>
    <n v="91"/>
  </r>
  <r>
    <x v="46"/>
    <x v="46"/>
    <n v="0"/>
    <d v="2024-04-30T00:00:00"/>
    <x v="46"/>
    <n v="121"/>
  </r>
  <r>
    <x v="47"/>
    <x v="47"/>
    <n v="0"/>
    <d v="2024-01-31T00:00:00"/>
    <x v="47"/>
    <n v="31"/>
  </r>
  <r>
    <x v="47"/>
    <x v="47"/>
    <n v="0"/>
    <d v="2024-02-28T00:00:00"/>
    <x v="47"/>
    <n v="59"/>
  </r>
  <r>
    <x v="47"/>
    <x v="47"/>
    <n v="0"/>
    <d v="2024-03-31T00:00:00"/>
    <x v="47"/>
    <n v="91"/>
  </r>
  <r>
    <x v="47"/>
    <x v="47"/>
    <n v="0"/>
    <d v="2024-04-30T00:00:00"/>
    <x v="47"/>
    <n v="121"/>
  </r>
  <r>
    <x v="48"/>
    <x v="48"/>
    <n v="0"/>
    <d v="2024-01-31T00:00:00"/>
    <x v="48"/>
    <n v="31"/>
  </r>
  <r>
    <x v="48"/>
    <x v="48"/>
    <n v="0"/>
    <d v="2024-02-28T00:00:00"/>
    <x v="48"/>
    <n v="59"/>
  </r>
  <r>
    <x v="48"/>
    <x v="48"/>
    <n v="0"/>
    <d v="2024-03-31T00:00:00"/>
    <x v="48"/>
    <n v="91"/>
  </r>
  <r>
    <x v="48"/>
    <x v="48"/>
    <n v="60.145010000169279"/>
    <d v="2024-04-30T00:00:00"/>
    <x v="48"/>
    <n v="121"/>
  </r>
  <r>
    <x v="49"/>
    <x v="49"/>
    <n v="0"/>
    <d v="2024-01-31T00:00:00"/>
    <x v="49"/>
    <n v="31"/>
  </r>
  <r>
    <x v="49"/>
    <x v="49"/>
    <n v="0"/>
    <d v="2024-02-28T00:00:00"/>
    <x v="49"/>
    <n v="59"/>
  </r>
  <r>
    <x v="49"/>
    <x v="49"/>
    <n v="0"/>
    <d v="2024-03-31T00:00:00"/>
    <x v="49"/>
    <n v="91"/>
  </r>
  <r>
    <x v="49"/>
    <x v="49"/>
    <n v="0"/>
    <d v="2024-04-30T00:00:00"/>
    <x v="49"/>
    <n v="121"/>
  </r>
  <r>
    <x v="50"/>
    <x v="50"/>
    <n v="6960.64"/>
    <d v="2024-01-31T00:00:00"/>
    <x v="50"/>
    <n v="31"/>
  </r>
  <r>
    <x v="50"/>
    <x v="50"/>
    <n v="0"/>
    <d v="2024-02-28T00:00:00"/>
    <x v="50"/>
    <n v="59"/>
  </r>
  <r>
    <x v="50"/>
    <x v="50"/>
    <n v="0"/>
    <d v="2024-03-31T00:00:00"/>
    <x v="50"/>
    <n v="91"/>
  </r>
  <r>
    <x v="50"/>
    <x v="50"/>
    <n v="0"/>
    <d v="2024-04-30T00:00:00"/>
    <x v="50"/>
    <n v="121"/>
  </r>
  <r>
    <x v="51"/>
    <x v="51"/>
    <n v="13411"/>
    <d v="2024-01-31T00:00:00"/>
    <x v="51"/>
    <n v="31"/>
  </r>
  <r>
    <x v="51"/>
    <x v="51"/>
    <n v="0"/>
    <d v="2024-02-28T00:00:00"/>
    <x v="51"/>
    <n v="59"/>
  </r>
  <r>
    <x v="51"/>
    <x v="51"/>
    <n v="2276.33"/>
    <d v="2024-03-31T00:00:00"/>
    <x v="51"/>
    <n v="91"/>
  </r>
  <r>
    <x v="51"/>
    <x v="51"/>
    <n v="0"/>
    <d v="2024-04-30T00:00:00"/>
    <x v="51"/>
    <n v="121"/>
  </r>
  <r>
    <x v="52"/>
    <x v="52"/>
    <n v="0"/>
    <d v="2024-01-31T00:00:00"/>
    <x v="52"/>
    <n v="31"/>
  </r>
  <r>
    <x v="52"/>
    <x v="52"/>
    <n v="0"/>
    <d v="2024-02-28T00:00:00"/>
    <x v="52"/>
    <n v="59"/>
  </r>
  <r>
    <x v="52"/>
    <x v="52"/>
    <n v="0"/>
    <d v="2024-03-31T00:00:00"/>
    <x v="52"/>
    <n v="91"/>
  </r>
  <r>
    <x v="52"/>
    <x v="52"/>
    <n v="0"/>
    <d v="2024-04-30T00:00:00"/>
    <x v="52"/>
    <n v="121"/>
  </r>
  <r>
    <x v="53"/>
    <x v="53"/>
    <n v="0"/>
    <d v="2024-01-31T00:00:00"/>
    <x v="53"/>
    <n v="31"/>
  </r>
  <r>
    <x v="53"/>
    <x v="53"/>
    <n v="0"/>
    <d v="2024-02-28T00:00:00"/>
    <x v="53"/>
    <n v="59"/>
  </r>
  <r>
    <x v="53"/>
    <x v="53"/>
    <n v="0"/>
    <d v="2024-03-31T00:00:00"/>
    <x v="53"/>
    <n v="91"/>
  </r>
  <r>
    <x v="53"/>
    <x v="53"/>
    <n v="0"/>
    <d v="2024-04-30T00:00:00"/>
    <x v="53"/>
    <n v="121"/>
  </r>
  <r>
    <x v="54"/>
    <x v="54"/>
    <n v="0"/>
    <d v="2024-01-31T00:00:00"/>
    <x v="54"/>
    <n v="31"/>
  </r>
  <r>
    <x v="54"/>
    <x v="54"/>
    <n v="0"/>
    <d v="2024-02-28T00:00:00"/>
    <x v="54"/>
    <n v="59"/>
  </r>
  <r>
    <x v="54"/>
    <x v="54"/>
    <n v="0"/>
    <d v="2024-03-31T00:00:00"/>
    <x v="54"/>
    <n v="91"/>
  </r>
  <r>
    <x v="54"/>
    <x v="54"/>
    <n v="0"/>
    <d v="2024-04-30T00:00:00"/>
    <x v="54"/>
    <n v="121"/>
  </r>
  <r>
    <x v="55"/>
    <x v="55"/>
    <n v="53575.200000000004"/>
    <d v="2024-01-31T00:00:00"/>
    <x v="55"/>
    <n v="31"/>
  </r>
  <r>
    <x v="55"/>
    <x v="55"/>
    <n v="53575.200000000004"/>
    <d v="2024-02-28T00:00:00"/>
    <x v="55"/>
    <n v="59"/>
  </r>
  <r>
    <x v="55"/>
    <x v="55"/>
    <n v="0"/>
    <d v="2024-03-31T00:00:00"/>
    <x v="55"/>
    <n v="91"/>
  </r>
  <r>
    <x v="55"/>
    <x v="55"/>
    <n v="0"/>
    <d v="2024-04-30T00:00:00"/>
    <x v="55"/>
    <n v="121"/>
  </r>
  <r>
    <x v="56"/>
    <x v="56"/>
    <n v="59618"/>
    <d v="2024-01-31T00:00:00"/>
    <x v="56"/>
    <n v="31"/>
  </r>
  <r>
    <x v="56"/>
    <x v="56"/>
    <n v="0"/>
    <d v="2024-02-28T00:00:00"/>
    <x v="56"/>
    <n v="59"/>
  </r>
  <r>
    <x v="56"/>
    <x v="56"/>
    <n v="0"/>
    <d v="2024-03-31T00:00:00"/>
    <x v="56"/>
    <n v="91"/>
  </r>
  <r>
    <x v="56"/>
    <x v="56"/>
    <n v="0"/>
    <d v="2024-04-30T00:00:00"/>
    <x v="56"/>
    <n v="121"/>
  </r>
  <r>
    <x v="57"/>
    <x v="57"/>
    <n v="441043.57"/>
    <d v="2024-01-31T00:00:00"/>
    <x v="57"/>
    <n v="31"/>
  </r>
  <r>
    <x v="57"/>
    <x v="57"/>
    <n v="0"/>
    <d v="2024-02-28T00:00:00"/>
    <x v="57"/>
    <n v="59"/>
  </r>
  <r>
    <x v="57"/>
    <x v="57"/>
    <n v="0"/>
    <d v="2024-03-31T00:00:00"/>
    <x v="57"/>
    <n v="91"/>
  </r>
  <r>
    <x v="57"/>
    <x v="57"/>
    <n v="0"/>
    <d v="2024-04-30T00:00:00"/>
    <x v="57"/>
    <n v="121"/>
  </r>
  <r>
    <x v="58"/>
    <x v="58"/>
    <n v="76137.86"/>
    <d v="2024-01-31T00:00:00"/>
    <x v="58"/>
    <n v="31"/>
  </r>
  <r>
    <x v="58"/>
    <x v="58"/>
    <n v="0"/>
    <d v="2024-02-28T00:00:00"/>
    <x v="58"/>
    <n v="59"/>
  </r>
  <r>
    <x v="58"/>
    <x v="58"/>
    <n v="0"/>
    <d v="2024-03-31T00:00:00"/>
    <x v="58"/>
    <n v="91"/>
  </r>
  <r>
    <x v="58"/>
    <x v="58"/>
    <n v="0"/>
    <d v="2024-04-30T00:00:00"/>
    <x v="58"/>
    <n v="121"/>
  </r>
  <r>
    <x v="59"/>
    <x v="59"/>
    <n v="580.5"/>
    <d v="2024-01-31T00:00:00"/>
    <x v="59"/>
    <n v="31"/>
  </r>
  <r>
    <x v="59"/>
    <x v="59"/>
    <n v="0"/>
    <d v="2024-02-28T00:00:00"/>
    <x v="59"/>
    <n v="59"/>
  </r>
  <r>
    <x v="59"/>
    <x v="59"/>
    <n v="0"/>
    <d v="2024-03-31T00:00:00"/>
    <x v="59"/>
    <n v="91"/>
  </r>
  <r>
    <x v="59"/>
    <x v="59"/>
    <n v="0"/>
    <d v="2024-04-30T00:00:00"/>
    <x v="59"/>
    <n v="121"/>
  </r>
  <r>
    <x v="60"/>
    <x v="60"/>
    <n v="0"/>
    <d v="2024-01-31T00:00:00"/>
    <x v="60"/>
    <n v="31"/>
  </r>
  <r>
    <x v="60"/>
    <x v="60"/>
    <n v="0"/>
    <d v="2024-02-28T00:00:00"/>
    <x v="60"/>
    <n v="59"/>
  </r>
  <r>
    <x v="60"/>
    <x v="60"/>
    <n v="0"/>
    <d v="2024-03-31T00:00:00"/>
    <x v="60"/>
    <n v="91"/>
  </r>
  <r>
    <x v="60"/>
    <x v="60"/>
    <n v="0"/>
    <d v="2024-04-30T00:00:00"/>
    <x v="60"/>
    <n v="121"/>
  </r>
  <r>
    <x v="61"/>
    <x v="61"/>
    <n v="0"/>
    <d v="2024-01-31T00:00:00"/>
    <x v="61"/>
    <n v="31"/>
  </r>
  <r>
    <x v="61"/>
    <x v="61"/>
    <n v="0"/>
    <d v="2024-02-28T00:00:00"/>
    <x v="61"/>
    <n v="59"/>
  </r>
  <r>
    <x v="61"/>
    <x v="61"/>
    <n v="0"/>
    <d v="2024-03-31T00:00:00"/>
    <x v="61"/>
    <n v="91"/>
  </r>
  <r>
    <x v="61"/>
    <x v="61"/>
    <n v="0"/>
    <d v="2024-04-30T00:00:00"/>
    <x v="61"/>
    <n v="121"/>
  </r>
  <r>
    <x v="62"/>
    <x v="62"/>
    <n v="0"/>
    <d v="2024-01-31T00:00:00"/>
    <x v="62"/>
    <n v="31"/>
  </r>
  <r>
    <x v="62"/>
    <x v="62"/>
    <n v="0"/>
    <d v="2024-02-28T00:00:00"/>
    <x v="62"/>
    <n v="59"/>
  </r>
  <r>
    <x v="62"/>
    <x v="62"/>
    <n v="0"/>
    <d v="2024-03-31T00:00:00"/>
    <x v="62"/>
    <n v="91"/>
  </r>
  <r>
    <x v="62"/>
    <x v="62"/>
    <n v="0"/>
    <d v="2024-04-30T00:00:00"/>
    <x v="62"/>
    <n v="121"/>
  </r>
  <r>
    <x v="63"/>
    <x v="63"/>
    <n v="0"/>
    <d v="2024-01-31T00:00:00"/>
    <x v="63"/>
    <n v="31"/>
  </r>
  <r>
    <x v="63"/>
    <x v="63"/>
    <n v="0"/>
    <d v="2024-02-28T00:00:00"/>
    <x v="63"/>
    <n v="59"/>
  </r>
  <r>
    <x v="63"/>
    <x v="63"/>
    <n v="0"/>
    <d v="2024-03-31T00:00:00"/>
    <x v="63"/>
    <n v="91"/>
  </r>
  <r>
    <x v="63"/>
    <x v="63"/>
    <n v="0"/>
    <d v="2024-04-30T00:00:00"/>
    <x v="63"/>
    <n v="121"/>
  </r>
  <r>
    <x v="64"/>
    <x v="64"/>
    <n v="202418.48"/>
    <d v="2024-01-31T00:00:00"/>
    <x v="64"/>
    <n v="31"/>
  </r>
  <r>
    <x v="64"/>
    <x v="64"/>
    <n v="0"/>
    <d v="2024-02-28T00:00:00"/>
    <x v="64"/>
    <n v="59"/>
  </r>
  <r>
    <x v="64"/>
    <x v="64"/>
    <n v="0"/>
    <d v="2024-03-31T00:00:00"/>
    <x v="64"/>
    <n v="91"/>
  </r>
  <r>
    <x v="64"/>
    <x v="64"/>
    <n v="0"/>
    <d v="2024-04-30T00:00:00"/>
    <x v="64"/>
    <n v="121"/>
  </r>
  <r>
    <x v="65"/>
    <x v="65"/>
    <n v="0"/>
    <d v="2024-01-31T00:00:00"/>
    <x v="65"/>
    <n v="31"/>
  </r>
  <r>
    <x v="65"/>
    <x v="65"/>
    <n v="0"/>
    <d v="2024-02-28T00:00:00"/>
    <x v="65"/>
    <n v="59"/>
  </r>
  <r>
    <x v="65"/>
    <x v="65"/>
    <n v="0"/>
    <d v="2024-03-31T00:00:00"/>
    <x v="65"/>
    <n v="91"/>
  </r>
  <r>
    <x v="65"/>
    <x v="65"/>
    <n v="0"/>
    <d v="2024-04-30T00:00:00"/>
    <x v="65"/>
    <n v="121"/>
  </r>
  <r>
    <x v="66"/>
    <x v="66"/>
    <n v="0"/>
    <d v="2024-01-31T00:00:00"/>
    <x v="66"/>
    <n v="31"/>
  </r>
  <r>
    <x v="66"/>
    <x v="66"/>
    <n v="0"/>
    <d v="2024-02-28T00:00:00"/>
    <x v="66"/>
    <n v="59"/>
  </r>
  <r>
    <x v="66"/>
    <x v="66"/>
    <n v="0"/>
    <d v="2024-03-31T00:00:00"/>
    <x v="66"/>
    <n v="91"/>
  </r>
  <r>
    <x v="66"/>
    <x v="66"/>
    <n v="0"/>
    <d v="2024-04-30T00:00:00"/>
    <x v="66"/>
    <n v="121"/>
  </r>
  <r>
    <x v="67"/>
    <x v="67"/>
    <n v="6242.418680000007"/>
    <d v="2024-01-31T00:00:00"/>
    <x v="67"/>
    <n v="31"/>
  </r>
  <r>
    <x v="67"/>
    <x v="67"/>
    <n v="0"/>
    <d v="2024-02-28T00:00:00"/>
    <x v="67"/>
    <n v="59"/>
  </r>
  <r>
    <x v="67"/>
    <x v="67"/>
    <n v="0"/>
    <d v="2024-03-31T00:00:00"/>
    <x v="67"/>
    <n v="91"/>
  </r>
  <r>
    <x v="67"/>
    <x v="67"/>
    <n v="0"/>
    <d v="2024-04-30T00:00:00"/>
    <x v="67"/>
    <n v="121"/>
  </r>
  <r>
    <x v="68"/>
    <x v="68"/>
    <n v="69206.84"/>
    <d v="2024-01-31T00:00:00"/>
    <x v="68"/>
    <n v="31"/>
  </r>
  <r>
    <x v="68"/>
    <x v="68"/>
    <n v="69206.84"/>
    <d v="2024-02-28T00:00:00"/>
    <x v="68"/>
    <n v="59"/>
  </r>
  <r>
    <x v="68"/>
    <x v="68"/>
    <n v="0"/>
    <d v="2024-03-31T00:00:00"/>
    <x v="68"/>
    <n v="91"/>
  </r>
  <r>
    <x v="68"/>
    <x v="68"/>
    <n v="0"/>
    <d v="2024-04-30T00:00:00"/>
    <x v="68"/>
    <n v="121"/>
  </r>
  <r>
    <x v="69"/>
    <x v="69"/>
    <n v="0"/>
    <d v="2024-01-31T00:00:00"/>
    <x v="69"/>
    <n v="31"/>
  </r>
  <r>
    <x v="69"/>
    <x v="69"/>
    <n v="0"/>
    <d v="2024-02-28T00:00:00"/>
    <x v="69"/>
    <n v="59"/>
  </r>
  <r>
    <x v="69"/>
    <x v="69"/>
    <n v="0"/>
    <d v="2024-03-31T00:00:00"/>
    <x v="69"/>
    <n v="91"/>
  </r>
  <r>
    <x v="69"/>
    <x v="69"/>
    <n v="0"/>
    <d v="2024-04-30T00:00:00"/>
    <x v="69"/>
    <n v="121"/>
  </r>
  <r>
    <x v="70"/>
    <x v="70"/>
    <n v="10825.75"/>
    <d v="2024-01-31T00:00:00"/>
    <x v="70"/>
    <n v="31"/>
  </r>
  <r>
    <x v="70"/>
    <x v="70"/>
    <n v="0"/>
    <d v="2024-02-28T00:00:00"/>
    <x v="70"/>
    <n v="59"/>
  </r>
  <r>
    <x v="70"/>
    <x v="70"/>
    <n v="0"/>
    <d v="2024-03-31T00:00:00"/>
    <x v="70"/>
    <n v="91"/>
  </r>
  <r>
    <x v="70"/>
    <x v="70"/>
    <n v="0"/>
    <d v="2024-04-30T00:00:00"/>
    <x v="70"/>
    <n v="121"/>
  </r>
  <r>
    <x v="71"/>
    <x v="71"/>
    <n v="0"/>
    <d v="2024-01-31T00:00:00"/>
    <x v="71"/>
    <n v="31"/>
  </r>
  <r>
    <x v="71"/>
    <x v="71"/>
    <n v="0"/>
    <d v="2024-02-28T00:00:00"/>
    <x v="71"/>
    <n v="59"/>
  </r>
  <r>
    <x v="71"/>
    <x v="71"/>
    <n v="0"/>
    <d v="2024-03-31T00:00:00"/>
    <x v="71"/>
    <n v="91"/>
  </r>
  <r>
    <x v="71"/>
    <x v="71"/>
    <n v="0"/>
    <d v="2024-04-30T00:00:00"/>
    <x v="71"/>
    <n v="121"/>
  </r>
  <r>
    <x v="72"/>
    <x v="72"/>
    <n v="0"/>
    <d v="2024-01-31T00:00:00"/>
    <x v="72"/>
    <n v="31"/>
  </r>
  <r>
    <x v="72"/>
    <x v="72"/>
    <n v="0"/>
    <d v="2024-02-28T00:00:00"/>
    <x v="72"/>
    <n v="59"/>
  </r>
  <r>
    <x v="72"/>
    <x v="72"/>
    <n v="0"/>
    <d v="2024-03-31T00:00:00"/>
    <x v="72"/>
    <n v="91"/>
  </r>
  <r>
    <x v="72"/>
    <x v="72"/>
    <n v="0"/>
    <d v="2024-04-30T00:00:00"/>
    <x v="72"/>
    <n v="121"/>
  </r>
  <r>
    <x v="73"/>
    <x v="73"/>
    <n v="1.53"/>
    <d v="2024-01-31T00:00:00"/>
    <x v="73"/>
    <n v="31"/>
  </r>
  <r>
    <x v="73"/>
    <x v="73"/>
    <n v="0"/>
    <d v="2024-02-28T00:00:00"/>
    <x v="73"/>
    <n v="59"/>
  </r>
  <r>
    <x v="73"/>
    <x v="73"/>
    <n v="0"/>
    <d v="2024-03-31T00:00:00"/>
    <x v="73"/>
    <n v="91"/>
  </r>
  <r>
    <x v="73"/>
    <x v="73"/>
    <n v="0"/>
    <d v="2024-04-30T00:00:00"/>
    <x v="73"/>
    <n v="121"/>
  </r>
  <r>
    <x v="74"/>
    <x v="74"/>
    <n v="0"/>
    <d v="2024-01-31T00:00:00"/>
    <x v="74"/>
    <n v="31"/>
  </r>
  <r>
    <x v="74"/>
    <x v="74"/>
    <n v="0"/>
    <d v="2024-02-28T00:00:00"/>
    <x v="74"/>
    <n v="59"/>
  </r>
  <r>
    <x v="74"/>
    <x v="74"/>
    <n v="0"/>
    <d v="2024-03-31T00:00:00"/>
    <x v="74"/>
    <n v="91"/>
  </r>
  <r>
    <x v="74"/>
    <x v="74"/>
    <n v="0"/>
    <d v="2024-04-30T00:00:00"/>
    <x v="74"/>
    <n v="121"/>
  </r>
  <r>
    <x v="75"/>
    <x v="75"/>
    <n v="0"/>
    <d v="2024-01-31T00:00:00"/>
    <x v="75"/>
    <n v="31"/>
  </r>
  <r>
    <x v="75"/>
    <x v="75"/>
    <n v="0"/>
    <d v="2024-02-28T00:00:00"/>
    <x v="75"/>
    <n v="59"/>
  </r>
  <r>
    <x v="75"/>
    <x v="75"/>
    <n v="0"/>
    <d v="2024-03-31T00:00:00"/>
    <x v="75"/>
    <n v="91"/>
  </r>
  <r>
    <x v="75"/>
    <x v="75"/>
    <n v="0"/>
    <d v="2024-04-30T00:00:00"/>
    <x v="75"/>
    <n v="121"/>
  </r>
  <r>
    <x v="76"/>
    <x v="76"/>
    <n v="110717.785"/>
    <d v="2024-01-31T00:00:00"/>
    <x v="76"/>
    <n v="31"/>
  </r>
  <r>
    <x v="76"/>
    <x v="76"/>
    <n v="110717.785"/>
    <d v="2024-02-28T00:00:00"/>
    <x v="76"/>
    <n v="59"/>
  </r>
  <r>
    <x v="76"/>
    <x v="76"/>
    <n v="0"/>
    <d v="2024-03-31T00:00:00"/>
    <x v="76"/>
    <n v="91"/>
  </r>
  <r>
    <x v="76"/>
    <x v="76"/>
    <n v="0"/>
    <d v="2024-04-30T00:00:00"/>
    <x v="76"/>
    <n v="121"/>
  </r>
  <r>
    <x v="77"/>
    <x v="77"/>
    <n v="540168.47"/>
    <d v="2024-01-31T00:00:00"/>
    <x v="77"/>
    <n v="31"/>
  </r>
  <r>
    <x v="77"/>
    <x v="77"/>
    <n v="0"/>
    <d v="2024-02-28T00:00:00"/>
    <x v="77"/>
    <n v="59"/>
  </r>
  <r>
    <x v="77"/>
    <x v="77"/>
    <n v="0"/>
    <d v="2024-03-31T00:00:00"/>
    <x v="77"/>
    <n v="91"/>
  </r>
  <r>
    <x v="77"/>
    <x v="77"/>
    <n v="0"/>
    <d v="2024-04-30T00:00:00"/>
    <x v="77"/>
    <n v="121"/>
  </r>
  <r>
    <x v="78"/>
    <x v="78"/>
    <n v="0"/>
    <d v="2024-01-31T00:00:00"/>
    <x v="78"/>
    <n v="31"/>
  </r>
  <r>
    <x v="78"/>
    <x v="78"/>
    <n v="0"/>
    <d v="2024-02-28T00:00:00"/>
    <x v="78"/>
    <n v="59"/>
  </r>
  <r>
    <x v="78"/>
    <x v="78"/>
    <n v="0"/>
    <d v="2024-03-31T00:00:00"/>
    <x v="78"/>
    <n v="91"/>
  </r>
  <r>
    <x v="78"/>
    <x v="78"/>
    <n v="0"/>
    <d v="2024-04-30T00:00:00"/>
    <x v="78"/>
    <n v="121"/>
  </r>
  <r>
    <x v="79"/>
    <x v="79"/>
    <n v="0"/>
    <d v="2024-01-31T00:00:00"/>
    <x v="79"/>
    <n v="31"/>
  </r>
  <r>
    <x v="79"/>
    <x v="79"/>
    <n v="0"/>
    <d v="2024-02-28T00:00:00"/>
    <x v="79"/>
    <n v="59"/>
  </r>
  <r>
    <x v="79"/>
    <x v="79"/>
    <n v="0"/>
    <d v="2024-03-31T00:00:00"/>
    <x v="79"/>
    <n v="91"/>
  </r>
  <r>
    <x v="79"/>
    <x v="79"/>
    <n v="0"/>
    <d v="2024-04-30T00:00:00"/>
    <x v="79"/>
    <n v="121"/>
  </r>
  <r>
    <x v="80"/>
    <x v="80"/>
    <n v="486102.3"/>
    <d v="2024-01-31T00:00:00"/>
    <x v="80"/>
    <n v="31"/>
  </r>
  <r>
    <x v="80"/>
    <x v="80"/>
    <n v="0"/>
    <d v="2024-02-28T00:00:00"/>
    <x v="80"/>
    <n v="59"/>
  </r>
  <r>
    <x v="80"/>
    <x v="80"/>
    <n v="0"/>
    <d v="2024-03-31T00:00:00"/>
    <x v="80"/>
    <n v="91"/>
  </r>
  <r>
    <x v="80"/>
    <x v="80"/>
    <n v="0"/>
    <d v="2024-04-30T00:00:00"/>
    <x v="80"/>
    <n v="121"/>
  </r>
  <r>
    <x v="81"/>
    <x v="81"/>
    <n v="0"/>
    <d v="2024-01-31T00:00:00"/>
    <x v="81"/>
    <n v="31"/>
  </r>
  <r>
    <x v="81"/>
    <x v="81"/>
    <n v="0"/>
    <d v="2024-02-28T00:00:00"/>
    <x v="81"/>
    <n v="59"/>
  </r>
  <r>
    <x v="81"/>
    <x v="81"/>
    <n v="0"/>
    <d v="2024-03-31T00:00:00"/>
    <x v="81"/>
    <n v="91"/>
  </r>
  <r>
    <x v="81"/>
    <x v="81"/>
    <n v="0"/>
    <d v="2024-04-30T00:00:00"/>
    <x v="81"/>
    <n v="121"/>
  </r>
  <r>
    <x v="82"/>
    <x v="82"/>
    <n v="1182078.88536"/>
    <d v="2024-01-31T00:00:00"/>
    <x v="82"/>
    <n v="31"/>
  </r>
  <r>
    <x v="82"/>
    <x v="82"/>
    <n v="1182078.88536"/>
    <d v="2024-02-28T00:00:00"/>
    <x v="82"/>
    <n v="59"/>
  </r>
  <r>
    <x v="82"/>
    <x v="82"/>
    <n v="1182078.88536"/>
    <d v="2024-03-31T00:00:00"/>
    <x v="82"/>
    <n v="91"/>
  </r>
  <r>
    <x v="82"/>
    <x v="82"/>
    <n v="1182078.88536"/>
    <d v="2024-04-30T00:00:00"/>
    <x v="82"/>
    <n v="121"/>
  </r>
  <r>
    <x v="83"/>
    <x v="83"/>
    <n v="30422"/>
    <d v="2024-01-31T00:00:00"/>
    <x v="83"/>
    <n v="31"/>
  </r>
  <r>
    <x v="83"/>
    <x v="83"/>
    <n v="0"/>
    <d v="2024-02-28T00:00:00"/>
    <x v="83"/>
    <n v="59"/>
  </r>
  <r>
    <x v="83"/>
    <x v="83"/>
    <n v="0"/>
    <d v="2024-03-31T00:00:00"/>
    <x v="83"/>
    <n v="91"/>
  </r>
  <r>
    <x v="83"/>
    <x v="83"/>
    <n v="0"/>
    <d v="2024-04-30T00:00:00"/>
    <x v="83"/>
    <n v="121"/>
  </r>
  <r>
    <x v="84"/>
    <x v="84"/>
    <n v="96600"/>
    <d v="2024-01-31T00:00:00"/>
    <x v="84"/>
    <n v="31"/>
  </r>
  <r>
    <x v="84"/>
    <x v="84"/>
    <n v="96600"/>
    <d v="2024-02-28T00:00:00"/>
    <x v="84"/>
    <n v="59"/>
  </r>
  <r>
    <x v="84"/>
    <x v="84"/>
    <n v="0"/>
    <d v="2024-03-31T00:00:00"/>
    <x v="84"/>
    <n v="91"/>
  </r>
  <r>
    <x v="84"/>
    <x v="84"/>
    <n v="0"/>
    <d v="2024-04-30T00:00:00"/>
    <x v="84"/>
    <n v="121"/>
  </r>
  <r>
    <x v="85"/>
    <x v="85"/>
    <n v="0"/>
    <d v="2024-01-31T00:00:00"/>
    <x v="85"/>
    <n v="31"/>
  </r>
  <r>
    <x v="85"/>
    <x v="85"/>
    <n v="0"/>
    <d v="2024-02-28T00:00:00"/>
    <x v="85"/>
    <n v="59"/>
  </r>
  <r>
    <x v="85"/>
    <x v="85"/>
    <n v="0"/>
    <d v="2024-03-31T00:00:00"/>
    <x v="85"/>
    <n v="91"/>
  </r>
  <r>
    <x v="85"/>
    <x v="85"/>
    <n v="0"/>
    <d v="2024-04-30T00:00:00"/>
    <x v="85"/>
    <n v="121"/>
  </r>
  <r>
    <x v="86"/>
    <x v="86"/>
    <n v="1019716.67"/>
    <d v="2024-01-31T00:00:00"/>
    <x v="86"/>
    <n v="31"/>
  </r>
  <r>
    <x v="86"/>
    <x v="86"/>
    <n v="0"/>
    <d v="2024-02-28T00:00:00"/>
    <x v="86"/>
    <n v="59"/>
  </r>
  <r>
    <x v="86"/>
    <x v="86"/>
    <n v="0"/>
    <d v="2024-03-31T00:00:00"/>
    <x v="86"/>
    <n v="91"/>
  </r>
  <r>
    <x v="86"/>
    <x v="86"/>
    <n v="0"/>
    <d v="2024-04-30T00:00:00"/>
    <x v="86"/>
    <n v="121"/>
  </r>
  <r>
    <x v="87"/>
    <x v="87"/>
    <n v="6859.4400000000005"/>
    <d v="2024-01-31T00:00:00"/>
    <x v="87"/>
    <n v="31"/>
  </r>
  <r>
    <x v="87"/>
    <x v="87"/>
    <n v="0"/>
    <d v="2024-02-28T00:00:00"/>
    <x v="87"/>
    <n v="59"/>
  </r>
  <r>
    <x v="87"/>
    <x v="87"/>
    <n v="0"/>
    <d v="2024-03-31T00:00:00"/>
    <x v="87"/>
    <n v="91"/>
  </r>
  <r>
    <x v="87"/>
    <x v="87"/>
    <n v="0"/>
    <d v="2024-04-30T00:00:00"/>
    <x v="87"/>
    <n v="121"/>
  </r>
  <r>
    <x v="88"/>
    <x v="88"/>
    <n v="10429"/>
    <d v="2024-01-31T00:00:00"/>
    <x v="88"/>
    <n v="31"/>
  </r>
  <r>
    <x v="88"/>
    <x v="88"/>
    <n v="0"/>
    <d v="2024-02-28T00:00:00"/>
    <x v="88"/>
    <n v="59"/>
  </r>
  <r>
    <x v="88"/>
    <x v="88"/>
    <n v="0"/>
    <d v="2024-03-31T00:00:00"/>
    <x v="88"/>
    <n v="91"/>
  </r>
  <r>
    <x v="88"/>
    <x v="88"/>
    <n v="0"/>
    <d v="2024-04-30T00:00:00"/>
    <x v="88"/>
    <n v="121"/>
  </r>
  <r>
    <x v="89"/>
    <x v="89"/>
    <n v="4058010.52"/>
    <d v="2024-01-31T00:00:00"/>
    <x v="89"/>
    <n v="31"/>
  </r>
  <r>
    <x v="89"/>
    <x v="89"/>
    <n v="0"/>
    <d v="2024-02-28T00:00:00"/>
    <x v="89"/>
    <n v="59"/>
  </r>
  <r>
    <x v="89"/>
    <x v="89"/>
    <n v="0"/>
    <d v="2024-03-31T00:00:00"/>
    <x v="89"/>
    <n v="91"/>
  </r>
  <r>
    <x v="89"/>
    <x v="89"/>
    <n v="0"/>
    <d v="2024-04-30T00:00:00"/>
    <x v="89"/>
    <n v="121"/>
  </r>
  <r>
    <x v="90"/>
    <x v="90"/>
    <n v="0"/>
    <d v="2024-01-31T00:00:00"/>
    <x v="90"/>
    <n v="31"/>
  </r>
  <r>
    <x v="90"/>
    <x v="90"/>
    <n v="0"/>
    <d v="2024-02-28T00:00:00"/>
    <x v="90"/>
    <n v="59"/>
  </r>
  <r>
    <x v="90"/>
    <x v="90"/>
    <n v="0"/>
    <d v="2024-03-31T00:00:00"/>
    <x v="90"/>
    <n v="91"/>
  </r>
  <r>
    <x v="90"/>
    <x v="90"/>
    <n v="0"/>
    <d v="2024-04-30T00:00:00"/>
    <x v="90"/>
    <n v="121"/>
  </r>
  <r>
    <x v="91"/>
    <x v="91"/>
    <n v="30491.25"/>
    <d v="2024-01-31T00:00:00"/>
    <x v="91"/>
    <n v="31"/>
  </r>
  <r>
    <x v="91"/>
    <x v="91"/>
    <n v="30491.25"/>
    <d v="2024-02-28T00:00:00"/>
    <x v="91"/>
    <n v="59"/>
  </r>
  <r>
    <x v="91"/>
    <x v="91"/>
    <n v="0"/>
    <d v="2024-03-31T00:00:00"/>
    <x v="91"/>
    <n v="91"/>
  </r>
  <r>
    <x v="91"/>
    <x v="91"/>
    <n v="0"/>
    <d v="2024-04-30T00:00:00"/>
    <x v="91"/>
    <n v="121"/>
  </r>
  <r>
    <x v="92"/>
    <x v="92"/>
    <n v="2054.4361249999997"/>
    <d v="2024-01-31T00:00:00"/>
    <x v="92"/>
    <n v="31"/>
  </r>
  <r>
    <x v="92"/>
    <x v="92"/>
    <n v="2054.4361249999997"/>
    <d v="2024-02-28T00:00:00"/>
    <x v="92"/>
    <n v="59"/>
  </r>
  <r>
    <x v="92"/>
    <x v="92"/>
    <n v="0"/>
    <d v="2024-03-31T00:00:00"/>
    <x v="92"/>
    <n v="91"/>
  </r>
  <r>
    <x v="92"/>
    <x v="92"/>
    <n v="0"/>
    <d v="2024-04-30T00:00:00"/>
    <x v="92"/>
    <n v="121"/>
  </r>
  <r>
    <x v="93"/>
    <x v="93"/>
    <n v="18511.778674999998"/>
    <d v="2024-01-31T00:00:00"/>
    <x v="93"/>
    <n v="31"/>
  </r>
  <r>
    <x v="93"/>
    <x v="93"/>
    <n v="18511.778674999998"/>
    <d v="2024-02-28T00:00:00"/>
    <x v="93"/>
    <n v="59"/>
  </r>
  <r>
    <x v="93"/>
    <x v="93"/>
    <n v="0"/>
    <d v="2024-03-31T00:00:00"/>
    <x v="93"/>
    <n v="91"/>
  </r>
  <r>
    <x v="93"/>
    <x v="93"/>
    <n v="0"/>
    <d v="2024-04-30T00:00:00"/>
    <x v="93"/>
    <n v="121"/>
  </r>
  <r>
    <x v="94"/>
    <x v="94"/>
    <n v="2731.25"/>
    <d v="2024-01-31T00:00:00"/>
    <x v="94"/>
    <n v="31"/>
  </r>
  <r>
    <x v="94"/>
    <x v="94"/>
    <n v="0"/>
    <d v="2024-02-28T00:00:00"/>
    <x v="94"/>
    <n v="59"/>
  </r>
  <r>
    <x v="94"/>
    <x v="94"/>
    <n v="0"/>
    <d v="2024-03-31T00:00:00"/>
    <x v="94"/>
    <n v="91"/>
  </r>
  <r>
    <x v="94"/>
    <x v="94"/>
    <n v="0"/>
    <d v="2024-04-30T00:00:00"/>
    <x v="94"/>
    <n v="121"/>
  </r>
  <r>
    <x v="95"/>
    <x v="95"/>
    <n v="159705"/>
    <d v="2024-01-31T00:00:00"/>
    <x v="95"/>
    <n v="31"/>
  </r>
  <r>
    <x v="95"/>
    <x v="95"/>
    <n v="142147"/>
    <d v="2024-02-28T00:00:00"/>
    <x v="95"/>
    <n v="59"/>
  </r>
  <r>
    <x v="95"/>
    <x v="95"/>
    <n v="31347.7"/>
    <d v="2024-03-31T00:00:00"/>
    <x v="95"/>
    <n v="91"/>
  </r>
  <r>
    <x v="95"/>
    <x v="95"/>
    <n v="0"/>
    <d v="2024-04-30T00:00:00"/>
    <x v="95"/>
    <n v="121"/>
  </r>
  <r>
    <x v="96"/>
    <x v="96"/>
    <n v="0"/>
    <d v="2024-01-31T00:00:00"/>
    <x v="96"/>
    <n v="31"/>
  </r>
  <r>
    <x v="96"/>
    <x v="96"/>
    <n v="0"/>
    <d v="2024-02-28T00:00:00"/>
    <x v="96"/>
    <n v="59"/>
  </r>
  <r>
    <x v="96"/>
    <x v="96"/>
    <n v="0"/>
    <d v="2024-03-31T00:00:00"/>
    <x v="96"/>
    <n v="91"/>
  </r>
  <r>
    <x v="96"/>
    <x v="96"/>
    <n v="0"/>
    <d v="2024-04-30T00:00:00"/>
    <x v="96"/>
    <n v="121"/>
  </r>
  <r>
    <x v="97"/>
    <x v="97"/>
    <n v="8784.5"/>
    <d v="2024-01-31T00:00:00"/>
    <x v="97"/>
    <n v="31"/>
  </r>
  <r>
    <x v="97"/>
    <x v="97"/>
    <n v="8784.5"/>
    <d v="2024-02-28T00:00:00"/>
    <x v="97"/>
    <n v="59"/>
  </r>
  <r>
    <x v="97"/>
    <x v="97"/>
    <n v="0"/>
    <d v="2024-03-31T00:00:00"/>
    <x v="97"/>
    <n v="91"/>
  </r>
  <r>
    <x v="97"/>
    <x v="97"/>
    <n v="0"/>
    <d v="2024-04-30T00:00:00"/>
    <x v="97"/>
    <n v="121"/>
  </r>
  <r>
    <x v="98"/>
    <x v="98"/>
    <n v="713"/>
    <d v="2024-01-31T00:00:00"/>
    <x v="98"/>
    <n v="31"/>
  </r>
  <r>
    <x v="98"/>
    <x v="98"/>
    <n v="0"/>
    <d v="2024-02-28T00:00:00"/>
    <x v="98"/>
    <n v="59"/>
  </r>
  <r>
    <x v="98"/>
    <x v="98"/>
    <n v="0"/>
    <d v="2024-03-31T00:00:00"/>
    <x v="98"/>
    <n v="91"/>
  </r>
  <r>
    <x v="98"/>
    <x v="98"/>
    <n v="0"/>
    <d v="2024-04-30T00:00:00"/>
    <x v="98"/>
    <n v="121"/>
  </r>
  <r>
    <x v="99"/>
    <x v="99"/>
    <n v="0"/>
    <d v="2024-01-31T00:00:00"/>
    <x v="99"/>
    <n v="31"/>
  </r>
  <r>
    <x v="99"/>
    <x v="99"/>
    <n v="0"/>
    <d v="2024-02-28T00:00:00"/>
    <x v="99"/>
    <n v="59"/>
  </r>
  <r>
    <x v="99"/>
    <x v="99"/>
    <n v="0"/>
    <d v="2024-03-31T00:00:00"/>
    <x v="99"/>
    <n v="91"/>
  </r>
  <r>
    <x v="99"/>
    <x v="99"/>
    <n v="0"/>
    <d v="2024-04-30T00:00:00"/>
    <x v="99"/>
    <n v="121"/>
  </r>
  <r>
    <x v="100"/>
    <x v="100"/>
    <n v="0"/>
    <d v="2024-01-31T00:00:00"/>
    <x v="100"/>
    <n v="31"/>
  </r>
  <r>
    <x v="100"/>
    <x v="100"/>
    <n v="0"/>
    <d v="2024-02-28T00:00:00"/>
    <x v="100"/>
    <n v="59"/>
  </r>
  <r>
    <x v="100"/>
    <x v="100"/>
    <n v="0"/>
    <d v="2024-03-31T00:00:00"/>
    <x v="100"/>
    <n v="91"/>
  </r>
  <r>
    <x v="100"/>
    <x v="100"/>
    <n v="0"/>
    <d v="2024-04-30T00:00:00"/>
    <x v="100"/>
    <n v="121"/>
  </r>
  <r>
    <x v="101"/>
    <x v="101"/>
    <n v="15413.05"/>
    <d v="2024-01-31T00:00:00"/>
    <x v="101"/>
    <n v="31"/>
  </r>
  <r>
    <x v="101"/>
    <x v="101"/>
    <n v="0"/>
    <d v="2024-02-28T00:00:00"/>
    <x v="101"/>
    <n v="59"/>
  </r>
  <r>
    <x v="101"/>
    <x v="101"/>
    <n v="0"/>
    <d v="2024-03-31T00:00:00"/>
    <x v="101"/>
    <n v="91"/>
  </r>
  <r>
    <x v="101"/>
    <x v="101"/>
    <n v="0"/>
    <d v="2024-04-30T00:00:00"/>
    <x v="101"/>
    <n v="121"/>
  </r>
  <r>
    <x v="102"/>
    <x v="102"/>
    <n v="0"/>
    <d v="2024-01-31T00:00:00"/>
    <x v="102"/>
    <n v="31"/>
  </r>
  <r>
    <x v="102"/>
    <x v="102"/>
    <n v="0"/>
    <d v="2024-02-28T00:00:00"/>
    <x v="102"/>
    <n v="59"/>
  </r>
  <r>
    <x v="102"/>
    <x v="102"/>
    <n v="0"/>
    <d v="2024-03-31T00:00:00"/>
    <x v="102"/>
    <n v="91"/>
  </r>
  <r>
    <x v="102"/>
    <x v="102"/>
    <n v="0"/>
    <d v="2024-04-30T00:00:00"/>
    <x v="102"/>
    <n v="121"/>
  </r>
  <r>
    <x v="103"/>
    <x v="103"/>
    <n v="605.6"/>
    <d v="2024-01-31T00:00:00"/>
    <x v="103"/>
    <n v="31"/>
  </r>
  <r>
    <x v="103"/>
    <x v="103"/>
    <n v="0"/>
    <d v="2024-02-28T00:00:00"/>
    <x v="103"/>
    <n v="59"/>
  </r>
  <r>
    <x v="103"/>
    <x v="103"/>
    <n v="0"/>
    <d v="2024-03-31T00:00:00"/>
    <x v="103"/>
    <n v="91"/>
  </r>
  <r>
    <x v="103"/>
    <x v="103"/>
    <n v="0"/>
    <d v="2024-04-30T00:00:00"/>
    <x v="103"/>
    <n v="121"/>
  </r>
  <r>
    <x v="104"/>
    <x v="104"/>
    <n v="12969.825000000001"/>
    <d v="2024-01-31T00:00:00"/>
    <x v="104"/>
    <n v="31"/>
  </r>
  <r>
    <x v="104"/>
    <x v="104"/>
    <n v="12969.825000000001"/>
    <d v="2024-02-28T00:00:00"/>
    <x v="104"/>
    <n v="59"/>
  </r>
  <r>
    <x v="104"/>
    <x v="104"/>
    <n v="0"/>
    <d v="2024-03-31T00:00:00"/>
    <x v="104"/>
    <n v="91"/>
  </r>
  <r>
    <x v="104"/>
    <x v="104"/>
    <n v="0"/>
    <d v="2024-04-30T00:00:00"/>
    <x v="104"/>
    <n v="121"/>
  </r>
  <r>
    <x v="105"/>
    <x v="105"/>
    <n v="17870.38"/>
    <d v="2024-01-31T00:00:00"/>
    <x v="105"/>
    <n v="31"/>
  </r>
  <r>
    <x v="105"/>
    <x v="105"/>
    <n v="17870.38"/>
    <d v="2024-02-28T00:00:00"/>
    <x v="105"/>
    <n v="59"/>
  </r>
  <r>
    <x v="105"/>
    <x v="105"/>
    <n v="0"/>
    <d v="2024-03-31T00:00:00"/>
    <x v="105"/>
    <n v="91"/>
  </r>
  <r>
    <x v="105"/>
    <x v="105"/>
    <n v="0"/>
    <d v="2024-04-30T00:00:00"/>
    <x v="105"/>
    <n v="121"/>
  </r>
  <r>
    <x v="106"/>
    <x v="106"/>
    <n v="216000"/>
    <d v="2024-01-31T00:00:00"/>
    <x v="106"/>
    <n v="31"/>
  </r>
  <r>
    <x v="106"/>
    <x v="106"/>
    <n v="0"/>
    <d v="2024-02-28T00:00:00"/>
    <x v="106"/>
    <n v="59"/>
  </r>
  <r>
    <x v="106"/>
    <x v="106"/>
    <n v="131896.03"/>
    <d v="2024-03-31T00:00:00"/>
    <x v="106"/>
    <n v="91"/>
  </r>
  <r>
    <x v="106"/>
    <x v="106"/>
    <n v="0"/>
    <d v="2024-04-30T00:00:00"/>
    <x v="106"/>
    <n v="121"/>
  </r>
  <r>
    <x v="107"/>
    <x v="107"/>
    <n v="3832.44"/>
    <d v="2024-01-31T00:00:00"/>
    <x v="107"/>
    <n v="31"/>
  </r>
  <r>
    <x v="107"/>
    <x v="107"/>
    <n v="0"/>
    <d v="2024-02-28T00:00:00"/>
    <x v="107"/>
    <n v="59"/>
  </r>
  <r>
    <x v="107"/>
    <x v="107"/>
    <n v="0"/>
    <d v="2024-03-31T00:00:00"/>
    <x v="107"/>
    <n v="91"/>
  </r>
  <r>
    <x v="107"/>
    <x v="107"/>
    <n v="0"/>
    <d v="2024-04-30T00:00:00"/>
    <x v="107"/>
    <n v="121"/>
  </r>
  <r>
    <x v="108"/>
    <x v="108"/>
    <n v="0"/>
    <d v="2024-01-31T00:00:00"/>
    <x v="108"/>
    <n v="31"/>
  </r>
  <r>
    <x v="108"/>
    <x v="108"/>
    <n v="0"/>
    <d v="2024-02-28T00:00:00"/>
    <x v="108"/>
    <n v="59"/>
  </r>
  <r>
    <x v="108"/>
    <x v="108"/>
    <n v="0"/>
    <d v="2024-03-31T00:00:00"/>
    <x v="108"/>
    <n v="91"/>
  </r>
  <r>
    <x v="108"/>
    <x v="108"/>
    <n v="0"/>
    <d v="2024-04-30T00:00:00"/>
    <x v="108"/>
    <n v="121"/>
  </r>
  <r>
    <x v="109"/>
    <x v="109"/>
    <n v="10035.06"/>
    <d v="2024-01-31T00:00:00"/>
    <x v="109"/>
    <n v="31"/>
  </r>
  <r>
    <x v="109"/>
    <x v="109"/>
    <n v="0"/>
    <d v="2024-02-28T00:00:00"/>
    <x v="109"/>
    <n v="59"/>
  </r>
  <r>
    <x v="109"/>
    <x v="109"/>
    <n v="0"/>
    <d v="2024-03-31T00:00:00"/>
    <x v="109"/>
    <n v="91"/>
  </r>
  <r>
    <x v="109"/>
    <x v="109"/>
    <n v="0"/>
    <d v="2024-04-30T00:00:00"/>
    <x v="109"/>
    <n v="121"/>
  </r>
  <r>
    <x v="110"/>
    <x v="110"/>
    <n v="18550"/>
    <d v="2024-01-31T00:00:00"/>
    <x v="110"/>
    <n v="31"/>
  </r>
  <r>
    <x v="110"/>
    <x v="110"/>
    <n v="130046.75"/>
    <d v="2024-02-28T00:00:00"/>
    <x v="110"/>
    <n v="59"/>
  </r>
  <r>
    <x v="110"/>
    <x v="110"/>
    <n v="0"/>
    <d v="2024-03-31T00:00:00"/>
    <x v="110"/>
    <n v="91"/>
  </r>
  <r>
    <x v="110"/>
    <x v="110"/>
    <n v="0"/>
    <d v="2024-04-30T00:00:00"/>
    <x v="110"/>
    <n v="121"/>
  </r>
  <r>
    <x v="111"/>
    <x v="111"/>
    <n v="0.05"/>
    <d v="2024-01-31T00:00:00"/>
    <x v="111"/>
    <n v="31"/>
  </r>
  <r>
    <x v="111"/>
    <x v="111"/>
    <n v="0"/>
    <d v="2024-02-28T00:00:00"/>
    <x v="111"/>
    <n v="59"/>
  </r>
  <r>
    <x v="111"/>
    <x v="111"/>
    <n v="0"/>
    <d v="2024-03-31T00:00:00"/>
    <x v="111"/>
    <n v="91"/>
  </r>
  <r>
    <x v="111"/>
    <x v="111"/>
    <n v="0"/>
    <d v="2024-04-30T00:00:00"/>
    <x v="111"/>
    <n v="121"/>
  </r>
  <r>
    <x v="112"/>
    <x v="112"/>
    <n v="95326.96"/>
    <d v="2024-01-31T00:00:00"/>
    <x v="112"/>
    <n v="31"/>
  </r>
  <r>
    <x v="112"/>
    <x v="112"/>
    <n v="95326.96"/>
    <d v="2024-02-28T00:00:00"/>
    <x v="112"/>
    <n v="59"/>
  </r>
  <r>
    <x v="112"/>
    <x v="112"/>
    <n v="95326.96"/>
    <d v="2024-03-31T00:00:00"/>
    <x v="112"/>
    <n v="91"/>
  </r>
  <r>
    <x v="112"/>
    <x v="112"/>
    <n v="0"/>
    <d v="2024-04-30T00:00:00"/>
    <x v="112"/>
    <n v="121"/>
  </r>
  <r>
    <x v="113"/>
    <x v="113"/>
    <n v="0"/>
    <d v="2024-01-31T00:00:00"/>
    <x v="113"/>
    <n v="31"/>
  </r>
  <r>
    <x v="113"/>
    <x v="113"/>
    <n v="0"/>
    <d v="2024-02-28T00:00:00"/>
    <x v="113"/>
    <n v="59"/>
  </r>
  <r>
    <x v="113"/>
    <x v="113"/>
    <n v="0"/>
    <d v="2024-03-31T00:00:00"/>
    <x v="113"/>
    <n v="91"/>
  </r>
  <r>
    <x v="113"/>
    <x v="113"/>
    <n v="0"/>
    <d v="2024-04-30T00:00:00"/>
    <x v="113"/>
    <n v="121"/>
  </r>
  <r>
    <x v="114"/>
    <x v="114"/>
    <n v="350"/>
    <d v="2024-01-31T00:00:00"/>
    <x v="114"/>
    <n v="31"/>
  </r>
  <r>
    <x v="114"/>
    <x v="114"/>
    <n v="0"/>
    <d v="2024-02-28T00:00:00"/>
    <x v="114"/>
    <n v="59"/>
  </r>
  <r>
    <x v="114"/>
    <x v="114"/>
    <n v="0"/>
    <d v="2024-03-31T00:00:00"/>
    <x v="114"/>
    <n v="91"/>
  </r>
  <r>
    <x v="114"/>
    <x v="114"/>
    <n v="0"/>
    <d v="2024-04-30T00:00:00"/>
    <x v="114"/>
    <n v="121"/>
  </r>
  <r>
    <x v="115"/>
    <x v="115"/>
    <n v="45.49"/>
    <d v="2024-01-31T00:00:00"/>
    <x v="115"/>
    <n v="31"/>
  </r>
  <r>
    <x v="115"/>
    <x v="115"/>
    <n v="0"/>
    <d v="2024-02-28T00:00:00"/>
    <x v="115"/>
    <n v="59"/>
  </r>
  <r>
    <x v="115"/>
    <x v="115"/>
    <n v="0"/>
    <d v="2024-03-31T00:00:00"/>
    <x v="115"/>
    <n v="91"/>
  </r>
  <r>
    <x v="115"/>
    <x v="115"/>
    <n v="0"/>
    <d v="2024-04-30T00:00:00"/>
    <x v="115"/>
    <n v="121"/>
  </r>
  <r>
    <x v="116"/>
    <x v="116"/>
    <n v="109281.06333333334"/>
    <d v="2024-01-31T00:00:00"/>
    <x v="116"/>
    <n v="31"/>
  </r>
  <r>
    <x v="116"/>
    <x v="116"/>
    <n v="109281.06333333334"/>
    <d v="2024-02-28T00:00:00"/>
    <x v="116"/>
    <n v="59"/>
  </r>
  <r>
    <x v="116"/>
    <x v="116"/>
    <n v="109281.06333333334"/>
    <d v="2024-03-31T00:00:00"/>
    <x v="116"/>
    <n v="91"/>
  </r>
  <r>
    <x v="116"/>
    <x v="116"/>
    <n v="0"/>
    <d v="2024-04-30T00:00:00"/>
    <x v="116"/>
    <n v="121"/>
  </r>
  <r>
    <x v="117"/>
    <x v="117"/>
    <n v="58761.825000000004"/>
    <d v="2024-01-31T00:00:00"/>
    <x v="117"/>
    <n v="31"/>
  </r>
  <r>
    <x v="117"/>
    <x v="117"/>
    <n v="58761.825000000004"/>
    <d v="2024-02-28T00:00:00"/>
    <x v="117"/>
    <n v="59"/>
  </r>
  <r>
    <x v="117"/>
    <x v="117"/>
    <m/>
    <d v="2024-03-31T00:00:00"/>
    <x v="117"/>
    <n v="91"/>
  </r>
  <r>
    <x v="117"/>
    <x v="117"/>
    <n v="0"/>
    <d v="2024-04-30T00:00:00"/>
    <x v="117"/>
    <n v="121"/>
  </r>
  <r>
    <x v="118"/>
    <x v="118"/>
    <n v="130497.25"/>
    <d v="2024-01-31T00:00:00"/>
    <x v="118"/>
    <n v="31"/>
  </r>
  <r>
    <x v="118"/>
    <x v="118"/>
    <n v="0"/>
    <d v="2024-02-28T00:00:00"/>
    <x v="118"/>
    <n v="59"/>
  </r>
  <r>
    <x v="118"/>
    <x v="118"/>
    <n v="0"/>
    <d v="2024-03-31T00:00:00"/>
    <x v="118"/>
    <n v="91"/>
  </r>
  <r>
    <x v="118"/>
    <x v="118"/>
    <n v="0"/>
    <d v="2024-04-30T00:00:00"/>
    <x v="118"/>
    <n v="121"/>
  </r>
  <r>
    <x v="119"/>
    <x v="119"/>
    <n v="4738"/>
    <d v="2024-01-31T00:00:00"/>
    <x v="119"/>
    <n v="31"/>
  </r>
  <r>
    <x v="119"/>
    <x v="119"/>
    <n v="0"/>
    <d v="2024-02-28T00:00:00"/>
    <x v="119"/>
    <n v="59"/>
  </r>
  <r>
    <x v="119"/>
    <x v="119"/>
    <n v="0"/>
    <d v="2024-03-31T00:00:00"/>
    <x v="119"/>
    <n v="91"/>
  </r>
  <r>
    <x v="119"/>
    <x v="119"/>
    <n v="0"/>
    <d v="2024-04-30T00:00:00"/>
    <x v="119"/>
    <n v="121"/>
  </r>
  <r>
    <x v="120"/>
    <x v="120"/>
    <n v="47087.37"/>
    <d v="2024-01-31T00:00:00"/>
    <x v="120"/>
    <n v="31"/>
  </r>
  <r>
    <x v="120"/>
    <x v="120"/>
    <n v="0"/>
    <d v="2024-02-28T00:00:00"/>
    <x v="120"/>
    <n v="59"/>
  </r>
  <r>
    <x v="120"/>
    <x v="120"/>
    <n v="0"/>
    <d v="2024-03-31T00:00:00"/>
    <x v="120"/>
    <n v="91"/>
  </r>
  <r>
    <x v="120"/>
    <x v="120"/>
    <n v="0"/>
    <d v="2024-04-30T00:00:00"/>
    <x v="120"/>
    <n v="121"/>
  </r>
  <r>
    <x v="121"/>
    <x v="121"/>
    <n v="15937.54"/>
    <d v="2024-01-31T00:00:00"/>
    <x v="121"/>
    <n v="31"/>
  </r>
  <r>
    <x v="121"/>
    <x v="121"/>
    <n v="0"/>
    <d v="2024-02-28T00:00:00"/>
    <x v="121"/>
    <n v="59"/>
  </r>
  <r>
    <x v="121"/>
    <x v="121"/>
    <n v="0"/>
    <d v="2024-03-31T00:00:00"/>
    <x v="121"/>
    <n v="91"/>
  </r>
  <r>
    <x v="121"/>
    <x v="121"/>
    <n v="0"/>
    <d v="2024-04-30T00:00:00"/>
    <x v="121"/>
    <n v="121"/>
  </r>
  <r>
    <x v="122"/>
    <x v="122"/>
    <n v="234206.25"/>
    <d v="2024-01-31T00:00:00"/>
    <x v="122"/>
    <n v="31"/>
  </r>
  <r>
    <x v="122"/>
    <x v="122"/>
    <n v="234206.25"/>
    <d v="2024-02-28T00:00:00"/>
    <x v="122"/>
    <n v="59"/>
  </r>
  <r>
    <x v="122"/>
    <x v="122"/>
    <n v="234206.25"/>
    <d v="2024-03-31T00:00:00"/>
    <x v="122"/>
    <n v="91"/>
  </r>
  <r>
    <x v="122"/>
    <x v="122"/>
    <n v="234206.25"/>
    <d v="2024-04-30T00:00:00"/>
    <x v="122"/>
    <n v="121"/>
  </r>
  <r>
    <x v="123"/>
    <x v="123"/>
    <n v="5000.17"/>
    <d v="2024-01-31T00:00:00"/>
    <x v="123"/>
    <n v="31"/>
  </r>
  <r>
    <x v="123"/>
    <x v="123"/>
    <n v="0"/>
    <d v="2024-02-28T00:00:00"/>
    <x v="123"/>
    <n v="59"/>
  </r>
  <r>
    <x v="123"/>
    <x v="123"/>
    <n v="0"/>
    <d v="2024-03-31T00:00:00"/>
    <x v="123"/>
    <n v="91"/>
  </r>
  <r>
    <x v="123"/>
    <x v="123"/>
    <n v="0"/>
    <d v="2024-04-30T00:00:00"/>
    <x v="123"/>
    <n v="121"/>
  </r>
  <r>
    <x v="124"/>
    <x v="124"/>
    <n v="4352.0450050000009"/>
    <d v="2024-01-31T00:00:00"/>
    <x v="124"/>
    <n v="31"/>
  </r>
  <r>
    <x v="124"/>
    <x v="124"/>
    <n v="4352.0450050000009"/>
    <d v="2024-02-28T00:00:00"/>
    <x v="124"/>
    <n v="59"/>
  </r>
  <r>
    <x v="124"/>
    <x v="124"/>
    <n v="0"/>
    <d v="2024-03-31T00:00:00"/>
    <x v="124"/>
    <n v="91"/>
  </r>
  <r>
    <x v="124"/>
    <x v="124"/>
    <n v="0"/>
    <d v="2024-04-30T00:00:00"/>
    <x v="124"/>
    <n v="121"/>
  </r>
  <r>
    <x v="125"/>
    <x v="125"/>
    <n v="5481.5"/>
    <d v="2024-01-31T00:00:00"/>
    <x v="125"/>
    <n v="31"/>
  </r>
  <r>
    <x v="125"/>
    <x v="125"/>
    <n v="0"/>
    <d v="2024-02-28T00:00:00"/>
    <x v="125"/>
    <n v="59"/>
  </r>
  <r>
    <x v="125"/>
    <x v="125"/>
    <n v="0"/>
    <d v="2024-03-31T00:00:00"/>
    <x v="125"/>
    <n v="91"/>
  </r>
  <r>
    <x v="125"/>
    <x v="125"/>
    <n v="0"/>
    <d v="2024-04-30T00:00:00"/>
    <x v="125"/>
    <n v="121"/>
  </r>
  <r>
    <x v="126"/>
    <x v="126"/>
    <n v="10871.87"/>
    <d v="2024-01-31T00:00:00"/>
    <x v="126"/>
    <n v="31"/>
  </r>
  <r>
    <x v="126"/>
    <x v="126"/>
    <n v="0"/>
    <d v="2024-02-28T00:00:00"/>
    <x v="126"/>
    <n v="59"/>
  </r>
  <r>
    <x v="126"/>
    <x v="126"/>
    <n v="0"/>
    <d v="2024-03-31T00:00:00"/>
    <x v="126"/>
    <n v="91"/>
  </r>
  <r>
    <x v="126"/>
    <x v="126"/>
    <n v="0"/>
    <d v="2024-04-30T00:00:00"/>
    <x v="126"/>
    <n v="121"/>
  </r>
  <r>
    <x v="127"/>
    <x v="127"/>
    <n v="1886"/>
    <d v="2024-01-31T00:00:00"/>
    <x v="127"/>
    <n v="31"/>
  </r>
  <r>
    <x v="127"/>
    <x v="127"/>
    <n v="0"/>
    <d v="2024-02-28T00:00:00"/>
    <x v="127"/>
    <n v="59"/>
  </r>
  <r>
    <x v="127"/>
    <x v="127"/>
    <n v="0"/>
    <d v="2024-03-31T00:00:00"/>
    <x v="127"/>
    <n v="91"/>
  </r>
  <r>
    <x v="127"/>
    <x v="127"/>
    <n v="0"/>
    <d v="2024-04-30T00:00:00"/>
    <x v="127"/>
    <n v="121"/>
  </r>
  <r>
    <x v="128"/>
    <x v="128"/>
    <n v="822"/>
    <d v="2024-01-31T00:00:00"/>
    <x v="128"/>
    <n v="31"/>
  </r>
  <r>
    <x v="128"/>
    <x v="128"/>
    <n v="0"/>
    <d v="2024-02-28T00:00:00"/>
    <x v="128"/>
    <n v="59"/>
  </r>
  <r>
    <x v="128"/>
    <x v="128"/>
    <n v="0"/>
    <d v="2024-03-31T00:00:00"/>
    <x v="128"/>
    <n v="91"/>
  </r>
  <r>
    <x v="128"/>
    <x v="128"/>
    <n v="0"/>
    <d v="2024-04-30T00:00:00"/>
    <x v="128"/>
    <n v="121"/>
  </r>
  <r>
    <x v="129"/>
    <x v="129"/>
    <n v="10401.67"/>
    <d v="2024-01-31T00:00:00"/>
    <x v="129"/>
    <n v="31"/>
  </r>
  <r>
    <x v="129"/>
    <x v="129"/>
    <n v="0"/>
    <d v="2024-02-28T00:00:00"/>
    <x v="129"/>
    <n v="59"/>
  </r>
  <r>
    <x v="129"/>
    <x v="129"/>
    <n v="0"/>
    <d v="2024-03-31T00:00:00"/>
    <x v="129"/>
    <n v="91"/>
  </r>
  <r>
    <x v="129"/>
    <x v="129"/>
    <n v="0"/>
    <d v="2024-04-30T00:00:00"/>
    <x v="129"/>
    <n v="121"/>
  </r>
  <r>
    <x v="130"/>
    <x v="130"/>
    <n v="590"/>
    <d v="2024-01-31T00:00:00"/>
    <x v="130"/>
    <n v="31"/>
  </r>
  <r>
    <x v="130"/>
    <x v="130"/>
    <n v="0"/>
    <d v="2024-02-28T00:00:00"/>
    <x v="130"/>
    <n v="59"/>
  </r>
  <r>
    <x v="130"/>
    <x v="130"/>
    <n v="0"/>
    <d v="2024-03-31T00:00:00"/>
    <x v="130"/>
    <n v="91"/>
  </r>
  <r>
    <x v="130"/>
    <x v="130"/>
    <n v="0"/>
    <d v="2024-04-30T00:00:00"/>
    <x v="130"/>
    <n v="121"/>
  </r>
  <r>
    <x v="131"/>
    <x v="131"/>
    <n v="0"/>
    <d v="2024-01-31T00:00:00"/>
    <x v="131"/>
    <n v="31"/>
  </r>
  <r>
    <x v="131"/>
    <x v="131"/>
    <n v="0"/>
    <d v="2024-02-28T00:00:00"/>
    <x v="131"/>
    <n v="59"/>
  </r>
  <r>
    <x v="131"/>
    <x v="131"/>
    <n v="0"/>
    <d v="2024-03-31T00:00:00"/>
    <x v="131"/>
    <n v="91"/>
  </r>
  <r>
    <x v="131"/>
    <x v="131"/>
    <n v="0"/>
    <d v="2024-04-30T00:00:00"/>
    <x v="131"/>
    <n v="121"/>
  </r>
  <r>
    <x v="132"/>
    <x v="132"/>
    <n v="0"/>
    <d v="2024-01-31T00:00:00"/>
    <x v="132"/>
    <n v="31"/>
  </r>
  <r>
    <x v="132"/>
    <x v="132"/>
    <n v="0"/>
    <d v="2024-02-28T00:00:00"/>
    <x v="132"/>
    <n v="59"/>
  </r>
  <r>
    <x v="132"/>
    <x v="132"/>
    <n v="0"/>
    <d v="2024-03-31T00:00:00"/>
    <x v="132"/>
    <n v="91"/>
  </r>
  <r>
    <x v="132"/>
    <x v="132"/>
    <n v="0"/>
    <d v="2024-04-30T00:00:00"/>
    <x v="132"/>
    <n v="121"/>
  </r>
  <r>
    <x v="133"/>
    <x v="133"/>
    <n v="13110"/>
    <d v="2024-01-31T00:00:00"/>
    <x v="133"/>
    <n v="31"/>
  </r>
  <r>
    <x v="133"/>
    <x v="133"/>
    <n v="0"/>
    <d v="2024-02-28T00:00:00"/>
    <x v="133"/>
    <n v="59"/>
  </r>
  <r>
    <x v="133"/>
    <x v="133"/>
    <n v="0"/>
    <d v="2024-03-31T00:00:00"/>
    <x v="133"/>
    <n v="91"/>
  </r>
  <r>
    <x v="133"/>
    <x v="133"/>
    <n v="0"/>
    <d v="2024-04-30T00:00:00"/>
    <x v="133"/>
    <n v="121"/>
  </r>
  <r>
    <x v="134"/>
    <x v="134"/>
    <n v="2875.0050000000001"/>
    <d v="2024-01-31T00:00:00"/>
    <x v="134"/>
    <n v="31"/>
  </r>
  <r>
    <x v="134"/>
    <x v="134"/>
    <n v="0"/>
    <d v="2024-02-28T00:00:00"/>
    <x v="134"/>
    <n v="59"/>
  </r>
  <r>
    <x v="134"/>
    <x v="134"/>
    <n v="0"/>
    <d v="2024-03-31T00:00:00"/>
    <x v="134"/>
    <n v="91"/>
  </r>
  <r>
    <x v="134"/>
    <x v="134"/>
    <n v="0"/>
    <d v="2024-04-30T00:00:00"/>
    <x v="134"/>
    <n v="121"/>
  </r>
  <r>
    <x v="135"/>
    <x v="135"/>
    <n v="3056.3049999999998"/>
    <d v="2024-01-31T00:00:00"/>
    <x v="135"/>
    <n v="31"/>
  </r>
  <r>
    <x v="135"/>
    <x v="135"/>
    <n v="3056.3049999999998"/>
    <d v="2024-02-28T00:00:00"/>
    <x v="135"/>
    <n v="59"/>
  </r>
  <r>
    <x v="135"/>
    <x v="135"/>
    <n v="3056.3049999999998"/>
    <d v="2024-03-31T00:00:00"/>
    <x v="135"/>
    <n v="91"/>
  </r>
  <r>
    <x v="135"/>
    <x v="135"/>
    <n v="3056.3049999999998"/>
    <d v="2024-04-30T00:00:00"/>
    <x v="135"/>
    <n v="121"/>
  </r>
  <r>
    <x v="136"/>
    <x v="136"/>
    <n v="89017.25"/>
    <d v="2024-01-31T00:00:00"/>
    <x v="136"/>
    <n v="31"/>
  </r>
  <r>
    <x v="136"/>
    <x v="136"/>
    <n v="0"/>
    <d v="2024-02-28T00:00:00"/>
    <x v="136"/>
    <n v="59"/>
  </r>
  <r>
    <x v="136"/>
    <x v="136"/>
    <n v="0"/>
    <d v="2024-03-31T00:00:00"/>
    <x v="136"/>
    <n v="91"/>
  </r>
  <r>
    <x v="136"/>
    <x v="136"/>
    <n v="0"/>
    <d v="2024-04-30T00:00:00"/>
    <x v="136"/>
    <n v="121"/>
  </r>
  <r>
    <x v="137"/>
    <x v="137"/>
    <n v="172500"/>
    <d v="2024-01-31T00:00:00"/>
    <x v="137"/>
    <n v="31"/>
  </r>
  <r>
    <x v="137"/>
    <x v="137"/>
    <n v="0"/>
    <d v="2024-02-28T00:00:00"/>
    <x v="137"/>
    <n v="59"/>
  </r>
  <r>
    <x v="137"/>
    <x v="137"/>
    <n v="0"/>
    <d v="2024-03-31T00:00:00"/>
    <x v="137"/>
    <n v="91"/>
  </r>
  <r>
    <x v="137"/>
    <x v="137"/>
    <n v="0"/>
    <d v="2024-04-30T00:00:00"/>
    <x v="137"/>
    <n v="121"/>
  </r>
  <r>
    <x v="138"/>
    <x v="138"/>
    <n v="0"/>
    <d v="2024-01-31T00:00:00"/>
    <x v="138"/>
    <n v="31"/>
  </r>
  <r>
    <x v="138"/>
    <x v="138"/>
    <n v="0"/>
    <d v="2024-02-28T00:00:00"/>
    <x v="138"/>
    <n v="59"/>
  </r>
  <r>
    <x v="138"/>
    <x v="138"/>
    <n v="0"/>
    <d v="2024-03-31T00:00:00"/>
    <x v="138"/>
    <n v="91"/>
  </r>
  <r>
    <x v="138"/>
    <x v="138"/>
    <n v="0"/>
    <d v="2024-04-30T00:00:00"/>
    <x v="138"/>
    <n v="121"/>
  </r>
  <r>
    <x v="139"/>
    <x v="139"/>
    <n v="77134.47"/>
    <d v="2024-01-31T00:00:00"/>
    <x v="139"/>
    <n v="31"/>
  </r>
  <r>
    <x v="139"/>
    <x v="139"/>
    <n v="0"/>
    <d v="2024-02-28T00:00:00"/>
    <x v="139"/>
    <n v="59"/>
  </r>
  <r>
    <x v="139"/>
    <x v="139"/>
    <n v="0"/>
    <d v="2024-03-31T00:00:00"/>
    <x v="139"/>
    <n v="91"/>
  </r>
  <r>
    <x v="139"/>
    <x v="139"/>
    <n v="0"/>
    <d v="2024-04-30T00:00:00"/>
    <x v="139"/>
    <n v="121"/>
  </r>
  <r>
    <x v="140"/>
    <x v="140"/>
    <n v="12767.33"/>
    <d v="2024-01-31T00:00:00"/>
    <x v="140"/>
    <n v="31"/>
  </r>
  <r>
    <x v="140"/>
    <x v="140"/>
    <n v="0"/>
    <d v="2024-02-28T00:00:00"/>
    <x v="140"/>
    <n v="59"/>
  </r>
  <r>
    <x v="140"/>
    <x v="140"/>
    <n v="0"/>
    <d v="2024-03-31T00:00:00"/>
    <x v="140"/>
    <n v="91"/>
  </r>
  <r>
    <x v="140"/>
    <x v="140"/>
    <n v="0"/>
    <d v="2024-04-30T00:00:00"/>
    <x v="140"/>
    <n v="121"/>
  </r>
  <r>
    <x v="141"/>
    <x v="141"/>
    <n v="0"/>
    <d v="2024-01-31T00:00:00"/>
    <x v="141"/>
    <n v="31"/>
  </r>
  <r>
    <x v="141"/>
    <x v="141"/>
    <n v="0"/>
    <d v="2024-02-28T00:00:00"/>
    <x v="141"/>
    <n v="59"/>
  </r>
  <r>
    <x v="141"/>
    <x v="141"/>
    <n v="0"/>
    <d v="2024-03-31T00:00:00"/>
    <x v="141"/>
    <n v="91"/>
  </r>
  <r>
    <x v="141"/>
    <x v="141"/>
    <n v="0"/>
    <d v="2024-04-30T00:00:00"/>
    <x v="141"/>
    <n v="121"/>
  </r>
  <r>
    <x v="142"/>
    <x v="142"/>
    <n v="0"/>
    <d v="2024-01-31T00:00:00"/>
    <x v="142"/>
    <n v="31"/>
  </r>
  <r>
    <x v="142"/>
    <x v="142"/>
    <n v="0"/>
    <d v="2024-02-28T00:00:00"/>
    <x v="142"/>
    <n v="59"/>
  </r>
  <r>
    <x v="142"/>
    <x v="142"/>
    <n v="0"/>
    <d v="2024-03-31T00:00:00"/>
    <x v="142"/>
    <n v="91"/>
  </r>
  <r>
    <x v="142"/>
    <x v="142"/>
    <n v="0"/>
    <d v="2024-04-30T00:00:00"/>
    <x v="142"/>
    <n v="121"/>
  </r>
  <r>
    <x v="143"/>
    <x v="143"/>
    <n v="0"/>
    <d v="2024-01-31T00:00:00"/>
    <x v="143"/>
    <n v="31"/>
  </r>
  <r>
    <x v="143"/>
    <x v="143"/>
    <n v="0"/>
    <d v="2024-02-28T00:00:00"/>
    <x v="143"/>
    <n v="59"/>
  </r>
  <r>
    <x v="143"/>
    <x v="143"/>
    <n v="0"/>
    <d v="2024-03-31T00:00:00"/>
    <x v="143"/>
    <n v="91"/>
  </r>
  <r>
    <x v="143"/>
    <x v="143"/>
    <n v="0"/>
    <d v="2024-04-30T00:00:00"/>
    <x v="143"/>
    <n v="121"/>
  </r>
  <r>
    <x v="144"/>
    <x v="144"/>
    <n v="0"/>
    <d v="2024-01-31T00:00:00"/>
    <x v="144"/>
    <n v="31"/>
  </r>
  <r>
    <x v="144"/>
    <x v="144"/>
    <n v="0"/>
    <d v="2024-02-28T00:00:00"/>
    <x v="144"/>
    <n v="59"/>
  </r>
  <r>
    <x v="144"/>
    <x v="144"/>
    <n v="0"/>
    <d v="2024-03-31T00:00:00"/>
    <x v="144"/>
    <n v="91"/>
  </r>
  <r>
    <x v="144"/>
    <x v="144"/>
    <n v="0"/>
    <d v="2024-04-30T00:00:00"/>
    <x v="144"/>
    <n v="121"/>
  </r>
  <r>
    <x v="145"/>
    <x v="145"/>
    <n v="91054.46"/>
    <d v="2024-01-31T00:00:00"/>
    <x v="145"/>
    <n v="31"/>
  </r>
  <r>
    <x v="145"/>
    <x v="145"/>
    <n v="0"/>
    <d v="2024-02-28T00:00:00"/>
    <x v="145"/>
    <n v="59"/>
  </r>
  <r>
    <x v="145"/>
    <x v="145"/>
    <n v="0"/>
    <d v="2024-03-31T00:00:00"/>
    <x v="145"/>
    <n v="91"/>
  </r>
  <r>
    <x v="145"/>
    <x v="145"/>
    <n v="0"/>
    <d v="2024-04-30T00:00:00"/>
    <x v="145"/>
    <n v="121"/>
  </r>
  <r>
    <x v="146"/>
    <x v="146"/>
    <n v="1787.42"/>
    <d v="2024-01-31T00:00:00"/>
    <x v="146"/>
    <n v="31"/>
  </r>
  <r>
    <x v="146"/>
    <x v="146"/>
    <n v="0"/>
    <d v="2024-02-28T00:00:00"/>
    <x v="146"/>
    <n v="59"/>
  </r>
  <r>
    <x v="146"/>
    <x v="146"/>
    <n v="0"/>
    <d v="2024-03-31T00:00:00"/>
    <x v="146"/>
    <n v="91"/>
  </r>
  <r>
    <x v="146"/>
    <x v="146"/>
    <n v="0"/>
    <d v="2024-04-30T00:00:00"/>
    <x v="146"/>
    <n v="121"/>
  </r>
  <r>
    <x v="147"/>
    <x v="147"/>
    <n v="0"/>
    <d v="2024-01-31T00:00:00"/>
    <x v="147"/>
    <n v="31"/>
  </r>
  <r>
    <x v="147"/>
    <x v="147"/>
    <n v="0"/>
    <d v="2024-02-28T00:00:00"/>
    <x v="147"/>
    <n v="59"/>
  </r>
  <r>
    <x v="147"/>
    <x v="147"/>
    <n v="0"/>
    <d v="2024-03-31T00:00:00"/>
    <x v="147"/>
    <n v="91"/>
  </r>
  <r>
    <x v="147"/>
    <x v="147"/>
    <n v="0"/>
    <d v="2024-04-30T00:00:00"/>
    <x v="147"/>
    <n v="121"/>
  </r>
  <r>
    <x v="148"/>
    <x v="148"/>
    <n v="0"/>
    <d v="2024-01-31T00:00:00"/>
    <x v="148"/>
    <n v="31"/>
  </r>
  <r>
    <x v="148"/>
    <x v="148"/>
    <n v="0"/>
    <d v="2024-02-28T00:00:00"/>
    <x v="148"/>
    <n v="59"/>
  </r>
  <r>
    <x v="148"/>
    <x v="148"/>
    <n v="0"/>
    <d v="2024-03-31T00:00:00"/>
    <x v="148"/>
    <n v="91"/>
  </r>
  <r>
    <x v="148"/>
    <x v="148"/>
    <n v="0"/>
    <d v="2024-04-30T00:00:00"/>
    <x v="148"/>
    <n v="121"/>
  </r>
  <r>
    <x v="149"/>
    <x v="149"/>
    <n v="0"/>
    <d v="2024-01-31T00:00:00"/>
    <x v="149"/>
    <n v="31"/>
  </r>
  <r>
    <x v="149"/>
    <x v="149"/>
    <n v="0"/>
    <d v="2024-02-28T00:00:00"/>
    <x v="149"/>
    <n v="59"/>
  </r>
  <r>
    <x v="149"/>
    <x v="149"/>
    <n v="0"/>
    <d v="2024-03-31T00:00:00"/>
    <x v="149"/>
    <n v="91"/>
  </r>
  <r>
    <x v="149"/>
    <x v="149"/>
    <n v="0"/>
    <d v="2024-04-30T00:00:00"/>
    <x v="149"/>
    <n v="121"/>
  </r>
  <r>
    <x v="150"/>
    <x v="150"/>
    <n v="13770.0425"/>
    <d v="2024-01-31T00:00:00"/>
    <x v="150"/>
    <n v="31"/>
  </r>
  <r>
    <x v="150"/>
    <x v="150"/>
    <n v="13770.0425"/>
    <d v="2024-02-28T00:00:00"/>
    <x v="150"/>
    <n v="59"/>
  </r>
  <r>
    <x v="150"/>
    <x v="150"/>
    <n v="13770.0425"/>
    <d v="2024-03-31T00:00:00"/>
    <x v="150"/>
    <n v="91"/>
  </r>
  <r>
    <x v="150"/>
    <x v="150"/>
    <n v="13770.0425"/>
    <d v="2024-04-30T00:00:00"/>
    <x v="150"/>
    <n v="121"/>
  </r>
  <r>
    <x v="151"/>
    <x v="151"/>
    <n v="1277.3900000000001"/>
    <d v="2024-01-31T00:00:00"/>
    <x v="151"/>
    <n v="31"/>
  </r>
  <r>
    <x v="151"/>
    <x v="151"/>
    <n v="0"/>
    <d v="2024-02-28T00:00:00"/>
    <x v="151"/>
    <n v="59"/>
  </r>
  <r>
    <x v="151"/>
    <x v="151"/>
    <n v="0"/>
    <d v="2024-03-31T00:00:00"/>
    <x v="151"/>
    <n v="91"/>
  </r>
  <r>
    <x v="151"/>
    <x v="151"/>
    <n v="0"/>
    <d v="2024-04-30T00:00:00"/>
    <x v="151"/>
    <n v="121"/>
  </r>
  <r>
    <x v="152"/>
    <x v="152"/>
    <n v="10516.130000000001"/>
    <d v="2024-01-31T00:00:00"/>
    <x v="152"/>
    <n v="31"/>
  </r>
  <r>
    <x v="152"/>
    <x v="152"/>
    <n v="0"/>
    <d v="2024-02-28T00:00:00"/>
    <x v="152"/>
    <n v="59"/>
  </r>
  <r>
    <x v="152"/>
    <x v="152"/>
    <n v="0"/>
    <d v="2024-03-31T00:00:00"/>
    <x v="152"/>
    <n v="91"/>
  </r>
  <r>
    <x v="152"/>
    <x v="152"/>
    <n v="0"/>
    <d v="2024-04-30T00:00:00"/>
    <x v="152"/>
    <n v="121"/>
  </r>
  <r>
    <x v="153"/>
    <x v="153"/>
    <n v="18569.936666666665"/>
    <d v="2024-01-31T00:00:00"/>
    <x v="153"/>
    <n v="31"/>
  </r>
  <r>
    <x v="153"/>
    <x v="153"/>
    <n v="18569.936666666665"/>
    <d v="2024-02-28T00:00:00"/>
    <x v="153"/>
    <n v="59"/>
  </r>
  <r>
    <x v="153"/>
    <x v="153"/>
    <n v="18569.936666666665"/>
    <d v="2024-03-31T00:00:00"/>
    <x v="153"/>
    <n v="91"/>
  </r>
  <r>
    <x v="153"/>
    <x v="153"/>
    <n v="0"/>
    <d v="2024-04-30T00:00:00"/>
    <x v="153"/>
    <n v="121"/>
  </r>
  <r>
    <x v="154"/>
    <x v="154"/>
    <n v="0"/>
    <d v="2024-01-31T00:00:00"/>
    <x v="154"/>
    <n v="31"/>
  </r>
  <r>
    <x v="154"/>
    <x v="154"/>
    <n v="0"/>
    <d v="2024-02-28T00:00:00"/>
    <x v="154"/>
    <n v="59"/>
  </r>
  <r>
    <x v="154"/>
    <x v="154"/>
    <n v="0"/>
    <d v="2024-03-31T00:00:00"/>
    <x v="154"/>
    <n v="91"/>
  </r>
  <r>
    <x v="154"/>
    <x v="154"/>
    <n v="0"/>
    <d v="2024-04-30T00:00:00"/>
    <x v="154"/>
    <n v="121"/>
  </r>
  <r>
    <x v="155"/>
    <x v="155"/>
    <n v="89257.67"/>
    <d v="2024-01-31T00:00:00"/>
    <x v="155"/>
    <n v="31"/>
  </r>
  <r>
    <x v="155"/>
    <x v="155"/>
    <n v="0"/>
    <d v="2024-02-28T00:00:00"/>
    <x v="155"/>
    <n v="59"/>
  </r>
  <r>
    <x v="155"/>
    <x v="155"/>
    <n v="0"/>
    <d v="2024-03-31T00:00:00"/>
    <x v="155"/>
    <n v="91"/>
  </r>
  <r>
    <x v="155"/>
    <x v="155"/>
    <n v="0"/>
    <d v="2024-04-30T00:00:00"/>
    <x v="155"/>
    <n v="121"/>
  </r>
  <r>
    <x v="156"/>
    <x v="156"/>
    <n v="1324"/>
    <d v="2024-01-31T00:00:00"/>
    <x v="156"/>
    <n v="31"/>
  </r>
  <r>
    <x v="156"/>
    <x v="156"/>
    <n v="0"/>
    <d v="2024-02-28T00:00:00"/>
    <x v="156"/>
    <n v="59"/>
  </r>
  <r>
    <x v="156"/>
    <x v="156"/>
    <n v="0"/>
    <d v="2024-03-31T00:00:00"/>
    <x v="156"/>
    <n v="91"/>
  </r>
  <r>
    <x v="156"/>
    <x v="156"/>
    <n v="0"/>
    <d v="2024-04-30T00:00:00"/>
    <x v="156"/>
    <n v="121"/>
  </r>
  <r>
    <x v="157"/>
    <x v="157"/>
    <n v="16996.45"/>
    <d v="2024-01-31T00:00:00"/>
    <x v="157"/>
    <n v="31"/>
  </r>
  <r>
    <x v="157"/>
    <x v="157"/>
    <n v="16996.45"/>
    <d v="2024-02-28T00:00:00"/>
    <x v="157"/>
    <n v="59"/>
  </r>
  <r>
    <x v="157"/>
    <x v="157"/>
    <n v="0"/>
    <d v="2024-03-31T00:00:00"/>
    <x v="157"/>
    <n v="91"/>
  </r>
  <r>
    <x v="157"/>
    <x v="157"/>
    <n v="0"/>
    <d v="2024-04-30T00:00:00"/>
    <x v="157"/>
    <n v="121"/>
  </r>
  <r>
    <x v="158"/>
    <x v="158"/>
    <n v="0"/>
    <d v="2024-01-31T00:00:00"/>
    <x v="158"/>
    <n v="31"/>
  </r>
  <r>
    <x v="158"/>
    <x v="158"/>
    <n v="0"/>
    <d v="2024-02-28T00:00:00"/>
    <x v="158"/>
    <n v="59"/>
  </r>
  <r>
    <x v="158"/>
    <x v="158"/>
    <n v="0"/>
    <d v="2024-03-31T00:00:00"/>
    <x v="158"/>
    <n v="91"/>
  </r>
  <r>
    <x v="158"/>
    <x v="158"/>
    <n v="0"/>
    <d v="2024-04-30T00:00:00"/>
    <x v="158"/>
    <n v="121"/>
  </r>
  <r>
    <x v="159"/>
    <x v="159"/>
    <n v="80010.600000000006"/>
    <d v="2024-01-31T00:00:00"/>
    <x v="159"/>
    <n v="31"/>
  </r>
  <r>
    <x v="159"/>
    <x v="159"/>
    <n v="0"/>
    <d v="2024-02-28T00:00:00"/>
    <x v="159"/>
    <n v="59"/>
  </r>
  <r>
    <x v="159"/>
    <x v="159"/>
    <n v="0"/>
    <d v="2024-03-31T00:00:00"/>
    <x v="159"/>
    <n v="91"/>
  </r>
  <r>
    <x v="159"/>
    <x v="159"/>
    <n v="0"/>
    <d v="2024-04-30T00:00:00"/>
    <x v="159"/>
    <n v="121"/>
  </r>
  <r>
    <x v="160"/>
    <x v="160"/>
    <n v="143447.6"/>
    <d v="2024-01-31T00:00:00"/>
    <x v="160"/>
    <n v="31"/>
  </r>
  <r>
    <x v="160"/>
    <x v="160"/>
    <n v="0"/>
    <d v="2024-02-28T00:00:00"/>
    <x v="160"/>
    <n v="59"/>
  </r>
  <r>
    <x v="160"/>
    <x v="160"/>
    <n v="0"/>
    <d v="2024-03-31T00:00:00"/>
    <x v="160"/>
    <n v="91"/>
  </r>
  <r>
    <x v="160"/>
    <x v="160"/>
    <n v="0"/>
    <d v="2024-04-30T00:00:00"/>
    <x v="160"/>
    <n v="121"/>
  </r>
  <r>
    <x v="161"/>
    <x v="161"/>
    <n v="235521.5"/>
    <d v="2024-01-31T00:00:00"/>
    <x v="161"/>
    <n v="31"/>
  </r>
  <r>
    <x v="161"/>
    <x v="161"/>
    <n v="0"/>
    <d v="2024-02-28T00:00:00"/>
    <x v="161"/>
    <n v="59"/>
  </r>
  <r>
    <x v="161"/>
    <x v="161"/>
    <n v="0"/>
    <d v="2024-03-31T00:00:00"/>
    <x v="161"/>
    <n v="91"/>
  </r>
  <r>
    <x v="161"/>
    <x v="161"/>
    <n v="0"/>
    <d v="2024-04-30T00:00:00"/>
    <x v="161"/>
    <n v="121"/>
  </r>
  <r>
    <x v="162"/>
    <x v="162"/>
    <n v="8000"/>
    <d v="2024-01-31T00:00:00"/>
    <x v="162"/>
    <n v="31"/>
  </r>
  <r>
    <x v="162"/>
    <x v="162"/>
    <n v="8000"/>
    <d v="2024-02-28T00:00:00"/>
    <x v="162"/>
    <n v="59"/>
  </r>
  <r>
    <x v="162"/>
    <x v="162"/>
    <n v="0"/>
    <d v="2024-03-31T00:00:00"/>
    <x v="162"/>
    <n v="91"/>
  </r>
  <r>
    <x v="162"/>
    <x v="162"/>
    <n v="0"/>
    <d v="2024-04-30T00:00:00"/>
    <x v="162"/>
    <n v="121"/>
  </r>
  <r>
    <x v="163"/>
    <x v="163"/>
    <n v="21443.13"/>
    <d v="2024-01-31T00:00:00"/>
    <x v="163"/>
    <n v="31"/>
  </r>
  <r>
    <x v="163"/>
    <x v="163"/>
    <n v="0"/>
    <d v="2024-02-28T00:00:00"/>
    <x v="163"/>
    <n v="59"/>
  </r>
  <r>
    <x v="163"/>
    <x v="163"/>
    <n v="0"/>
    <d v="2024-03-31T00:00:00"/>
    <x v="163"/>
    <n v="91"/>
  </r>
  <r>
    <x v="163"/>
    <x v="163"/>
    <n v="0"/>
    <d v="2024-04-30T00:00:00"/>
    <x v="163"/>
    <n v="121"/>
  </r>
  <r>
    <x v="164"/>
    <x v="164"/>
    <n v="46690"/>
    <d v="2024-01-31T00:00:00"/>
    <x v="164"/>
    <n v="31"/>
  </r>
  <r>
    <x v="164"/>
    <x v="164"/>
    <n v="0"/>
    <d v="2024-02-28T00:00:00"/>
    <x v="164"/>
    <n v="59"/>
  </r>
  <r>
    <x v="164"/>
    <x v="164"/>
    <n v="0"/>
    <d v="2024-03-31T00:00:00"/>
    <x v="164"/>
    <n v="91"/>
  </r>
  <r>
    <x v="164"/>
    <x v="164"/>
    <n v="0"/>
    <d v="2024-04-30T00:00:00"/>
    <x v="164"/>
    <n v="121"/>
  </r>
  <r>
    <x v="165"/>
    <x v="165"/>
    <n v="0"/>
    <d v="2024-01-31T00:00:00"/>
    <x v="165"/>
    <n v="31"/>
  </r>
  <r>
    <x v="165"/>
    <x v="165"/>
    <n v="0"/>
    <d v="2024-02-28T00:00:00"/>
    <x v="165"/>
    <n v="59"/>
  </r>
  <r>
    <x v="165"/>
    <x v="165"/>
    <n v="0"/>
    <d v="2024-03-31T00:00:00"/>
    <x v="165"/>
    <n v="91"/>
  </r>
  <r>
    <x v="165"/>
    <x v="165"/>
    <n v="0"/>
    <d v="2024-04-30T00:00:00"/>
    <x v="165"/>
    <n v="121"/>
  </r>
  <r>
    <x v="166"/>
    <x v="166"/>
    <n v="33827.5"/>
    <d v="2024-01-31T00:00:00"/>
    <x v="166"/>
    <n v="31"/>
  </r>
  <r>
    <x v="166"/>
    <x v="166"/>
    <n v="0"/>
    <d v="2024-02-28T00:00:00"/>
    <x v="166"/>
    <n v="59"/>
  </r>
  <r>
    <x v="166"/>
    <x v="166"/>
    <n v="0"/>
    <d v="2024-03-31T00:00:00"/>
    <x v="166"/>
    <n v="91"/>
  </r>
  <r>
    <x v="166"/>
    <x v="166"/>
    <n v="0"/>
    <d v="2024-04-30T00:00:00"/>
    <x v="166"/>
    <n v="121"/>
  </r>
  <r>
    <x v="167"/>
    <x v="167"/>
    <n v="24445.55"/>
    <d v="2024-01-31T00:00:00"/>
    <x v="167"/>
    <n v="31"/>
  </r>
  <r>
    <x v="167"/>
    <x v="167"/>
    <n v="24445.55"/>
    <d v="2024-02-28T00:00:00"/>
    <x v="167"/>
    <n v="59"/>
  </r>
  <r>
    <x v="167"/>
    <x v="167"/>
    <n v="0"/>
    <d v="2024-03-31T00:00:00"/>
    <x v="167"/>
    <n v="91"/>
  </r>
  <r>
    <x v="167"/>
    <x v="167"/>
    <n v="0"/>
    <d v="2024-04-30T00:00:00"/>
    <x v="167"/>
    <n v="121"/>
  </r>
  <r>
    <x v="168"/>
    <x v="168"/>
    <n v="0"/>
    <d v="2024-01-31T00:00:00"/>
    <x v="168"/>
    <n v="31"/>
  </r>
  <r>
    <x v="168"/>
    <x v="168"/>
    <n v="0"/>
    <d v="2024-02-28T00:00:00"/>
    <x v="168"/>
    <n v="59"/>
  </r>
  <r>
    <x v="168"/>
    <x v="168"/>
    <n v="0"/>
    <d v="2024-03-31T00:00:00"/>
    <x v="168"/>
    <n v="91"/>
  </r>
  <r>
    <x v="168"/>
    <x v="168"/>
    <n v="0"/>
    <d v="2024-04-30T00:00:00"/>
    <x v="168"/>
    <n v="121"/>
  </r>
  <r>
    <x v="169"/>
    <x v="169"/>
    <n v="0"/>
    <d v="2024-01-31T00:00:00"/>
    <x v="169"/>
    <n v="31"/>
  </r>
  <r>
    <x v="169"/>
    <x v="169"/>
    <n v="0"/>
    <d v="2024-02-28T00:00:00"/>
    <x v="169"/>
    <n v="59"/>
  </r>
  <r>
    <x v="169"/>
    <x v="169"/>
    <n v="0"/>
    <d v="2024-03-31T00:00:00"/>
    <x v="169"/>
    <n v="91"/>
  </r>
  <r>
    <x v="169"/>
    <x v="169"/>
    <n v="0"/>
    <d v="2024-04-30T00:00:00"/>
    <x v="169"/>
    <n v="121"/>
  </r>
  <r>
    <x v="170"/>
    <x v="170"/>
    <n v="0"/>
    <d v="2024-01-31T00:00:00"/>
    <x v="170"/>
    <n v="31"/>
  </r>
  <r>
    <x v="170"/>
    <x v="170"/>
    <n v="0"/>
    <d v="2024-02-28T00:00:00"/>
    <x v="170"/>
    <n v="59"/>
  </r>
  <r>
    <x v="170"/>
    <x v="170"/>
    <n v="0"/>
    <d v="2024-03-31T00:00:00"/>
    <x v="170"/>
    <n v="91"/>
  </r>
  <r>
    <x v="170"/>
    <x v="170"/>
    <n v="0"/>
    <d v="2024-04-30T00:00:00"/>
    <x v="170"/>
    <n v="121"/>
  </r>
  <r>
    <x v="171"/>
    <x v="171"/>
    <n v="19082.920229999909"/>
    <d v="2024-01-31T00:00:00"/>
    <x v="171"/>
    <n v="31"/>
  </r>
  <r>
    <x v="171"/>
    <x v="171"/>
    <n v="0"/>
    <d v="2024-02-28T00:00:00"/>
    <x v="171"/>
    <n v="59"/>
  </r>
  <r>
    <x v="171"/>
    <x v="171"/>
    <n v="0"/>
    <d v="2024-03-31T00:00:00"/>
    <x v="171"/>
    <n v="91"/>
  </r>
  <r>
    <x v="171"/>
    <x v="171"/>
    <n v="0"/>
    <d v="2024-04-30T00:00:00"/>
    <x v="171"/>
    <n v="121"/>
  </r>
  <r>
    <x v="172"/>
    <x v="172"/>
    <n v="0"/>
    <d v="2024-01-31T00:00:00"/>
    <x v="172"/>
    <n v="31"/>
  </r>
  <r>
    <x v="172"/>
    <x v="172"/>
    <n v="0"/>
    <d v="2024-02-28T00:00:00"/>
    <x v="172"/>
    <n v="59"/>
  </r>
  <r>
    <x v="172"/>
    <x v="172"/>
    <n v="0"/>
    <d v="2024-03-31T00:00:00"/>
    <x v="172"/>
    <n v="91"/>
  </r>
  <r>
    <x v="172"/>
    <x v="172"/>
    <n v="0"/>
    <d v="2024-04-30T00:00:00"/>
    <x v="172"/>
    <n v="121"/>
  </r>
  <r>
    <x v="173"/>
    <x v="173"/>
    <n v="273.81366999994964"/>
    <d v="2024-01-31T00:00:00"/>
    <x v="173"/>
    <n v="31"/>
  </r>
  <r>
    <x v="173"/>
    <x v="173"/>
    <n v="0"/>
    <d v="2024-02-28T00:00:00"/>
    <x v="173"/>
    <n v="59"/>
  </r>
  <r>
    <x v="173"/>
    <x v="173"/>
    <n v="0"/>
    <d v="2024-03-31T00:00:00"/>
    <x v="173"/>
    <n v="91"/>
  </r>
  <r>
    <x v="173"/>
    <x v="173"/>
    <n v="0"/>
    <d v="2024-04-30T00:00:00"/>
    <x v="173"/>
    <n v="121"/>
  </r>
  <r>
    <x v="174"/>
    <x v="174"/>
    <n v="0"/>
    <d v="2024-01-31T00:00:00"/>
    <x v="174"/>
    <n v="31"/>
  </r>
  <r>
    <x v="174"/>
    <x v="174"/>
    <n v="999596"/>
    <d v="2024-02-28T00:00:00"/>
    <x v="174"/>
    <n v="59"/>
  </r>
  <r>
    <x v="174"/>
    <x v="174"/>
    <n v="894260"/>
    <d v="2024-03-31T00:00:00"/>
    <x v="174"/>
    <n v="91"/>
  </r>
  <r>
    <x v="174"/>
    <x v="174"/>
    <n v="1007063.94"/>
    <d v="2024-04-30T00:00:00"/>
    <x v="174"/>
    <n v="121"/>
  </r>
  <r>
    <x v="175"/>
    <x v="175"/>
    <n v="0"/>
    <d v="2024-01-31T00:00:00"/>
    <x v="175"/>
    <n v="31"/>
  </r>
  <r>
    <x v="175"/>
    <x v="175"/>
    <n v="0"/>
    <d v="2024-02-28T00:00:00"/>
    <x v="175"/>
    <n v="59"/>
  </r>
  <r>
    <x v="175"/>
    <x v="175"/>
    <n v="0"/>
    <d v="2024-03-31T00:00:00"/>
    <x v="175"/>
    <n v="91"/>
  </r>
  <r>
    <x v="175"/>
    <x v="175"/>
    <n v="0"/>
    <d v="2024-04-30T00:00:00"/>
    <x v="175"/>
    <n v="121"/>
  </r>
  <r>
    <x v="176"/>
    <x v="176"/>
    <n v="0"/>
    <d v="2024-01-31T00:00:00"/>
    <x v="176"/>
    <n v="31"/>
  </r>
  <r>
    <x v="176"/>
    <x v="176"/>
    <n v="0"/>
    <d v="2024-02-28T00:00:00"/>
    <x v="176"/>
    <n v="59"/>
  </r>
  <r>
    <x v="176"/>
    <x v="176"/>
    <n v="0"/>
    <d v="2024-03-31T00:00:00"/>
    <x v="176"/>
    <n v="91"/>
  </r>
  <r>
    <x v="176"/>
    <x v="176"/>
    <n v="0"/>
    <d v="2024-04-30T00:00:00"/>
    <x v="176"/>
    <n v="121"/>
  </r>
  <r>
    <x v="177"/>
    <x v="177"/>
    <n v="0"/>
    <d v="2024-01-31T00:00:00"/>
    <x v="177"/>
    <n v="31"/>
  </r>
  <r>
    <x v="177"/>
    <x v="177"/>
    <n v="0"/>
    <d v="2024-02-28T00:00:00"/>
    <x v="177"/>
    <n v="59"/>
  </r>
  <r>
    <x v="177"/>
    <x v="177"/>
    <n v="0"/>
    <d v="2024-03-31T00:00:00"/>
    <x v="177"/>
    <n v="91"/>
  </r>
  <r>
    <x v="177"/>
    <x v="177"/>
    <n v="0"/>
    <d v="2024-04-30T00:00:00"/>
    <x v="177"/>
    <n v="121"/>
  </r>
  <r>
    <x v="178"/>
    <x v="178"/>
    <n v="2718649.94"/>
    <d v="2024-01-31T00:00:00"/>
    <x v="178"/>
    <n v="31"/>
  </r>
  <r>
    <x v="178"/>
    <x v="178"/>
    <n v="0"/>
    <d v="2024-02-28T00:00:00"/>
    <x v="178"/>
    <n v="59"/>
  </r>
  <r>
    <x v="178"/>
    <x v="178"/>
    <n v="0"/>
    <d v="2024-03-31T00:00:00"/>
    <x v="178"/>
    <n v="91"/>
  </r>
  <r>
    <x v="178"/>
    <x v="178"/>
    <n v="0"/>
    <d v="2024-04-30T00:00:00"/>
    <x v="178"/>
    <n v="121"/>
  </r>
  <r>
    <x v="179"/>
    <x v="179"/>
    <n v="0"/>
    <d v="2024-01-31T00:00:00"/>
    <x v="179"/>
    <n v="31"/>
  </r>
  <r>
    <x v="179"/>
    <x v="179"/>
    <n v="0"/>
    <d v="2024-02-28T00:00:00"/>
    <x v="179"/>
    <n v="59"/>
  </r>
  <r>
    <x v="179"/>
    <x v="179"/>
    <n v="0"/>
    <d v="2024-03-31T00:00:00"/>
    <x v="179"/>
    <n v="91"/>
  </r>
  <r>
    <x v="179"/>
    <x v="179"/>
    <n v="0"/>
    <d v="2024-04-30T00:00:00"/>
    <x v="179"/>
    <n v="121"/>
  </r>
  <r>
    <x v="180"/>
    <x v="180"/>
    <n v="0"/>
    <d v="2024-01-31T00:00:00"/>
    <x v="180"/>
    <n v="31"/>
  </r>
  <r>
    <x v="180"/>
    <x v="180"/>
    <n v="0"/>
    <d v="2024-02-28T00:00:00"/>
    <x v="180"/>
    <n v="59"/>
  </r>
  <r>
    <x v="180"/>
    <x v="180"/>
    <n v="0"/>
    <d v="2024-03-31T00:00:00"/>
    <x v="180"/>
    <n v="91"/>
  </r>
  <r>
    <x v="180"/>
    <x v="180"/>
    <n v="0"/>
    <d v="2024-04-30T00:00:00"/>
    <x v="180"/>
    <n v="121"/>
  </r>
  <r>
    <x v="181"/>
    <x v="181"/>
    <n v="0"/>
    <d v="2024-01-31T00:00:00"/>
    <x v="181"/>
    <n v="31"/>
  </r>
  <r>
    <x v="181"/>
    <x v="181"/>
    <n v="0"/>
    <d v="2024-02-28T00:00:00"/>
    <x v="181"/>
    <n v="59"/>
  </r>
  <r>
    <x v="181"/>
    <x v="181"/>
    <n v="0"/>
    <d v="2024-03-31T00:00:00"/>
    <x v="181"/>
    <n v="91"/>
  </r>
  <r>
    <x v="181"/>
    <x v="181"/>
    <n v="0"/>
    <d v="2024-04-30T00:00:00"/>
    <x v="181"/>
    <n v="121"/>
  </r>
  <r>
    <x v="182"/>
    <x v="182"/>
    <n v="0"/>
    <d v="2024-01-31T00:00:00"/>
    <x v="182"/>
    <n v="31"/>
  </r>
  <r>
    <x v="182"/>
    <x v="182"/>
    <n v="0"/>
    <d v="2024-02-28T00:00:00"/>
    <x v="182"/>
    <n v="59"/>
  </r>
  <r>
    <x v="182"/>
    <x v="182"/>
    <n v="0"/>
    <d v="2024-03-31T00:00:00"/>
    <x v="182"/>
    <n v="91"/>
  </r>
  <r>
    <x v="182"/>
    <x v="182"/>
    <n v="0"/>
    <d v="2024-04-30T00:00:00"/>
    <x v="182"/>
    <n v="121"/>
  </r>
  <r>
    <x v="183"/>
    <x v="183"/>
    <n v="0"/>
    <d v="2024-01-31T00:00:00"/>
    <x v="183"/>
    <n v="31"/>
  </r>
  <r>
    <x v="183"/>
    <x v="183"/>
    <n v="0"/>
    <d v="2024-02-28T00:00:00"/>
    <x v="183"/>
    <n v="59"/>
  </r>
  <r>
    <x v="183"/>
    <x v="183"/>
    <n v="0"/>
    <d v="2024-03-31T00:00:00"/>
    <x v="183"/>
    <n v="91"/>
  </r>
  <r>
    <x v="183"/>
    <x v="183"/>
    <n v="0"/>
    <d v="2024-04-30T00:00:00"/>
    <x v="183"/>
    <n v="121"/>
  </r>
  <r>
    <x v="184"/>
    <x v="184"/>
    <n v="0"/>
    <d v="2024-01-31T00:00:00"/>
    <x v="184"/>
    <n v="31"/>
  </r>
  <r>
    <x v="184"/>
    <x v="184"/>
    <n v="0"/>
    <d v="2024-02-28T00:00:00"/>
    <x v="184"/>
    <n v="59"/>
  </r>
  <r>
    <x v="184"/>
    <x v="184"/>
    <n v="0"/>
    <d v="2024-03-31T00:00:00"/>
    <x v="184"/>
    <n v="91"/>
  </r>
  <r>
    <x v="184"/>
    <x v="184"/>
    <n v="0"/>
    <d v="2024-04-30T00:00:00"/>
    <x v="184"/>
    <n v="121"/>
  </r>
  <r>
    <x v="185"/>
    <x v="185"/>
    <n v="0"/>
    <d v="2024-01-31T00:00:00"/>
    <x v="185"/>
    <n v="31"/>
  </r>
  <r>
    <x v="185"/>
    <x v="185"/>
    <n v="0"/>
    <d v="2024-02-28T00:00:00"/>
    <x v="185"/>
    <n v="59"/>
  </r>
  <r>
    <x v="185"/>
    <x v="185"/>
    <n v="0"/>
    <d v="2024-03-31T00:00:00"/>
    <x v="185"/>
    <n v="91"/>
  </r>
  <r>
    <x v="185"/>
    <x v="185"/>
    <n v="0"/>
    <d v="2024-04-30T00:00:00"/>
    <x v="185"/>
    <n v="121"/>
  </r>
  <r>
    <x v="186"/>
    <x v="186"/>
    <n v="0"/>
    <d v="2024-01-31T00:00:00"/>
    <x v="186"/>
    <n v="31"/>
  </r>
  <r>
    <x v="186"/>
    <x v="186"/>
    <n v="0"/>
    <d v="2024-02-28T00:00:00"/>
    <x v="186"/>
    <n v="59"/>
  </r>
  <r>
    <x v="186"/>
    <x v="186"/>
    <n v="0"/>
    <d v="2024-03-31T00:00:00"/>
    <x v="186"/>
    <n v="91"/>
  </r>
  <r>
    <x v="186"/>
    <x v="186"/>
    <n v="0"/>
    <d v="2024-04-30T00:00:00"/>
    <x v="186"/>
    <n v="121"/>
  </r>
  <r>
    <x v="187"/>
    <x v="187"/>
    <n v="0"/>
    <d v="2024-01-31T00:00:00"/>
    <x v="187"/>
    <n v="31"/>
  </r>
  <r>
    <x v="187"/>
    <x v="187"/>
    <n v="0"/>
    <d v="2024-02-28T00:00:00"/>
    <x v="187"/>
    <n v="59"/>
  </r>
  <r>
    <x v="187"/>
    <x v="187"/>
    <n v="0"/>
    <d v="2024-03-31T00:00:00"/>
    <x v="187"/>
    <n v="91"/>
  </r>
  <r>
    <x v="187"/>
    <x v="187"/>
    <n v="0"/>
    <d v="2024-04-30T00:00:00"/>
    <x v="187"/>
    <n v="121"/>
  </r>
  <r>
    <x v="188"/>
    <x v="188"/>
    <n v="0"/>
    <d v="2024-01-31T00:00:00"/>
    <x v="188"/>
    <n v="31"/>
  </r>
  <r>
    <x v="188"/>
    <x v="188"/>
    <n v="0"/>
    <d v="2024-02-28T00:00:00"/>
    <x v="188"/>
    <n v="59"/>
  </r>
  <r>
    <x v="188"/>
    <x v="188"/>
    <n v="0"/>
    <d v="2024-03-31T00:00:00"/>
    <x v="188"/>
    <n v="91"/>
  </r>
  <r>
    <x v="188"/>
    <x v="188"/>
    <n v="0"/>
    <d v="2024-04-30T00:00:00"/>
    <x v="188"/>
    <n v="121"/>
  </r>
  <r>
    <x v="189"/>
    <x v="189"/>
    <n v="0"/>
    <d v="2024-01-31T00:00:00"/>
    <x v="189"/>
    <n v="31"/>
  </r>
  <r>
    <x v="189"/>
    <x v="189"/>
    <n v="0"/>
    <d v="2024-02-28T00:00:00"/>
    <x v="189"/>
    <n v="59"/>
  </r>
  <r>
    <x v="189"/>
    <x v="189"/>
    <n v="0"/>
    <d v="2024-03-31T00:00:00"/>
    <x v="189"/>
    <n v="91"/>
  </r>
  <r>
    <x v="189"/>
    <x v="189"/>
    <n v="0"/>
    <d v="2024-04-30T00:00:00"/>
    <x v="189"/>
    <n v="121"/>
  </r>
  <r>
    <x v="190"/>
    <x v="190"/>
    <n v="310602.33584000025"/>
    <d v="2024-01-31T00:00:00"/>
    <x v="190"/>
    <n v="31"/>
  </r>
  <r>
    <x v="190"/>
    <x v="190"/>
    <n v="0"/>
    <d v="2024-02-28T00:00:00"/>
    <x v="190"/>
    <n v="59"/>
  </r>
  <r>
    <x v="190"/>
    <x v="190"/>
    <n v="0"/>
    <d v="2024-03-31T00:00:00"/>
    <x v="190"/>
    <n v="91"/>
  </r>
  <r>
    <x v="190"/>
    <x v="190"/>
    <n v="0"/>
    <d v="2024-04-30T00:00:00"/>
    <x v="190"/>
    <n v="121"/>
  </r>
  <r>
    <x v="191"/>
    <x v="191"/>
    <n v="0"/>
    <d v="2024-01-31T00:00:00"/>
    <x v="191"/>
    <n v="31"/>
  </r>
  <r>
    <x v="191"/>
    <x v="191"/>
    <n v="0"/>
    <d v="2024-02-28T00:00:00"/>
    <x v="191"/>
    <n v="59"/>
  </r>
  <r>
    <x v="191"/>
    <x v="191"/>
    <n v="0"/>
    <d v="2024-03-31T00:00:00"/>
    <x v="191"/>
    <n v="91"/>
  </r>
  <r>
    <x v="191"/>
    <x v="191"/>
    <n v="0"/>
    <d v="2024-04-30T00:00:00"/>
    <x v="191"/>
    <n v="121"/>
  </r>
  <r>
    <x v="192"/>
    <x v="192"/>
    <n v="0"/>
    <d v="2024-01-31T00:00:00"/>
    <x v="192"/>
    <n v="31"/>
  </r>
  <r>
    <x v="192"/>
    <x v="192"/>
    <n v="0"/>
    <d v="2024-02-28T00:00:00"/>
    <x v="192"/>
    <n v="59"/>
  </r>
  <r>
    <x v="192"/>
    <x v="192"/>
    <n v="0"/>
    <d v="2024-03-31T00:00:00"/>
    <x v="192"/>
    <n v="91"/>
  </r>
  <r>
    <x v="192"/>
    <x v="192"/>
    <n v="0"/>
    <d v="2024-04-30T00:00:00"/>
    <x v="192"/>
    <n v="121"/>
  </r>
  <r>
    <x v="193"/>
    <x v="193"/>
    <n v="0"/>
    <d v="2024-01-31T00:00:00"/>
    <x v="193"/>
    <n v="31"/>
  </r>
  <r>
    <x v="193"/>
    <x v="193"/>
    <n v="0"/>
    <d v="2024-02-28T00:00:00"/>
    <x v="193"/>
    <n v="59"/>
  </r>
  <r>
    <x v="193"/>
    <x v="193"/>
    <n v="0"/>
    <d v="2024-03-31T00:00:00"/>
    <x v="193"/>
    <n v="91"/>
  </r>
  <r>
    <x v="193"/>
    <x v="193"/>
    <n v="0"/>
    <d v="2024-04-30T00:00:00"/>
    <x v="193"/>
    <n v="121"/>
  </r>
  <r>
    <x v="194"/>
    <x v="194"/>
    <n v="0"/>
    <d v="2024-01-31T00:00:00"/>
    <x v="194"/>
    <n v="31"/>
  </r>
  <r>
    <x v="194"/>
    <x v="194"/>
    <n v="0"/>
    <d v="2024-02-28T00:00:00"/>
    <x v="194"/>
    <n v="59"/>
  </r>
  <r>
    <x v="194"/>
    <x v="194"/>
    <n v="0"/>
    <d v="2024-03-31T00:00:00"/>
    <x v="194"/>
    <n v="91"/>
  </r>
  <r>
    <x v="194"/>
    <x v="194"/>
    <n v="0"/>
    <d v="2024-04-30T00:00:00"/>
    <x v="194"/>
    <n v="121"/>
  </r>
  <r>
    <x v="195"/>
    <x v="195"/>
    <n v="110732.03362"/>
    <d v="2024-01-31T00:00:00"/>
    <x v="195"/>
    <n v="31"/>
  </r>
  <r>
    <x v="195"/>
    <x v="195"/>
    <n v="0"/>
    <d v="2024-02-28T00:00:00"/>
    <x v="195"/>
    <n v="59"/>
  </r>
  <r>
    <x v="195"/>
    <x v="195"/>
    <n v="0"/>
    <d v="2024-03-31T00:00:00"/>
    <x v="195"/>
    <n v="91"/>
  </r>
  <r>
    <x v="195"/>
    <x v="195"/>
    <n v="0"/>
    <d v="2024-04-30T00:00:00"/>
    <x v="195"/>
    <n v="121"/>
  </r>
  <r>
    <x v="196"/>
    <x v="196"/>
    <n v="0"/>
    <d v="2024-01-31T00:00:00"/>
    <x v="196"/>
    <n v="31"/>
  </r>
  <r>
    <x v="196"/>
    <x v="196"/>
    <n v="0"/>
    <d v="2024-02-28T00:00:00"/>
    <x v="196"/>
    <n v="59"/>
  </r>
  <r>
    <x v="196"/>
    <x v="196"/>
    <n v="0"/>
    <d v="2024-03-31T00:00:00"/>
    <x v="196"/>
    <n v="91"/>
  </r>
  <r>
    <x v="196"/>
    <x v="196"/>
    <n v="0"/>
    <d v="2024-04-30T00:00:00"/>
    <x v="196"/>
    <n v="121"/>
  </r>
  <r>
    <x v="197"/>
    <x v="197"/>
    <n v="0"/>
    <d v="2024-01-31T00:00:00"/>
    <x v="197"/>
    <n v="31"/>
  </r>
  <r>
    <x v="197"/>
    <x v="197"/>
    <n v="0"/>
    <d v="2024-02-28T00:00:00"/>
    <x v="197"/>
    <n v="59"/>
  </r>
  <r>
    <x v="197"/>
    <x v="197"/>
    <n v="0"/>
    <d v="2024-03-31T00:00:00"/>
    <x v="197"/>
    <n v="91"/>
  </r>
  <r>
    <x v="197"/>
    <x v="197"/>
    <n v="0"/>
    <d v="2024-04-30T00:00:00"/>
    <x v="197"/>
    <n v="121"/>
  </r>
  <r>
    <x v="198"/>
    <x v="198"/>
    <n v="0"/>
    <d v="2024-01-31T00:00:00"/>
    <x v="198"/>
    <n v="31"/>
  </r>
  <r>
    <x v="198"/>
    <x v="198"/>
    <n v="0"/>
    <d v="2024-02-28T00:00:00"/>
    <x v="198"/>
    <n v="59"/>
  </r>
  <r>
    <x v="198"/>
    <x v="198"/>
    <n v="0"/>
    <d v="2024-03-31T00:00:00"/>
    <x v="198"/>
    <n v="91"/>
  </r>
  <r>
    <x v="198"/>
    <x v="198"/>
    <n v="0"/>
    <d v="2024-04-30T00:00:00"/>
    <x v="198"/>
    <n v="121"/>
  </r>
  <r>
    <x v="199"/>
    <x v="199"/>
    <n v="0"/>
    <d v="2024-01-31T00:00:00"/>
    <x v="199"/>
    <n v="31"/>
  </r>
  <r>
    <x v="199"/>
    <x v="199"/>
    <n v="0"/>
    <d v="2024-02-28T00:00:00"/>
    <x v="199"/>
    <n v="59"/>
  </r>
  <r>
    <x v="199"/>
    <x v="199"/>
    <n v="0"/>
    <d v="2024-03-31T00:00:00"/>
    <x v="199"/>
    <n v="91"/>
  </r>
  <r>
    <x v="199"/>
    <x v="199"/>
    <n v="0"/>
    <d v="2024-04-30T00:00:00"/>
    <x v="199"/>
    <n v="121"/>
  </r>
  <r>
    <x v="200"/>
    <x v="200"/>
    <n v="0"/>
    <d v="2024-01-31T00:00:00"/>
    <x v="200"/>
    <n v="31"/>
  </r>
  <r>
    <x v="200"/>
    <x v="200"/>
    <n v="0"/>
    <d v="2024-02-28T00:00:00"/>
    <x v="200"/>
    <n v="59"/>
  </r>
  <r>
    <x v="200"/>
    <x v="200"/>
    <n v="0"/>
    <d v="2024-03-31T00:00:00"/>
    <x v="200"/>
    <n v="91"/>
  </r>
  <r>
    <x v="200"/>
    <x v="200"/>
    <n v="0"/>
    <d v="2024-04-30T00:00:00"/>
    <x v="200"/>
    <n v="121"/>
  </r>
  <r>
    <x v="201"/>
    <x v="201"/>
    <n v="0"/>
    <d v="2024-01-31T00:00:00"/>
    <x v="201"/>
    <n v="31"/>
  </r>
  <r>
    <x v="201"/>
    <x v="201"/>
    <n v="0"/>
    <d v="2024-02-28T00:00:00"/>
    <x v="201"/>
    <n v="59"/>
  </r>
  <r>
    <x v="201"/>
    <x v="201"/>
    <n v="0"/>
    <d v="2024-03-31T00:00:00"/>
    <x v="201"/>
    <n v="91"/>
  </r>
  <r>
    <x v="201"/>
    <x v="201"/>
    <n v="0"/>
    <d v="2024-04-30T00:00:00"/>
    <x v="201"/>
    <n v="121"/>
  </r>
  <r>
    <x v="202"/>
    <x v="202"/>
    <n v="0"/>
    <d v="2024-01-31T00:00:00"/>
    <x v="202"/>
    <n v="31"/>
  </r>
  <r>
    <x v="202"/>
    <x v="202"/>
    <n v="0"/>
    <d v="2024-02-28T00:00:00"/>
    <x v="202"/>
    <n v="59"/>
  </r>
  <r>
    <x v="202"/>
    <x v="202"/>
    <n v="0"/>
    <d v="2024-03-31T00:00:00"/>
    <x v="202"/>
    <n v="91"/>
  </r>
  <r>
    <x v="202"/>
    <x v="202"/>
    <n v="0"/>
    <d v="2024-04-30T00:00:00"/>
    <x v="202"/>
    <n v="121"/>
  </r>
  <r>
    <x v="203"/>
    <x v="203"/>
    <n v="0"/>
    <d v="2024-01-31T00:00:00"/>
    <x v="203"/>
    <n v="31"/>
  </r>
  <r>
    <x v="203"/>
    <x v="203"/>
    <n v="0"/>
    <d v="2024-02-28T00:00:00"/>
    <x v="203"/>
    <n v="59"/>
  </r>
  <r>
    <x v="203"/>
    <x v="203"/>
    <n v="0"/>
    <d v="2024-03-31T00:00:00"/>
    <x v="203"/>
    <n v="91"/>
  </r>
  <r>
    <x v="203"/>
    <x v="203"/>
    <n v="0"/>
    <d v="2024-04-30T00:00:00"/>
    <x v="203"/>
    <n v="121"/>
  </r>
  <r>
    <x v="204"/>
    <x v="204"/>
    <n v="0"/>
    <d v="2024-01-31T00:00:00"/>
    <x v="204"/>
    <n v="31"/>
  </r>
  <r>
    <x v="204"/>
    <x v="204"/>
    <n v="0"/>
    <d v="2024-02-28T00:00:00"/>
    <x v="204"/>
    <n v="59"/>
  </r>
  <r>
    <x v="204"/>
    <x v="204"/>
    <n v="0"/>
    <d v="2024-03-31T00:00:00"/>
    <x v="204"/>
    <n v="91"/>
  </r>
  <r>
    <x v="204"/>
    <x v="204"/>
    <n v="0"/>
    <d v="2024-04-30T00:00:00"/>
    <x v="204"/>
    <n v="121"/>
  </r>
  <r>
    <x v="205"/>
    <x v="205"/>
    <n v="0"/>
    <d v="2024-01-31T00:00:00"/>
    <x v="205"/>
    <n v="31"/>
  </r>
  <r>
    <x v="205"/>
    <x v="205"/>
    <n v="0"/>
    <d v="2024-02-28T00:00:00"/>
    <x v="205"/>
    <n v="59"/>
  </r>
  <r>
    <x v="205"/>
    <x v="205"/>
    <n v="0"/>
    <d v="2024-03-31T00:00:00"/>
    <x v="205"/>
    <n v="91"/>
  </r>
  <r>
    <x v="205"/>
    <x v="205"/>
    <n v="0"/>
    <d v="2024-04-30T00:00:00"/>
    <x v="205"/>
    <n v="121"/>
  </r>
  <r>
    <x v="206"/>
    <x v="206"/>
    <n v="0"/>
    <d v="2024-01-31T00:00:00"/>
    <x v="206"/>
    <n v="31"/>
  </r>
  <r>
    <x v="206"/>
    <x v="206"/>
    <n v="0"/>
    <d v="2024-02-28T00:00:00"/>
    <x v="206"/>
    <n v="59"/>
  </r>
  <r>
    <x v="206"/>
    <x v="206"/>
    <n v="0"/>
    <d v="2024-03-31T00:00:00"/>
    <x v="206"/>
    <n v="91"/>
  </r>
  <r>
    <x v="206"/>
    <x v="206"/>
    <n v="0"/>
    <d v="2024-04-30T00:00:00"/>
    <x v="206"/>
    <n v="121"/>
  </r>
  <r>
    <x v="207"/>
    <x v="207"/>
    <n v="0"/>
    <d v="2024-01-31T00:00:00"/>
    <x v="207"/>
    <n v="31"/>
  </r>
  <r>
    <x v="207"/>
    <x v="207"/>
    <n v="0"/>
    <d v="2024-02-28T00:00:00"/>
    <x v="207"/>
    <n v="59"/>
  </r>
  <r>
    <x v="207"/>
    <x v="207"/>
    <n v="0"/>
    <d v="2024-03-31T00:00:00"/>
    <x v="207"/>
    <n v="91"/>
  </r>
  <r>
    <x v="207"/>
    <x v="207"/>
    <n v="0"/>
    <d v="2024-04-30T00:00:00"/>
    <x v="207"/>
    <n v="121"/>
  </r>
  <r>
    <x v="208"/>
    <x v="208"/>
    <n v="3765.26"/>
    <d v="2024-01-31T00:00:00"/>
    <x v="208"/>
    <n v="31"/>
  </r>
  <r>
    <x v="208"/>
    <x v="208"/>
    <n v="0"/>
    <d v="2024-02-28T00:00:00"/>
    <x v="208"/>
    <n v="59"/>
  </r>
  <r>
    <x v="208"/>
    <x v="208"/>
    <n v="0"/>
    <d v="2024-03-31T00:00:00"/>
    <x v="208"/>
    <n v="91"/>
  </r>
  <r>
    <x v="208"/>
    <x v="208"/>
    <n v="0"/>
    <d v="2024-04-30T00:00:00"/>
    <x v="208"/>
    <n v="121"/>
  </r>
  <r>
    <x v="209"/>
    <x v="209"/>
    <n v="0"/>
    <d v="2024-01-31T00:00:00"/>
    <x v="209"/>
    <n v="31"/>
  </r>
  <r>
    <x v="209"/>
    <x v="209"/>
    <n v="0"/>
    <d v="2024-02-28T00:00:00"/>
    <x v="209"/>
    <n v="59"/>
  </r>
  <r>
    <x v="209"/>
    <x v="209"/>
    <n v="0"/>
    <d v="2024-03-31T00:00:00"/>
    <x v="209"/>
    <n v="91"/>
  </r>
  <r>
    <x v="209"/>
    <x v="209"/>
    <n v="0"/>
    <d v="2024-04-30T00:00:00"/>
    <x v="209"/>
    <n v="121"/>
  </r>
  <r>
    <x v="210"/>
    <x v="210"/>
    <n v="0"/>
    <d v="2024-01-31T00:00:00"/>
    <x v="210"/>
    <n v="31"/>
  </r>
  <r>
    <x v="210"/>
    <x v="210"/>
    <n v="0"/>
    <d v="2024-02-28T00:00:00"/>
    <x v="210"/>
    <n v="59"/>
  </r>
  <r>
    <x v="210"/>
    <x v="210"/>
    <n v="0"/>
    <d v="2024-03-31T00:00:00"/>
    <x v="210"/>
    <n v="91"/>
  </r>
  <r>
    <x v="210"/>
    <x v="210"/>
    <n v="0"/>
    <d v="2024-04-30T00:00:00"/>
    <x v="210"/>
    <n v="121"/>
  </r>
  <r>
    <x v="211"/>
    <x v="211"/>
    <n v="0"/>
    <d v="2024-01-31T00:00:00"/>
    <x v="211"/>
    <n v="31"/>
  </r>
  <r>
    <x v="211"/>
    <x v="211"/>
    <n v="0"/>
    <d v="2024-02-28T00:00:00"/>
    <x v="211"/>
    <n v="59"/>
  </r>
  <r>
    <x v="211"/>
    <x v="211"/>
    <n v="0"/>
    <d v="2024-03-31T00:00:00"/>
    <x v="211"/>
    <n v="91"/>
  </r>
  <r>
    <x v="211"/>
    <x v="211"/>
    <n v="0"/>
    <d v="2024-04-30T00:00:00"/>
    <x v="211"/>
    <n v="121"/>
  </r>
  <r>
    <x v="212"/>
    <x v="212"/>
    <n v="0"/>
    <d v="2024-01-31T00:00:00"/>
    <x v="212"/>
    <n v="31"/>
  </r>
  <r>
    <x v="212"/>
    <x v="212"/>
    <n v="0"/>
    <d v="2024-02-28T00:00:00"/>
    <x v="212"/>
    <n v="59"/>
  </r>
  <r>
    <x v="212"/>
    <x v="212"/>
    <n v="0"/>
    <d v="2024-03-31T00:00:00"/>
    <x v="212"/>
    <n v="91"/>
  </r>
  <r>
    <x v="212"/>
    <x v="212"/>
    <n v="0"/>
    <d v="2024-04-30T00:00:00"/>
    <x v="212"/>
    <n v="121"/>
  </r>
  <r>
    <x v="213"/>
    <x v="213"/>
    <n v="0"/>
    <d v="2024-01-31T00:00:00"/>
    <x v="213"/>
    <n v="31"/>
  </r>
  <r>
    <x v="213"/>
    <x v="213"/>
    <n v="0"/>
    <d v="2024-02-28T00:00:00"/>
    <x v="213"/>
    <n v="59"/>
  </r>
  <r>
    <x v="213"/>
    <x v="213"/>
    <n v="0"/>
    <d v="2024-03-31T00:00:00"/>
    <x v="213"/>
    <n v="91"/>
  </r>
  <r>
    <x v="213"/>
    <x v="213"/>
    <n v="0"/>
    <d v="2024-04-30T00:00:00"/>
    <x v="213"/>
    <n v="121"/>
  </r>
  <r>
    <x v="214"/>
    <x v="214"/>
    <n v="0"/>
    <d v="2024-01-31T00:00:00"/>
    <x v="214"/>
    <n v="31"/>
  </r>
  <r>
    <x v="214"/>
    <x v="214"/>
    <n v="0"/>
    <d v="2024-02-28T00:00:00"/>
    <x v="214"/>
    <n v="59"/>
  </r>
  <r>
    <x v="214"/>
    <x v="214"/>
    <n v="0"/>
    <d v="2024-03-31T00:00:00"/>
    <x v="214"/>
    <n v="91"/>
  </r>
  <r>
    <x v="214"/>
    <x v="214"/>
    <n v="0"/>
    <d v="2024-04-30T00:00:00"/>
    <x v="214"/>
    <n v="121"/>
  </r>
  <r>
    <x v="215"/>
    <x v="215"/>
    <n v="0"/>
    <d v="2024-01-31T00:00:00"/>
    <x v="215"/>
    <n v="31"/>
  </r>
  <r>
    <x v="215"/>
    <x v="215"/>
    <n v="0"/>
    <d v="2024-02-28T00:00:00"/>
    <x v="215"/>
    <n v="59"/>
  </r>
  <r>
    <x v="215"/>
    <x v="215"/>
    <n v="0"/>
    <d v="2024-03-31T00:00:00"/>
    <x v="215"/>
    <n v="91"/>
  </r>
  <r>
    <x v="215"/>
    <x v="215"/>
    <n v="0"/>
    <d v="2024-04-30T00:00:00"/>
    <x v="215"/>
    <n v="1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">
  <r>
    <x v="0"/>
    <x v="0"/>
    <m/>
    <m/>
    <n v="238123.13"/>
    <m/>
    <m/>
    <n v="1"/>
    <n v="238123.13"/>
  </r>
  <r>
    <x v="0"/>
    <x v="0"/>
    <m/>
    <n v="652179.86285999999"/>
    <n v="5865975.7178700007"/>
    <m/>
    <n v="12476827.587300001"/>
    <n v="3"/>
    <n v="18994983.168030001"/>
  </r>
  <r>
    <x v="0"/>
    <x v="0"/>
    <n v="238123.13"/>
    <m/>
    <m/>
    <m/>
    <m/>
    <n v="1"/>
    <n v="238123.13"/>
  </r>
  <r>
    <x v="0"/>
    <x v="0"/>
    <m/>
    <m/>
    <m/>
    <m/>
    <m/>
    <n v="0"/>
    <n v="0"/>
  </r>
  <r>
    <x v="1"/>
    <x v="1"/>
    <n v="8791.9913999997007"/>
    <n v="2375"/>
    <m/>
    <m/>
    <m/>
    <n v="2"/>
    <n v="11166.991399999701"/>
  </r>
  <r>
    <x v="1"/>
    <x v="1"/>
    <n v="2375"/>
    <m/>
    <m/>
    <m/>
    <n v="11838.991309999999"/>
    <n v="2"/>
    <n v="14213.991309999999"/>
  </r>
  <r>
    <x v="1"/>
    <x v="1"/>
    <m/>
    <m/>
    <m/>
    <m/>
    <m/>
    <n v="0"/>
    <n v="0"/>
  </r>
  <r>
    <x v="1"/>
    <x v="1"/>
    <m/>
    <m/>
    <m/>
    <m/>
    <m/>
    <n v="0"/>
    <n v="0"/>
  </r>
  <r>
    <x v="2"/>
    <x v="2"/>
    <n v="194929.87"/>
    <n v="41492"/>
    <m/>
    <m/>
    <m/>
    <n v="2"/>
    <n v="236421.87"/>
  </r>
  <r>
    <x v="2"/>
    <x v="2"/>
    <n v="41492"/>
    <m/>
    <m/>
    <m/>
    <n v="32793.870000000003"/>
    <n v="2"/>
    <n v="74285.87"/>
  </r>
  <r>
    <x v="2"/>
    <x v="2"/>
    <m/>
    <m/>
    <m/>
    <m/>
    <m/>
    <n v="0"/>
    <n v="0"/>
  </r>
  <r>
    <x v="2"/>
    <x v="2"/>
    <m/>
    <m/>
    <m/>
    <m/>
    <m/>
    <n v="0"/>
    <n v="0"/>
  </r>
  <r>
    <x v="3"/>
    <x v="3"/>
    <n v="58493.81"/>
    <n v="118531"/>
    <n v="214145"/>
    <n v="3292"/>
    <m/>
    <n v="4"/>
    <n v="394461.81"/>
  </r>
  <r>
    <x v="3"/>
    <x v="3"/>
    <n v="118531"/>
    <m/>
    <m/>
    <m/>
    <n v="794133.81"/>
    <n v="2"/>
    <n v="912664.81"/>
  </r>
  <r>
    <x v="3"/>
    <x v="3"/>
    <n v="214145"/>
    <m/>
    <m/>
    <m/>
    <m/>
    <n v="1"/>
    <n v="214145"/>
  </r>
  <r>
    <x v="3"/>
    <x v="3"/>
    <n v="3292"/>
    <m/>
    <m/>
    <m/>
    <m/>
    <n v="1"/>
    <n v="3292"/>
  </r>
  <r>
    <x v="4"/>
    <x v="4"/>
    <n v="4426.83"/>
    <m/>
    <m/>
    <m/>
    <m/>
    <n v="1"/>
    <n v="4426.83"/>
  </r>
  <r>
    <x v="4"/>
    <x v="4"/>
    <m/>
    <m/>
    <m/>
    <m/>
    <n v="13198.83"/>
    <n v="1"/>
    <n v="13198.83"/>
  </r>
  <r>
    <x v="4"/>
    <x v="4"/>
    <m/>
    <m/>
    <m/>
    <m/>
    <m/>
    <n v="0"/>
    <n v="0"/>
  </r>
  <r>
    <x v="4"/>
    <x v="4"/>
    <m/>
    <m/>
    <m/>
    <m/>
    <m/>
    <n v="0"/>
    <n v="0"/>
  </r>
  <r>
    <x v="5"/>
    <x v="5"/>
    <n v="2469532"/>
    <n v="1639839"/>
    <n v="41564"/>
    <n v="171973.8"/>
    <m/>
    <n v="4"/>
    <n v="4322908.8"/>
  </r>
  <r>
    <x v="5"/>
    <x v="5"/>
    <n v="1639839"/>
    <m/>
    <m/>
    <m/>
    <n v="4243"/>
    <n v="2"/>
    <n v="1644082"/>
  </r>
  <r>
    <x v="5"/>
    <x v="5"/>
    <n v="41564"/>
    <m/>
    <m/>
    <m/>
    <m/>
    <n v="1"/>
    <n v="41564"/>
  </r>
  <r>
    <x v="5"/>
    <x v="5"/>
    <n v="171973.8"/>
    <m/>
    <m/>
    <m/>
    <m/>
    <n v="1"/>
    <n v="171973.8"/>
  </r>
  <r>
    <x v="6"/>
    <x v="6"/>
    <n v="18974.849999999999"/>
    <n v="18974.849999999999"/>
    <n v="18974.849999999999"/>
    <m/>
    <m/>
    <n v="3"/>
    <n v="56924.549999999996"/>
  </r>
  <r>
    <x v="6"/>
    <x v="6"/>
    <n v="18974.849999999999"/>
    <m/>
    <m/>
    <m/>
    <m/>
    <n v="1"/>
    <n v="18974.849999999999"/>
  </r>
  <r>
    <x v="6"/>
    <x v="6"/>
    <n v="18974.849999999999"/>
    <m/>
    <m/>
    <m/>
    <m/>
    <n v="1"/>
    <n v="18974.849999999999"/>
  </r>
  <r>
    <x v="6"/>
    <x v="6"/>
    <m/>
    <m/>
    <m/>
    <m/>
    <m/>
    <n v="0"/>
    <n v="0"/>
  </r>
  <r>
    <x v="7"/>
    <x v="7"/>
    <n v="11684"/>
    <n v="3277"/>
    <n v="15824.55"/>
    <m/>
    <m/>
    <n v="3"/>
    <n v="30785.55"/>
  </r>
  <r>
    <x v="7"/>
    <x v="7"/>
    <n v="3277"/>
    <m/>
    <m/>
    <m/>
    <m/>
    <n v="1"/>
    <n v="3277"/>
  </r>
  <r>
    <x v="7"/>
    <x v="7"/>
    <n v="15824.55"/>
    <m/>
    <m/>
    <m/>
    <m/>
    <n v="1"/>
    <n v="15824.55"/>
  </r>
  <r>
    <x v="7"/>
    <x v="7"/>
    <m/>
    <m/>
    <m/>
    <m/>
    <m/>
    <n v="0"/>
    <n v="0"/>
  </r>
  <r>
    <x v="8"/>
    <x v="8"/>
    <n v="1392.67"/>
    <m/>
    <m/>
    <m/>
    <m/>
    <n v="1"/>
    <n v="1392.67"/>
  </r>
  <r>
    <x v="8"/>
    <x v="8"/>
    <m/>
    <m/>
    <m/>
    <m/>
    <m/>
    <n v="0"/>
    <n v="0"/>
  </r>
  <r>
    <x v="8"/>
    <x v="8"/>
    <m/>
    <m/>
    <m/>
    <m/>
    <m/>
    <n v="0"/>
    <n v="0"/>
  </r>
  <r>
    <x v="8"/>
    <x v="8"/>
    <m/>
    <m/>
    <m/>
    <m/>
    <m/>
    <n v="0"/>
    <n v="0"/>
  </r>
  <r>
    <x v="9"/>
    <x v="9"/>
    <n v="31472"/>
    <n v="42881.37"/>
    <m/>
    <m/>
    <m/>
    <n v="2"/>
    <n v="74353.37"/>
  </r>
  <r>
    <x v="9"/>
    <x v="9"/>
    <n v="42881.37"/>
    <m/>
    <m/>
    <m/>
    <m/>
    <n v="1"/>
    <n v="42881.37"/>
  </r>
  <r>
    <x v="9"/>
    <x v="9"/>
    <m/>
    <m/>
    <m/>
    <m/>
    <m/>
    <n v="0"/>
    <n v="0"/>
  </r>
  <r>
    <x v="9"/>
    <x v="9"/>
    <m/>
    <m/>
    <m/>
    <m/>
    <m/>
    <n v="0"/>
    <n v="0"/>
  </r>
  <r>
    <x v="10"/>
    <x v="10"/>
    <m/>
    <m/>
    <n v="19534.16"/>
    <m/>
    <m/>
    <n v="1"/>
    <n v="19534.16"/>
  </r>
  <r>
    <x v="10"/>
    <x v="10"/>
    <m/>
    <m/>
    <m/>
    <m/>
    <m/>
    <n v="0"/>
    <n v="0"/>
  </r>
  <r>
    <x v="10"/>
    <x v="10"/>
    <n v="19534.16"/>
    <m/>
    <m/>
    <m/>
    <m/>
    <n v="1"/>
    <n v="19534.16"/>
  </r>
  <r>
    <x v="10"/>
    <x v="10"/>
    <m/>
    <m/>
    <m/>
    <m/>
    <m/>
    <n v="0"/>
    <n v="0"/>
  </r>
  <r>
    <x v="11"/>
    <x v="11"/>
    <n v="129948.7"/>
    <n v="129948.7"/>
    <n v="129948.7"/>
    <n v="129949"/>
    <m/>
    <n v="4"/>
    <n v="519795.1"/>
  </r>
  <r>
    <x v="11"/>
    <x v="11"/>
    <n v="129948.7"/>
    <m/>
    <m/>
    <m/>
    <m/>
    <n v="1"/>
    <n v="129948.7"/>
  </r>
  <r>
    <x v="11"/>
    <x v="11"/>
    <n v="129948.7"/>
    <m/>
    <m/>
    <m/>
    <m/>
    <n v="1"/>
    <n v="129948.7"/>
  </r>
  <r>
    <x v="11"/>
    <x v="11"/>
    <n v="129949"/>
    <m/>
    <m/>
    <m/>
    <m/>
    <n v="1"/>
    <n v="129949"/>
  </r>
  <r>
    <x v="12"/>
    <x v="12"/>
    <m/>
    <m/>
    <m/>
    <m/>
    <m/>
    <n v="0"/>
    <n v="0"/>
  </r>
  <r>
    <x v="12"/>
    <x v="12"/>
    <m/>
    <m/>
    <m/>
    <m/>
    <m/>
    <n v="0"/>
    <n v="0"/>
  </r>
  <r>
    <x v="12"/>
    <x v="12"/>
    <m/>
    <m/>
    <m/>
    <m/>
    <m/>
    <n v="0"/>
    <n v="0"/>
  </r>
  <r>
    <x v="12"/>
    <x v="12"/>
    <m/>
    <m/>
    <m/>
    <m/>
    <m/>
    <n v="0"/>
    <n v="0"/>
  </r>
  <r>
    <x v="13"/>
    <x v="13"/>
    <n v="15559.39"/>
    <m/>
    <m/>
    <m/>
    <m/>
    <n v="1"/>
    <n v="15559.39"/>
  </r>
  <r>
    <x v="13"/>
    <x v="13"/>
    <m/>
    <m/>
    <m/>
    <m/>
    <m/>
    <n v="0"/>
    <n v="0"/>
  </r>
  <r>
    <x v="13"/>
    <x v="13"/>
    <m/>
    <m/>
    <m/>
    <m/>
    <m/>
    <n v="0"/>
    <n v="0"/>
  </r>
  <r>
    <x v="13"/>
    <x v="13"/>
    <m/>
    <m/>
    <m/>
    <m/>
    <m/>
    <n v="0"/>
    <n v="0"/>
  </r>
  <r>
    <x v="14"/>
    <x v="14"/>
    <n v="753.99485000000004"/>
    <n v="753.99485000000004"/>
    <m/>
    <m/>
    <m/>
    <n v="2"/>
    <n v="1507.9897000000001"/>
  </r>
  <r>
    <x v="14"/>
    <x v="14"/>
    <n v="753.99485000000004"/>
    <m/>
    <m/>
    <m/>
    <m/>
    <n v="1"/>
    <n v="753.99485000000004"/>
  </r>
  <r>
    <x v="14"/>
    <x v="14"/>
    <m/>
    <m/>
    <m/>
    <m/>
    <m/>
    <n v="0"/>
    <n v="0"/>
  </r>
  <r>
    <x v="14"/>
    <x v="14"/>
    <m/>
    <m/>
    <m/>
    <m/>
    <m/>
    <n v="0"/>
    <n v="0"/>
  </r>
  <r>
    <x v="15"/>
    <x v="15"/>
    <m/>
    <m/>
    <m/>
    <m/>
    <m/>
    <n v="0"/>
    <n v="0"/>
  </r>
  <r>
    <x v="15"/>
    <x v="15"/>
    <m/>
    <m/>
    <m/>
    <m/>
    <m/>
    <n v="0"/>
    <n v="0"/>
  </r>
  <r>
    <x v="15"/>
    <x v="15"/>
    <m/>
    <m/>
    <m/>
    <m/>
    <m/>
    <n v="0"/>
    <n v="0"/>
  </r>
  <r>
    <x v="15"/>
    <x v="15"/>
    <m/>
    <m/>
    <m/>
    <m/>
    <m/>
    <n v="0"/>
    <n v="0"/>
  </r>
  <r>
    <x v="16"/>
    <x v="16"/>
    <m/>
    <m/>
    <m/>
    <m/>
    <m/>
    <n v="0"/>
    <n v="0"/>
  </r>
  <r>
    <x v="16"/>
    <x v="16"/>
    <m/>
    <m/>
    <m/>
    <m/>
    <m/>
    <n v="0"/>
    <n v="0"/>
  </r>
  <r>
    <x v="16"/>
    <x v="16"/>
    <m/>
    <m/>
    <m/>
    <m/>
    <m/>
    <n v="0"/>
    <n v="0"/>
  </r>
  <r>
    <x v="16"/>
    <x v="16"/>
    <m/>
    <m/>
    <m/>
    <m/>
    <m/>
    <n v="0"/>
    <n v="0"/>
  </r>
  <r>
    <x v="17"/>
    <x v="17"/>
    <n v="1538355.4"/>
    <n v="542429.60000000009"/>
    <n v="545894"/>
    <n v="69941.600000000006"/>
    <m/>
    <n v="4"/>
    <n v="2696620.6"/>
  </r>
  <r>
    <x v="17"/>
    <x v="17"/>
    <n v="542429.60000000009"/>
    <m/>
    <m/>
    <m/>
    <m/>
    <n v="1"/>
    <n v="542429.60000000009"/>
  </r>
  <r>
    <x v="17"/>
    <x v="17"/>
    <n v="545894"/>
    <m/>
    <m/>
    <m/>
    <m/>
    <n v="1"/>
    <n v="545894"/>
  </r>
  <r>
    <x v="17"/>
    <x v="17"/>
    <n v="69941.600000000006"/>
    <m/>
    <m/>
    <m/>
    <m/>
    <n v="1"/>
    <n v="69941.600000000006"/>
  </r>
  <r>
    <x v="18"/>
    <x v="18"/>
    <m/>
    <m/>
    <m/>
    <m/>
    <m/>
    <n v="0"/>
    <n v="0"/>
  </r>
  <r>
    <x v="18"/>
    <x v="18"/>
    <m/>
    <m/>
    <m/>
    <m/>
    <m/>
    <n v="0"/>
    <n v="0"/>
  </r>
  <r>
    <x v="18"/>
    <x v="18"/>
    <m/>
    <m/>
    <m/>
    <m/>
    <m/>
    <n v="0"/>
    <n v="0"/>
  </r>
  <r>
    <x v="18"/>
    <x v="18"/>
    <m/>
    <m/>
    <m/>
    <m/>
    <m/>
    <n v="0"/>
    <n v="0"/>
  </r>
  <r>
    <x v="19"/>
    <x v="19"/>
    <n v="12174.56"/>
    <m/>
    <m/>
    <m/>
    <m/>
    <n v="1"/>
    <n v="12174.56"/>
  </r>
  <r>
    <x v="19"/>
    <x v="19"/>
    <m/>
    <m/>
    <m/>
    <m/>
    <m/>
    <n v="0"/>
    <n v="0"/>
  </r>
  <r>
    <x v="19"/>
    <x v="19"/>
    <m/>
    <m/>
    <m/>
    <m/>
    <m/>
    <n v="0"/>
    <n v="0"/>
  </r>
  <r>
    <x v="19"/>
    <x v="19"/>
    <m/>
    <m/>
    <m/>
    <m/>
    <m/>
    <n v="0"/>
    <n v="0"/>
  </r>
  <r>
    <x v="20"/>
    <x v="20"/>
    <m/>
    <m/>
    <m/>
    <m/>
    <m/>
    <n v="0"/>
    <n v="0"/>
  </r>
  <r>
    <x v="20"/>
    <x v="20"/>
    <m/>
    <m/>
    <m/>
    <m/>
    <m/>
    <n v="0"/>
    <n v="0"/>
  </r>
  <r>
    <x v="20"/>
    <x v="20"/>
    <m/>
    <m/>
    <m/>
    <m/>
    <m/>
    <n v="0"/>
    <n v="0"/>
  </r>
  <r>
    <x v="20"/>
    <x v="20"/>
    <m/>
    <m/>
    <m/>
    <m/>
    <m/>
    <n v="0"/>
    <n v="0"/>
  </r>
  <r>
    <x v="21"/>
    <x v="21"/>
    <m/>
    <m/>
    <n v="22392"/>
    <n v="1222574.6499999999"/>
    <m/>
    <n v="2"/>
    <n v="1244966.6499999999"/>
  </r>
  <r>
    <x v="21"/>
    <x v="21"/>
    <m/>
    <m/>
    <m/>
    <m/>
    <m/>
    <n v="0"/>
    <n v="0"/>
  </r>
  <r>
    <x v="21"/>
    <x v="21"/>
    <n v="22392"/>
    <m/>
    <m/>
    <m/>
    <m/>
    <n v="1"/>
    <n v="22392"/>
  </r>
  <r>
    <x v="21"/>
    <x v="21"/>
    <n v="1222574.6499999999"/>
    <m/>
    <m/>
    <m/>
    <m/>
    <n v="1"/>
    <n v="1222574.6499999999"/>
  </r>
  <r>
    <x v="22"/>
    <x v="22"/>
    <n v="54831"/>
    <n v="12936.82"/>
    <m/>
    <m/>
    <m/>
    <n v="2"/>
    <n v="67767.820000000007"/>
  </r>
  <r>
    <x v="22"/>
    <x v="22"/>
    <n v="12936.82"/>
    <m/>
    <m/>
    <m/>
    <m/>
    <n v="1"/>
    <n v="12936.82"/>
  </r>
  <r>
    <x v="22"/>
    <x v="22"/>
    <m/>
    <m/>
    <m/>
    <m/>
    <m/>
    <n v="0"/>
    <n v="0"/>
  </r>
  <r>
    <x v="22"/>
    <x v="22"/>
    <m/>
    <m/>
    <m/>
    <m/>
    <m/>
    <n v="0"/>
    <n v="0"/>
  </r>
  <r>
    <x v="23"/>
    <x v="23"/>
    <n v="734.81000000000006"/>
    <m/>
    <m/>
    <m/>
    <m/>
    <n v="1"/>
    <n v="734.81000000000006"/>
  </r>
  <r>
    <x v="23"/>
    <x v="23"/>
    <m/>
    <m/>
    <m/>
    <m/>
    <m/>
    <n v="0"/>
    <n v="0"/>
  </r>
  <r>
    <x v="23"/>
    <x v="23"/>
    <m/>
    <m/>
    <m/>
    <m/>
    <m/>
    <n v="0"/>
    <n v="0"/>
  </r>
  <r>
    <x v="23"/>
    <x v="23"/>
    <m/>
    <m/>
    <m/>
    <m/>
    <m/>
    <n v="0"/>
    <n v="0"/>
  </r>
  <r>
    <x v="24"/>
    <x v="24"/>
    <n v="0.53"/>
    <m/>
    <m/>
    <m/>
    <m/>
    <n v="1"/>
    <n v="0.53"/>
  </r>
  <r>
    <x v="24"/>
    <x v="24"/>
    <m/>
    <m/>
    <m/>
    <m/>
    <m/>
    <n v="0"/>
    <n v="0"/>
  </r>
  <r>
    <x v="24"/>
    <x v="24"/>
    <m/>
    <m/>
    <m/>
    <m/>
    <m/>
    <n v="0"/>
    <n v="0"/>
  </r>
  <r>
    <x v="24"/>
    <x v="24"/>
    <m/>
    <m/>
    <m/>
    <m/>
    <m/>
    <n v="0"/>
    <n v="0"/>
  </r>
  <r>
    <x v="25"/>
    <x v="25"/>
    <n v="28742.600000000002"/>
    <m/>
    <m/>
    <m/>
    <m/>
    <n v="1"/>
    <n v="28742.600000000002"/>
  </r>
  <r>
    <x v="25"/>
    <x v="25"/>
    <m/>
    <m/>
    <m/>
    <m/>
    <m/>
    <n v="0"/>
    <n v="0"/>
  </r>
  <r>
    <x v="25"/>
    <x v="25"/>
    <m/>
    <m/>
    <m/>
    <m/>
    <m/>
    <n v="0"/>
    <n v="0"/>
  </r>
  <r>
    <x v="25"/>
    <x v="25"/>
    <m/>
    <m/>
    <m/>
    <m/>
    <m/>
    <n v="0"/>
    <n v="0"/>
  </r>
  <r>
    <x v="26"/>
    <x v="26"/>
    <m/>
    <m/>
    <m/>
    <m/>
    <m/>
    <n v="0"/>
    <n v="0"/>
  </r>
  <r>
    <x v="26"/>
    <x v="26"/>
    <m/>
    <m/>
    <m/>
    <m/>
    <m/>
    <n v="0"/>
    <n v="0"/>
  </r>
  <r>
    <x v="26"/>
    <x v="26"/>
    <m/>
    <m/>
    <m/>
    <m/>
    <m/>
    <n v="0"/>
    <n v="0"/>
  </r>
  <r>
    <x v="26"/>
    <x v="26"/>
    <m/>
    <m/>
    <m/>
    <m/>
    <m/>
    <n v="0"/>
    <n v="0"/>
  </r>
  <r>
    <x v="27"/>
    <x v="27"/>
    <m/>
    <m/>
    <m/>
    <m/>
    <m/>
    <n v="0"/>
    <n v="0"/>
  </r>
  <r>
    <x v="27"/>
    <x v="27"/>
    <m/>
    <m/>
    <m/>
    <m/>
    <m/>
    <n v="0"/>
    <n v="0"/>
  </r>
  <r>
    <x v="27"/>
    <x v="27"/>
    <m/>
    <m/>
    <m/>
    <m/>
    <m/>
    <n v="0"/>
    <n v="0"/>
  </r>
  <r>
    <x v="27"/>
    <x v="27"/>
    <m/>
    <m/>
    <m/>
    <m/>
    <m/>
    <n v="0"/>
    <n v="0"/>
  </r>
  <r>
    <x v="28"/>
    <x v="28"/>
    <n v="151925"/>
    <m/>
    <m/>
    <n v="62929.1"/>
    <m/>
    <n v="2"/>
    <n v="214854.1"/>
  </r>
  <r>
    <x v="28"/>
    <x v="28"/>
    <m/>
    <m/>
    <m/>
    <m/>
    <m/>
    <n v="0"/>
    <n v="0"/>
  </r>
  <r>
    <x v="28"/>
    <x v="28"/>
    <m/>
    <m/>
    <m/>
    <m/>
    <m/>
    <n v="0"/>
    <n v="0"/>
  </r>
  <r>
    <x v="28"/>
    <x v="28"/>
    <n v="62929.1"/>
    <m/>
    <m/>
    <m/>
    <m/>
    <n v="1"/>
    <n v="62929.1"/>
  </r>
  <r>
    <x v="29"/>
    <x v="29"/>
    <n v="194.58518999979"/>
    <m/>
    <m/>
    <m/>
    <m/>
    <n v="1"/>
    <n v="194.58518999979"/>
  </r>
  <r>
    <x v="29"/>
    <x v="29"/>
    <m/>
    <m/>
    <m/>
    <m/>
    <m/>
    <n v="0"/>
    <n v="0"/>
  </r>
  <r>
    <x v="29"/>
    <x v="29"/>
    <m/>
    <m/>
    <m/>
    <m/>
    <m/>
    <n v="0"/>
    <n v="0"/>
  </r>
  <r>
    <x v="29"/>
    <x v="29"/>
    <m/>
    <m/>
    <m/>
    <m/>
    <m/>
    <n v="0"/>
    <n v="0"/>
  </r>
  <r>
    <x v="30"/>
    <x v="30"/>
    <m/>
    <m/>
    <m/>
    <m/>
    <m/>
    <n v="0"/>
    <n v="0"/>
  </r>
  <r>
    <x v="30"/>
    <x v="30"/>
    <m/>
    <m/>
    <m/>
    <m/>
    <m/>
    <n v="0"/>
    <n v="0"/>
  </r>
  <r>
    <x v="30"/>
    <x v="30"/>
    <m/>
    <m/>
    <m/>
    <m/>
    <m/>
    <n v="0"/>
    <n v="0"/>
  </r>
  <r>
    <x v="30"/>
    <x v="30"/>
    <m/>
    <m/>
    <m/>
    <m/>
    <m/>
    <n v="0"/>
    <n v="0"/>
  </r>
  <r>
    <x v="31"/>
    <x v="31"/>
    <m/>
    <m/>
    <m/>
    <m/>
    <m/>
    <n v="0"/>
    <n v="0"/>
  </r>
  <r>
    <x v="31"/>
    <x v="31"/>
    <m/>
    <m/>
    <m/>
    <m/>
    <m/>
    <n v="0"/>
    <n v="0"/>
  </r>
  <r>
    <x v="31"/>
    <x v="31"/>
    <m/>
    <m/>
    <m/>
    <m/>
    <m/>
    <n v="0"/>
    <n v="0"/>
  </r>
  <r>
    <x v="31"/>
    <x v="31"/>
    <m/>
    <m/>
    <m/>
    <m/>
    <m/>
    <n v="0"/>
    <n v="0"/>
  </r>
  <r>
    <x v="32"/>
    <x v="32"/>
    <n v="3571.94"/>
    <m/>
    <m/>
    <m/>
    <m/>
    <n v="1"/>
    <n v="3571.94"/>
  </r>
  <r>
    <x v="32"/>
    <x v="32"/>
    <m/>
    <m/>
    <m/>
    <m/>
    <m/>
    <n v="0"/>
    <n v="0"/>
  </r>
  <r>
    <x v="32"/>
    <x v="32"/>
    <m/>
    <m/>
    <m/>
    <m/>
    <m/>
    <n v="0"/>
    <n v="0"/>
  </r>
  <r>
    <x v="32"/>
    <x v="32"/>
    <m/>
    <m/>
    <m/>
    <m/>
    <m/>
    <n v="0"/>
    <n v="0"/>
  </r>
  <r>
    <x v="33"/>
    <x v="33"/>
    <m/>
    <m/>
    <m/>
    <m/>
    <m/>
    <n v="0"/>
    <n v="0"/>
  </r>
  <r>
    <x v="33"/>
    <x v="33"/>
    <m/>
    <m/>
    <m/>
    <m/>
    <m/>
    <n v="0"/>
    <n v="0"/>
  </r>
  <r>
    <x v="33"/>
    <x v="33"/>
    <m/>
    <m/>
    <m/>
    <m/>
    <m/>
    <n v="0"/>
    <n v="0"/>
  </r>
  <r>
    <x v="33"/>
    <x v="33"/>
    <m/>
    <m/>
    <m/>
    <m/>
    <m/>
    <n v="0"/>
    <n v="0"/>
  </r>
  <r>
    <x v="34"/>
    <x v="34"/>
    <m/>
    <m/>
    <m/>
    <m/>
    <m/>
    <n v="0"/>
    <n v="0"/>
  </r>
  <r>
    <x v="34"/>
    <x v="34"/>
    <m/>
    <m/>
    <m/>
    <m/>
    <m/>
    <n v="0"/>
    <n v="0"/>
  </r>
  <r>
    <x v="34"/>
    <x v="34"/>
    <m/>
    <m/>
    <m/>
    <m/>
    <m/>
    <n v="0"/>
    <n v="0"/>
  </r>
  <r>
    <x v="34"/>
    <x v="34"/>
    <m/>
    <m/>
    <m/>
    <m/>
    <m/>
    <n v="0"/>
    <n v="0"/>
  </r>
  <r>
    <x v="35"/>
    <x v="35"/>
    <n v="4449.78"/>
    <m/>
    <m/>
    <m/>
    <m/>
    <n v="1"/>
    <n v="4449.78"/>
  </r>
  <r>
    <x v="35"/>
    <x v="35"/>
    <m/>
    <m/>
    <m/>
    <m/>
    <m/>
    <n v="0"/>
    <n v="0"/>
  </r>
  <r>
    <x v="35"/>
    <x v="35"/>
    <m/>
    <m/>
    <m/>
    <m/>
    <m/>
    <n v="0"/>
    <n v="0"/>
  </r>
  <r>
    <x v="35"/>
    <x v="35"/>
    <m/>
    <m/>
    <m/>
    <m/>
    <m/>
    <n v="0"/>
    <n v="0"/>
  </r>
  <r>
    <x v="36"/>
    <x v="36"/>
    <m/>
    <m/>
    <m/>
    <m/>
    <m/>
    <n v="0"/>
    <n v="0"/>
  </r>
  <r>
    <x v="36"/>
    <x v="36"/>
    <m/>
    <m/>
    <m/>
    <m/>
    <m/>
    <n v="0"/>
    <n v="0"/>
  </r>
  <r>
    <x v="36"/>
    <x v="36"/>
    <m/>
    <m/>
    <m/>
    <m/>
    <m/>
    <n v="0"/>
    <n v="0"/>
  </r>
  <r>
    <x v="36"/>
    <x v="36"/>
    <m/>
    <m/>
    <m/>
    <m/>
    <m/>
    <n v="0"/>
    <n v="0"/>
  </r>
  <r>
    <x v="37"/>
    <x v="37"/>
    <n v="152538"/>
    <m/>
    <m/>
    <m/>
    <m/>
    <n v="1"/>
    <n v="152538"/>
  </r>
  <r>
    <x v="37"/>
    <x v="37"/>
    <m/>
    <m/>
    <m/>
    <m/>
    <m/>
    <n v="0"/>
    <n v="0"/>
  </r>
  <r>
    <x v="37"/>
    <x v="37"/>
    <m/>
    <m/>
    <m/>
    <m/>
    <m/>
    <n v="0"/>
    <n v="0"/>
  </r>
  <r>
    <x v="37"/>
    <x v="37"/>
    <m/>
    <m/>
    <m/>
    <m/>
    <m/>
    <n v="0"/>
    <n v="0"/>
  </r>
  <r>
    <x v="38"/>
    <x v="38"/>
    <n v="299.89999999999998"/>
    <m/>
    <m/>
    <m/>
    <m/>
    <n v="1"/>
    <n v="299.89999999999998"/>
  </r>
  <r>
    <x v="38"/>
    <x v="38"/>
    <m/>
    <m/>
    <m/>
    <m/>
    <m/>
    <n v="0"/>
    <n v="0"/>
  </r>
  <r>
    <x v="38"/>
    <x v="38"/>
    <m/>
    <m/>
    <m/>
    <m/>
    <m/>
    <n v="0"/>
    <n v="0"/>
  </r>
  <r>
    <x v="38"/>
    <x v="38"/>
    <m/>
    <m/>
    <m/>
    <m/>
    <m/>
    <n v="0"/>
    <n v="0"/>
  </r>
  <r>
    <x v="39"/>
    <x v="39"/>
    <m/>
    <m/>
    <m/>
    <m/>
    <m/>
    <n v="0"/>
    <n v="0"/>
  </r>
  <r>
    <x v="39"/>
    <x v="39"/>
    <m/>
    <m/>
    <m/>
    <m/>
    <m/>
    <n v="0"/>
    <n v="0"/>
  </r>
  <r>
    <x v="39"/>
    <x v="39"/>
    <m/>
    <m/>
    <m/>
    <m/>
    <m/>
    <n v="0"/>
    <n v="0"/>
  </r>
  <r>
    <x v="39"/>
    <x v="39"/>
    <m/>
    <m/>
    <m/>
    <m/>
    <m/>
    <n v="0"/>
    <n v="0"/>
  </r>
  <r>
    <x v="40"/>
    <x v="40"/>
    <n v="3686.93"/>
    <m/>
    <m/>
    <m/>
    <m/>
    <n v="1"/>
    <n v="3686.93"/>
  </r>
  <r>
    <x v="40"/>
    <x v="40"/>
    <m/>
    <m/>
    <m/>
    <m/>
    <m/>
    <n v="0"/>
    <n v="0"/>
  </r>
  <r>
    <x v="40"/>
    <x v="40"/>
    <m/>
    <m/>
    <m/>
    <m/>
    <m/>
    <n v="0"/>
    <n v="0"/>
  </r>
  <r>
    <x v="40"/>
    <x v="40"/>
    <m/>
    <m/>
    <m/>
    <m/>
    <m/>
    <n v="0"/>
    <n v="0"/>
  </r>
  <r>
    <x v="41"/>
    <x v="41"/>
    <m/>
    <m/>
    <m/>
    <m/>
    <m/>
    <n v="0"/>
    <n v="0"/>
  </r>
  <r>
    <x v="41"/>
    <x v="41"/>
    <m/>
    <m/>
    <m/>
    <m/>
    <m/>
    <n v="0"/>
    <n v="0"/>
  </r>
  <r>
    <x v="41"/>
    <x v="41"/>
    <m/>
    <m/>
    <m/>
    <m/>
    <m/>
    <n v="0"/>
    <n v="0"/>
  </r>
  <r>
    <x v="41"/>
    <x v="41"/>
    <m/>
    <m/>
    <m/>
    <m/>
    <m/>
    <n v="0"/>
    <n v="0"/>
  </r>
  <r>
    <x v="42"/>
    <x v="42"/>
    <m/>
    <m/>
    <m/>
    <m/>
    <m/>
    <n v="0"/>
    <n v="0"/>
  </r>
  <r>
    <x v="42"/>
    <x v="42"/>
    <m/>
    <m/>
    <m/>
    <m/>
    <m/>
    <n v="0"/>
    <n v="0"/>
  </r>
  <r>
    <x v="42"/>
    <x v="42"/>
    <m/>
    <m/>
    <m/>
    <m/>
    <m/>
    <n v="0"/>
    <n v="0"/>
  </r>
  <r>
    <x v="42"/>
    <x v="42"/>
    <m/>
    <m/>
    <m/>
    <m/>
    <m/>
    <n v="0"/>
    <n v="0"/>
  </r>
  <r>
    <x v="43"/>
    <x v="43"/>
    <n v="8338"/>
    <m/>
    <m/>
    <m/>
    <m/>
    <n v="1"/>
    <n v="8338"/>
  </r>
  <r>
    <x v="43"/>
    <x v="43"/>
    <m/>
    <m/>
    <m/>
    <m/>
    <m/>
    <n v="0"/>
    <n v="0"/>
  </r>
  <r>
    <x v="43"/>
    <x v="43"/>
    <m/>
    <m/>
    <m/>
    <m/>
    <m/>
    <n v="0"/>
    <n v="0"/>
  </r>
  <r>
    <x v="43"/>
    <x v="43"/>
    <m/>
    <m/>
    <m/>
    <m/>
    <m/>
    <n v="0"/>
    <n v="0"/>
  </r>
  <r>
    <x v="44"/>
    <x v="44"/>
    <m/>
    <m/>
    <m/>
    <m/>
    <m/>
    <n v="0"/>
    <n v="0"/>
  </r>
  <r>
    <x v="44"/>
    <x v="44"/>
    <m/>
    <m/>
    <m/>
    <m/>
    <m/>
    <n v="0"/>
    <n v="0"/>
  </r>
  <r>
    <x v="44"/>
    <x v="44"/>
    <m/>
    <m/>
    <m/>
    <m/>
    <m/>
    <n v="0"/>
    <n v="0"/>
  </r>
  <r>
    <x v="44"/>
    <x v="44"/>
    <m/>
    <m/>
    <m/>
    <m/>
    <m/>
    <n v="0"/>
    <n v="0"/>
  </r>
  <r>
    <x v="45"/>
    <x v="45"/>
    <n v="37212"/>
    <n v="57222"/>
    <n v="23633.97"/>
    <m/>
    <m/>
    <n v="3"/>
    <n v="118067.97"/>
  </r>
  <r>
    <x v="45"/>
    <x v="45"/>
    <n v="57222"/>
    <m/>
    <m/>
    <m/>
    <m/>
    <n v="1"/>
    <n v="57222"/>
  </r>
  <r>
    <x v="45"/>
    <x v="45"/>
    <n v="23633.97"/>
    <m/>
    <m/>
    <m/>
    <m/>
    <n v="1"/>
    <n v="23633.97"/>
  </r>
  <r>
    <x v="45"/>
    <x v="45"/>
    <m/>
    <m/>
    <m/>
    <m/>
    <m/>
    <n v="0"/>
    <n v="0"/>
  </r>
  <r>
    <x v="46"/>
    <x v="46"/>
    <n v="231284.76"/>
    <m/>
    <m/>
    <m/>
    <m/>
    <n v="1"/>
    <n v="231284.76"/>
  </r>
  <r>
    <x v="46"/>
    <x v="46"/>
    <m/>
    <m/>
    <m/>
    <m/>
    <m/>
    <n v="0"/>
    <n v="0"/>
  </r>
  <r>
    <x v="46"/>
    <x v="46"/>
    <m/>
    <m/>
    <m/>
    <m/>
    <m/>
    <n v="0"/>
    <n v="0"/>
  </r>
  <r>
    <x v="46"/>
    <x v="46"/>
    <m/>
    <m/>
    <m/>
    <m/>
    <m/>
    <n v="0"/>
    <n v="0"/>
  </r>
  <r>
    <x v="47"/>
    <x v="47"/>
    <m/>
    <m/>
    <m/>
    <m/>
    <m/>
    <n v="0"/>
    <n v="0"/>
  </r>
  <r>
    <x v="47"/>
    <x v="47"/>
    <m/>
    <m/>
    <m/>
    <m/>
    <m/>
    <n v="0"/>
    <n v="0"/>
  </r>
  <r>
    <x v="47"/>
    <x v="47"/>
    <m/>
    <m/>
    <m/>
    <m/>
    <m/>
    <n v="0"/>
    <n v="0"/>
  </r>
  <r>
    <x v="47"/>
    <x v="47"/>
    <m/>
    <m/>
    <m/>
    <m/>
    <m/>
    <n v="0"/>
    <n v="0"/>
  </r>
  <r>
    <x v="48"/>
    <x v="48"/>
    <m/>
    <m/>
    <m/>
    <n v="6.1451169300000004"/>
    <m/>
    <n v="1"/>
    <n v="6.1451169300000004"/>
  </r>
  <r>
    <x v="48"/>
    <x v="48"/>
    <m/>
    <m/>
    <m/>
    <m/>
    <m/>
    <n v="0"/>
    <n v="0"/>
  </r>
  <r>
    <x v="48"/>
    <x v="48"/>
    <m/>
    <m/>
    <m/>
    <m/>
    <m/>
    <n v="0"/>
    <n v="0"/>
  </r>
  <r>
    <x v="48"/>
    <x v="48"/>
    <n v="6.1451169300000004"/>
    <m/>
    <m/>
    <m/>
    <m/>
    <n v="1"/>
    <n v="6.1451169300000004"/>
  </r>
  <r>
    <x v="49"/>
    <x v="49"/>
    <m/>
    <m/>
    <m/>
    <m/>
    <m/>
    <n v="0"/>
    <n v="0"/>
  </r>
  <r>
    <x v="49"/>
    <x v="49"/>
    <m/>
    <m/>
    <m/>
    <m/>
    <m/>
    <n v="0"/>
    <n v="0"/>
  </r>
  <r>
    <x v="49"/>
    <x v="49"/>
    <m/>
    <m/>
    <m/>
    <m/>
    <m/>
    <n v="0"/>
    <n v="0"/>
  </r>
  <r>
    <x v="49"/>
    <x v="49"/>
    <m/>
    <m/>
    <m/>
    <m/>
    <m/>
    <n v="0"/>
    <n v="0"/>
  </r>
  <r>
    <x v="50"/>
    <x v="50"/>
    <n v="696.64"/>
    <m/>
    <m/>
    <m/>
    <m/>
    <n v="1"/>
    <n v="696.64"/>
  </r>
  <r>
    <x v="50"/>
    <x v="50"/>
    <m/>
    <m/>
    <m/>
    <m/>
    <m/>
    <n v="0"/>
    <n v="0"/>
  </r>
  <r>
    <x v="50"/>
    <x v="50"/>
    <m/>
    <m/>
    <m/>
    <m/>
    <m/>
    <n v="0"/>
    <n v="0"/>
  </r>
  <r>
    <x v="50"/>
    <x v="50"/>
    <m/>
    <m/>
    <m/>
    <m/>
    <m/>
    <n v="0"/>
    <n v="0"/>
  </r>
  <r>
    <x v="51"/>
    <x v="51"/>
    <n v="13411"/>
    <m/>
    <n v="2276.33"/>
    <m/>
    <m/>
    <n v="2"/>
    <n v="15687.33"/>
  </r>
  <r>
    <x v="51"/>
    <x v="51"/>
    <m/>
    <m/>
    <m/>
    <m/>
    <m/>
    <n v="0"/>
    <n v="0"/>
  </r>
  <r>
    <x v="51"/>
    <x v="51"/>
    <n v="2276.33"/>
    <m/>
    <m/>
    <m/>
    <m/>
    <n v="1"/>
    <n v="2276.33"/>
  </r>
  <r>
    <x v="51"/>
    <x v="51"/>
    <m/>
    <m/>
    <m/>
    <m/>
    <m/>
    <n v="0"/>
    <n v="0"/>
  </r>
  <r>
    <x v="52"/>
    <x v="52"/>
    <m/>
    <m/>
    <m/>
    <m/>
    <m/>
    <n v="0"/>
    <n v="0"/>
  </r>
  <r>
    <x v="52"/>
    <x v="52"/>
    <m/>
    <m/>
    <m/>
    <m/>
    <m/>
    <n v="0"/>
    <n v="0"/>
  </r>
  <r>
    <x v="52"/>
    <x v="52"/>
    <m/>
    <m/>
    <m/>
    <m/>
    <m/>
    <n v="0"/>
    <n v="0"/>
  </r>
  <r>
    <x v="52"/>
    <x v="52"/>
    <m/>
    <m/>
    <m/>
    <m/>
    <m/>
    <n v="0"/>
    <n v="0"/>
  </r>
  <r>
    <x v="53"/>
    <x v="53"/>
    <m/>
    <m/>
    <m/>
    <m/>
    <m/>
    <n v="0"/>
    <n v="0"/>
  </r>
  <r>
    <x v="53"/>
    <x v="53"/>
    <m/>
    <m/>
    <m/>
    <m/>
    <m/>
    <n v="0"/>
    <n v="0"/>
  </r>
  <r>
    <x v="53"/>
    <x v="53"/>
    <m/>
    <m/>
    <m/>
    <m/>
    <m/>
    <n v="0"/>
    <n v="0"/>
  </r>
  <r>
    <x v="53"/>
    <x v="53"/>
    <m/>
    <m/>
    <m/>
    <m/>
    <m/>
    <n v="0"/>
    <n v="0"/>
  </r>
  <r>
    <x v="54"/>
    <x v="54"/>
    <m/>
    <m/>
    <m/>
    <m/>
    <m/>
    <n v="0"/>
    <n v="0"/>
  </r>
  <r>
    <x v="54"/>
    <x v="54"/>
    <m/>
    <m/>
    <m/>
    <m/>
    <m/>
    <n v="0"/>
    <n v="0"/>
  </r>
  <r>
    <x v="54"/>
    <x v="54"/>
    <m/>
    <m/>
    <m/>
    <m/>
    <m/>
    <n v="0"/>
    <n v="0"/>
  </r>
  <r>
    <x v="54"/>
    <x v="54"/>
    <m/>
    <m/>
    <m/>
    <m/>
    <m/>
    <n v="0"/>
    <n v="0"/>
  </r>
  <r>
    <x v="55"/>
    <x v="55"/>
    <n v="53575.200000000004"/>
    <n v="53575.200000000004"/>
    <m/>
    <m/>
    <m/>
    <n v="2"/>
    <n v="107150.40000000001"/>
  </r>
  <r>
    <x v="55"/>
    <x v="55"/>
    <n v="53575.200000000004"/>
    <m/>
    <m/>
    <m/>
    <m/>
    <n v="1"/>
    <n v="53575.200000000004"/>
  </r>
  <r>
    <x v="55"/>
    <x v="55"/>
    <m/>
    <m/>
    <m/>
    <m/>
    <m/>
    <n v="0"/>
    <n v="0"/>
  </r>
  <r>
    <x v="55"/>
    <x v="55"/>
    <m/>
    <m/>
    <m/>
    <m/>
    <m/>
    <n v="0"/>
    <n v="0"/>
  </r>
  <r>
    <x v="56"/>
    <x v="56"/>
    <n v="59618"/>
    <m/>
    <m/>
    <m/>
    <m/>
    <n v="1"/>
    <n v="59618"/>
  </r>
  <r>
    <x v="56"/>
    <x v="56"/>
    <m/>
    <m/>
    <m/>
    <m/>
    <m/>
    <n v="0"/>
    <n v="0"/>
  </r>
  <r>
    <x v="56"/>
    <x v="56"/>
    <m/>
    <m/>
    <m/>
    <m/>
    <m/>
    <n v="0"/>
    <n v="0"/>
  </r>
  <r>
    <x v="56"/>
    <x v="56"/>
    <m/>
    <m/>
    <m/>
    <m/>
    <m/>
    <n v="0"/>
    <n v="0"/>
  </r>
  <r>
    <x v="57"/>
    <x v="57"/>
    <n v="44143.57"/>
    <m/>
    <m/>
    <m/>
    <m/>
    <n v="1"/>
    <n v="44143.57"/>
  </r>
  <r>
    <x v="57"/>
    <x v="57"/>
    <m/>
    <m/>
    <m/>
    <m/>
    <m/>
    <n v="0"/>
    <n v="0"/>
  </r>
  <r>
    <x v="57"/>
    <x v="57"/>
    <m/>
    <m/>
    <m/>
    <m/>
    <m/>
    <n v="0"/>
    <n v="0"/>
  </r>
  <r>
    <x v="57"/>
    <x v="57"/>
    <m/>
    <m/>
    <m/>
    <m/>
    <m/>
    <n v="0"/>
    <n v="0"/>
  </r>
  <r>
    <x v="58"/>
    <x v="58"/>
    <n v="76137.86"/>
    <m/>
    <m/>
    <m/>
    <m/>
    <n v="1"/>
    <n v="76137.86"/>
  </r>
  <r>
    <x v="58"/>
    <x v="58"/>
    <m/>
    <m/>
    <m/>
    <m/>
    <m/>
    <n v="0"/>
    <n v="0"/>
  </r>
  <r>
    <x v="58"/>
    <x v="58"/>
    <m/>
    <m/>
    <m/>
    <m/>
    <m/>
    <n v="0"/>
    <n v="0"/>
  </r>
  <r>
    <x v="58"/>
    <x v="58"/>
    <m/>
    <m/>
    <m/>
    <m/>
    <m/>
    <n v="0"/>
    <n v="0"/>
  </r>
  <r>
    <x v="59"/>
    <x v="59"/>
    <n v="58.5"/>
    <m/>
    <m/>
    <m/>
    <m/>
    <n v="1"/>
    <n v="58.5"/>
  </r>
  <r>
    <x v="59"/>
    <x v="59"/>
    <m/>
    <m/>
    <m/>
    <m/>
    <m/>
    <n v="0"/>
    <n v="0"/>
  </r>
  <r>
    <x v="59"/>
    <x v="59"/>
    <m/>
    <m/>
    <m/>
    <m/>
    <m/>
    <n v="0"/>
    <n v="0"/>
  </r>
  <r>
    <x v="59"/>
    <x v="59"/>
    <m/>
    <m/>
    <m/>
    <m/>
    <m/>
    <n v="0"/>
    <n v="0"/>
  </r>
  <r>
    <x v="60"/>
    <x v="60"/>
    <m/>
    <m/>
    <m/>
    <m/>
    <m/>
    <n v="0"/>
    <n v="0"/>
  </r>
  <r>
    <x v="60"/>
    <x v="60"/>
    <m/>
    <m/>
    <m/>
    <m/>
    <m/>
    <n v="0"/>
    <n v="0"/>
  </r>
  <r>
    <x v="60"/>
    <x v="60"/>
    <m/>
    <m/>
    <m/>
    <m/>
    <m/>
    <n v="0"/>
    <n v="0"/>
  </r>
  <r>
    <x v="60"/>
    <x v="60"/>
    <m/>
    <m/>
    <m/>
    <m/>
    <m/>
    <n v="0"/>
    <n v="0"/>
  </r>
  <r>
    <x v="61"/>
    <x v="61"/>
    <m/>
    <m/>
    <m/>
    <m/>
    <m/>
    <n v="0"/>
    <n v="0"/>
  </r>
  <r>
    <x v="61"/>
    <x v="61"/>
    <m/>
    <m/>
    <m/>
    <m/>
    <m/>
    <n v="0"/>
    <n v="0"/>
  </r>
  <r>
    <x v="61"/>
    <x v="61"/>
    <m/>
    <m/>
    <m/>
    <m/>
    <m/>
    <n v="0"/>
    <n v="0"/>
  </r>
  <r>
    <x v="61"/>
    <x v="61"/>
    <m/>
    <m/>
    <m/>
    <m/>
    <m/>
    <n v="0"/>
    <n v="0"/>
  </r>
  <r>
    <x v="62"/>
    <x v="62"/>
    <m/>
    <m/>
    <m/>
    <m/>
    <m/>
    <n v="0"/>
    <n v="0"/>
  </r>
  <r>
    <x v="62"/>
    <x v="62"/>
    <m/>
    <m/>
    <m/>
    <m/>
    <m/>
    <n v="0"/>
    <n v="0"/>
  </r>
  <r>
    <x v="62"/>
    <x v="62"/>
    <m/>
    <m/>
    <m/>
    <m/>
    <m/>
    <n v="0"/>
    <n v="0"/>
  </r>
  <r>
    <x v="62"/>
    <x v="62"/>
    <m/>
    <m/>
    <m/>
    <m/>
    <m/>
    <n v="0"/>
    <n v="0"/>
  </r>
  <r>
    <x v="63"/>
    <x v="63"/>
    <m/>
    <m/>
    <m/>
    <m/>
    <m/>
    <n v="0"/>
    <n v="0"/>
  </r>
  <r>
    <x v="63"/>
    <x v="63"/>
    <m/>
    <m/>
    <m/>
    <m/>
    <m/>
    <n v="0"/>
    <n v="0"/>
  </r>
  <r>
    <x v="63"/>
    <x v="63"/>
    <m/>
    <m/>
    <m/>
    <m/>
    <m/>
    <n v="0"/>
    <n v="0"/>
  </r>
  <r>
    <x v="63"/>
    <x v="63"/>
    <m/>
    <m/>
    <m/>
    <m/>
    <m/>
    <n v="0"/>
    <n v="0"/>
  </r>
  <r>
    <x v="64"/>
    <x v="64"/>
    <n v="22418.48"/>
    <m/>
    <m/>
    <m/>
    <m/>
    <n v="1"/>
    <n v="22418.48"/>
  </r>
  <r>
    <x v="64"/>
    <x v="64"/>
    <m/>
    <m/>
    <m/>
    <m/>
    <m/>
    <n v="0"/>
    <n v="0"/>
  </r>
  <r>
    <x v="64"/>
    <x v="64"/>
    <m/>
    <m/>
    <m/>
    <m/>
    <m/>
    <n v="0"/>
    <n v="0"/>
  </r>
  <r>
    <x v="64"/>
    <x v="64"/>
    <m/>
    <m/>
    <m/>
    <m/>
    <m/>
    <n v="0"/>
    <n v="0"/>
  </r>
  <r>
    <x v="65"/>
    <x v="65"/>
    <m/>
    <m/>
    <m/>
    <m/>
    <m/>
    <n v="0"/>
    <n v="0"/>
  </r>
  <r>
    <x v="65"/>
    <x v="65"/>
    <m/>
    <m/>
    <m/>
    <m/>
    <m/>
    <n v="0"/>
    <n v="0"/>
  </r>
  <r>
    <x v="65"/>
    <x v="65"/>
    <m/>
    <m/>
    <m/>
    <m/>
    <m/>
    <n v="0"/>
    <n v="0"/>
  </r>
  <r>
    <x v="65"/>
    <x v="65"/>
    <m/>
    <m/>
    <m/>
    <m/>
    <m/>
    <n v="0"/>
    <n v="0"/>
  </r>
  <r>
    <x v="66"/>
    <x v="66"/>
    <m/>
    <m/>
    <m/>
    <m/>
    <m/>
    <n v="0"/>
    <n v="0"/>
  </r>
  <r>
    <x v="66"/>
    <x v="66"/>
    <m/>
    <m/>
    <m/>
    <m/>
    <m/>
    <n v="0"/>
    <n v="0"/>
  </r>
  <r>
    <x v="66"/>
    <x v="66"/>
    <m/>
    <m/>
    <m/>
    <m/>
    <m/>
    <n v="0"/>
    <n v="0"/>
  </r>
  <r>
    <x v="66"/>
    <x v="66"/>
    <m/>
    <m/>
    <m/>
    <m/>
    <m/>
    <n v="0"/>
    <n v="0"/>
  </r>
  <r>
    <x v="67"/>
    <x v="67"/>
    <n v="6242.4186810000001"/>
    <m/>
    <m/>
    <m/>
    <m/>
    <n v="1"/>
    <n v="6242.4186810000001"/>
  </r>
  <r>
    <x v="67"/>
    <x v="67"/>
    <m/>
    <m/>
    <m/>
    <m/>
    <m/>
    <n v="0"/>
    <n v="0"/>
  </r>
  <r>
    <x v="67"/>
    <x v="67"/>
    <m/>
    <m/>
    <m/>
    <m/>
    <m/>
    <n v="0"/>
    <n v="0"/>
  </r>
  <r>
    <x v="67"/>
    <x v="67"/>
    <m/>
    <m/>
    <m/>
    <m/>
    <m/>
    <n v="0"/>
    <n v="0"/>
  </r>
  <r>
    <x v="68"/>
    <x v="68"/>
    <n v="6926.84"/>
    <n v="6926.84"/>
    <m/>
    <m/>
    <m/>
    <n v="2"/>
    <n v="13853.68"/>
  </r>
  <r>
    <x v="68"/>
    <x v="68"/>
    <n v="6926.84"/>
    <m/>
    <m/>
    <m/>
    <m/>
    <n v="1"/>
    <n v="6926.84"/>
  </r>
  <r>
    <x v="68"/>
    <x v="68"/>
    <m/>
    <m/>
    <m/>
    <m/>
    <m/>
    <n v="0"/>
    <n v="0"/>
  </r>
  <r>
    <x v="68"/>
    <x v="68"/>
    <m/>
    <m/>
    <m/>
    <m/>
    <m/>
    <n v="0"/>
    <n v="0"/>
  </r>
  <r>
    <x v="69"/>
    <x v="69"/>
    <m/>
    <m/>
    <m/>
    <m/>
    <m/>
    <n v="0"/>
    <n v="0"/>
  </r>
  <r>
    <x v="69"/>
    <x v="69"/>
    <m/>
    <m/>
    <m/>
    <m/>
    <m/>
    <n v="0"/>
    <n v="0"/>
  </r>
  <r>
    <x v="69"/>
    <x v="69"/>
    <m/>
    <m/>
    <m/>
    <m/>
    <m/>
    <n v="0"/>
    <n v="0"/>
  </r>
  <r>
    <x v="69"/>
    <x v="69"/>
    <m/>
    <m/>
    <m/>
    <m/>
    <m/>
    <n v="0"/>
    <n v="0"/>
  </r>
  <r>
    <x v="70"/>
    <x v="70"/>
    <n v="1825.75"/>
    <m/>
    <m/>
    <m/>
    <m/>
    <n v="1"/>
    <n v="1825.75"/>
  </r>
  <r>
    <x v="70"/>
    <x v="70"/>
    <m/>
    <m/>
    <m/>
    <m/>
    <m/>
    <n v="0"/>
    <n v="0"/>
  </r>
  <r>
    <x v="70"/>
    <x v="70"/>
    <m/>
    <m/>
    <m/>
    <m/>
    <m/>
    <n v="0"/>
    <n v="0"/>
  </r>
  <r>
    <x v="70"/>
    <x v="70"/>
    <m/>
    <m/>
    <m/>
    <m/>
    <m/>
    <n v="0"/>
    <n v="0"/>
  </r>
  <r>
    <x v="71"/>
    <x v="71"/>
    <m/>
    <m/>
    <m/>
    <m/>
    <m/>
    <n v="0"/>
    <n v="0"/>
  </r>
  <r>
    <x v="71"/>
    <x v="71"/>
    <m/>
    <m/>
    <m/>
    <m/>
    <m/>
    <n v="0"/>
    <n v="0"/>
  </r>
  <r>
    <x v="71"/>
    <x v="71"/>
    <m/>
    <m/>
    <m/>
    <m/>
    <m/>
    <n v="0"/>
    <n v="0"/>
  </r>
  <r>
    <x v="71"/>
    <x v="71"/>
    <m/>
    <m/>
    <m/>
    <m/>
    <m/>
    <n v="0"/>
    <n v="0"/>
  </r>
  <r>
    <x v="72"/>
    <x v="72"/>
    <m/>
    <m/>
    <m/>
    <m/>
    <m/>
    <n v="0"/>
    <n v="0"/>
  </r>
  <r>
    <x v="72"/>
    <x v="72"/>
    <m/>
    <m/>
    <m/>
    <m/>
    <m/>
    <n v="0"/>
    <n v="0"/>
  </r>
  <r>
    <x v="72"/>
    <x v="72"/>
    <m/>
    <m/>
    <m/>
    <m/>
    <m/>
    <n v="0"/>
    <n v="0"/>
  </r>
  <r>
    <x v="72"/>
    <x v="72"/>
    <m/>
    <m/>
    <m/>
    <m/>
    <m/>
    <n v="0"/>
    <n v="0"/>
  </r>
  <r>
    <x v="73"/>
    <x v="73"/>
    <n v="1.53"/>
    <m/>
    <m/>
    <m/>
    <m/>
    <n v="1"/>
    <n v="1.53"/>
  </r>
  <r>
    <x v="73"/>
    <x v="73"/>
    <m/>
    <m/>
    <m/>
    <m/>
    <m/>
    <n v="0"/>
    <n v="0"/>
  </r>
  <r>
    <x v="73"/>
    <x v="73"/>
    <m/>
    <m/>
    <m/>
    <m/>
    <m/>
    <n v="0"/>
    <n v="0"/>
  </r>
  <r>
    <x v="73"/>
    <x v="73"/>
    <m/>
    <m/>
    <m/>
    <m/>
    <m/>
    <n v="0"/>
    <n v="0"/>
  </r>
  <r>
    <x v="74"/>
    <x v="74"/>
    <m/>
    <m/>
    <m/>
    <m/>
    <m/>
    <n v="0"/>
    <n v="0"/>
  </r>
  <r>
    <x v="74"/>
    <x v="74"/>
    <m/>
    <m/>
    <m/>
    <m/>
    <m/>
    <n v="0"/>
    <n v="0"/>
  </r>
  <r>
    <x v="74"/>
    <x v="74"/>
    <m/>
    <m/>
    <m/>
    <m/>
    <m/>
    <n v="0"/>
    <n v="0"/>
  </r>
  <r>
    <x v="74"/>
    <x v="74"/>
    <m/>
    <m/>
    <m/>
    <m/>
    <m/>
    <n v="0"/>
    <n v="0"/>
  </r>
  <r>
    <x v="75"/>
    <x v="75"/>
    <m/>
    <m/>
    <m/>
    <m/>
    <m/>
    <n v="0"/>
    <n v="0"/>
  </r>
  <r>
    <x v="75"/>
    <x v="75"/>
    <m/>
    <m/>
    <m/>
    <m/>
    <m/>
    <n v="0"/>
    <n v="0"/>
  </r>
  <r>
    <x v="75"/>
    <x v="75"/>
    <m/>
    <m/>
    <m/>
    <m/>
    <m/>
    <n v="0"/>
    <n v="0"/>
  </r>
  <r>
    <x v="75"/>
    <x v="75"/>
    <m/>
    <m/>
    <m/>
    <m/>
    <m/>
    <n v="0"/>
    <n v="0"/>
  </r>
  <r>
    <x v="76"/>
    <x v="76"/>
    <n v="11717.785"/>
    <n v="11717.785"/>
    <m/>
    <m/>
    <m/>
    <n v="2"/>
    <n v="23435.57"/>
  </r>
  <r>
    <x v="76"/>
    <x v="76"/>
    <n v="11717.785"/>
    <m/>
    <m/>
    <m/>
    <m/>
    <n v="1"/>
    <n v="11717.785"/>
  </r>
  <r>
    <x v="76"/>
    <x v="76"/>
    <m/>
    <m/>
    <m/>
    <m/>
    <m/>
    <n v="0"/>
    <n v="0"/>
  </r>
  <r>
    <x v="76"/>
    <x v="76"/>
    <m/>
    <m/>
    <m/>
    <m/>
    <m/>
    <n v="0"/>
    <n v="0"/>
  </r>
  <r>
    <x v="77"/>
    <x v="77"/>
    <n v="54168.47"/>
    <m/>
    <m/>
    <m/>
    <m/>
    <n v="1"/>
    <n v="54168.47"/>
  </r>
  <r>
    <x v="77"/>
    <x v="77"/>
    <m/>
    <m/>
    <m/>
    <m/>
    <m/>
    <n v="0"/>
    <n v="0"/>
  </r>
  <r>
    <x v="77"/>
    <x v="77"/>
    <m/>
    <m/>
    <m/>
    <m/>
    <m/>
    <n v="0"/>
    <n v="0"/>
  </r>
  <r>
    <x v="77"/>
    <x v="77"/>
    <m/>
    <m/>
    <m/>
    <m/>
    <m/>
    <n v="0"/>
    <n v="0"/>
  </r>
  <r>
    <x v="78"/>
    <x v="78"/>
    <m/>
    <m/>
    <m/>
    <m/>
    <m/>
    <n v="0"/>
    <n v="0"/>
  </r>
  <r>
    <x v="78"/>
    <x v="78"/>
    <m/>
    <m/>
    <m/>
    <m/>
    <m/>
    <n v="0"/>
    <n v="0"/>
  </r>
  <r>
    <x v="78"/>
    <x v="78"/>
    <m/>
    <m/>
    <m/>
    <m/>
    <m/>
    <n v="0"/>
    <n v="0"/>
  </r>
  <r>
    <x v="78"/>
    <x v="78"/>
    <m/>
    <m/>
    <m/>
    <m/>
    <m/>
    <n v="0"/>
    <n v="0"/>
  </r>
  <r>
    <x v="79"/>
    <x v="79"/>
    <m/>
    <m/>
    <m/>
    <m/>
    <m/>
    <n v="0"/>
    <n v="0"/>
  </r>
  <r>
    <x v="79"/>
    <x v="79"/>
    <m/>
    <m/>
    <m/>
    <m/>
    <m/>
    <n v="0"/>
    <n v="0"/>
  </r>
  <r>
    <x v="79"/>
    <x v="79"/>
    <m/>
    <m/>
    <m/>
    <m/>
    <m/>
    <n v="0"/>
    <n v="0"/>
  </r>
  <r>
    <x v="79"/>
    <x v="79"/>
    <m/>
    <m/>
    <m/>
    <m/>
    <m/>
    <n v="0"/>
    <n v="0"/>
  </r>
  <r>
    <x v="80"/>
    <x v="80"/>
    <n v="48612.3"/>
    <m/>
    <m/>
    <m/>
    <m/>
    <n v="1"/>
    <n v="48612.3"/>
  </r>
  <r>
    <x v="80"/>
    <x v="80"/>
    <m/>
    <m/>
    <m/>
    <m/>
    <m/>
    <n v="0"/>
    <n v="0"/>
  </r>
  <r>
    <x v="80"/>
    <x v="80"/>
    <m/>
    <m/>
    <m/>
    <m/>
    <m/>
    <n v="0"/>
    <n v="0"/>
  </r>
  <r>
    <x v="80"/>
    <x v="80"/>
    <m/>
    <m/>
    <m/>
    <m/>
    <m/>
    <n v="0"/>
    <n v="0"/>
  </r>
  <r>
    <x v="81"/>
    <x v="81"/>
    <m/>
    <m/>
    <m/>
    <m/>
    <m/>
    <n v="0"/>
    <n v="0"/>
  </r>
  <r>
    <x v="81"/>
    <x v="81"/>
    <m/>
    <m/>
    <m/>
    <m/>
    <m/>
    <n v="0"/>
    <n v="0"/>
  </r>
  <r>
    <x v="81"/>
    <x v="81"/>
    <m/>
    <m/>
    <m/>
    <m/>
    <m/>
    <n v="0"/>
    <n v="0"/>
  </r>
  <r>
    <x v="81"/>
    <x v="81"/>
    <m/>
    <m/>
    <m/>
    <m/>
    <m/>
    <n v="0"/>
    <n v="0"/>
  </r>
  <r>
    <x v="82"/>
    <x v="82"/>
    <n v="118278.88536"/>
    <n v="118278.88536"/>
    <n v="118278.88536"/>
    <n v="118278.88536"/>
    <m/>
    <n v="4"/>
    <n v="473115.54144"/>
  </r>
  <r>
    <x v="82"/>
    <x v="82"/>
    <n v="118278.88536"/>
    <m/>
    <m/>
    <m/>
    <m/>
    <n v="1"/>
    <n v="118278.88536"/>
  </r>
  <r>
    <x v="82"/>
    <x v="82"/>
    <n v="118278.88536"/>
    <m/>
    <m/>
    <m/>
    <m/>
    <n v="1"/>
    <n v="118278.88536"/>
  </r>
  <r>
    <x v="82"/>
    <x v="82"/>
    <n v="118278.88536"/>
    <m/>
    <m/>
    <m/>
    <m/>
    <n v="1"/>
    <n v="118278.88536"/>
  </r>
  <r>
    <x v="83"/>
    <x v="83"/>
    <n v="3422"/>
    <m/>
    <m/>
    <m/>
    <m/>
    <n v="1"/>
    <n v="3422"/>
  </r>
  <r>
    <x v="83"/>
    <x v="83"/>
    <m/>
    <m/>
    <m/>
    <m/>
    <m/>
    <n v="0"/>
    <n v="0"/>
  </r>
  <r>
    <x v="83"/>
    <x v="83"/>
    <m/>
    <m/>
    <m/>
    <m/>
    <m/>
    <n v="0"/>
    <n v="0"/>
  </r>
  <r>
    <x v="83"/>
    <x v="83"/>
    <m/>
    <m/>
    <m/>
    <m/>
    <m/>
    <n v="0"/>
    <n v="0"/>
  </r>
  <r>
    <x v="84"/>
    <x v="84"/>
    <n v="966"/>
    <n v="966"/>
    <m/>
    <m/>
    <m/>
    <n v="2"/>
    <n v="1932"/>
  </r>
  <r>
    <x v="84"/>
    <x v="84"/>
    <n v="966"/>
    <m/>
    <m/>
    <m/>
    <m/>
    <n v="1"/>
    <n v="966"/>
  </r>
  <r>
    <x v="84"/>
    <x v="84"/>
    <m/>
    <m/>
    <m/>
    <m/>
    <m/>
    <n v="0"/>
    <n v="0"/>
  </r>
  <r>
    <x v="84"/>
    <x v="84"/>
    <m/>
    <m/>
    <m/>
    <m/>
    <m/>
    <n v="0"/>
    <n v="0"/>
  </r>
  <r>
    <x v="85"/>
    <x v="85"/>
    <m/>
    <m/>
    <m/>
    <m/>
    <m/>
    <n v="0"/>
    <n v="0"/>
  </r>
  <r>
    <x v="85"/>
    <x v="85"/>
    <m/>
    <m/>
    <m/>
    <m/>
    <m/>
    <n v="0"/>
    <n v="0"/>
  </r>
  <r>
    <x v="85"/>
    <x v="85"/>
    <m/>
    <m/>
    <m/>
    <m/>
    <m/>
    <n v="0"/>
    <n v="0"/>
  </r>
  <r>
    <x v="85"/>
    <x v="85"/>
    <m/>
    <m/>
    <m/>
    <m/>
    <m/>
    <n v="0"/>
    <n v="0"/>
  </r>
  <r>
    <x v="86"/>
    <x v="86"/>
    <n v="119716.67"/>
    <m/>
    <m/>
    <m/>
    <m/>
    <n v="1"/>
    <n v="119716.67"/>
  </r>
  <r>
    <x v="86"/>
    <x v="86"/>
    <m/>
    <m/>
    <m/>
    <m/>
    <m/>
    <n v="0"/>
    <n v="0"/>
  </r>
  <r>
    <x v="86"/>
    <x v="86"/>
    <m/>
    <m/>
    <m/>
    <m/>
    <m/>
    <n v="0"/>
    <n v="0"/>
  </r>
  <r>
    <x v="86"/>
    <x v="86"/>
    <m/>
    <m/>
    <m/>
    <m/>
    <m/>
    <n v="0"/>
    <n v="0"/>
  </r>
  <r>
    <x v="87"/>
    <x v="87"/>
    <n v="6859.4400000000005"/>
    <m/>
    <m/>
    <m/>
    <m/>
    <n v="1"/>
    <n v="6859.4400000000005"/>
  </r>
  <r>
    <x v="87"/>
    <x v="87"/>
    <m/>
    <m/>
    <m/>
    <m/>
    <m/>
    <n v="0"/>
    <n v="0"/>
  </r>
  <r>
    <x v="87"/>
    <x v="87"/>
    <m/>
    <m/>
    <m/>
    <m/>
    <m/>
    <n v="0"/>
    <n v="0"/>
  </r>
  <r>
    <x v="87"/>
    <x v="87"/>
    <m/>
    <m/>
    <m/>
    <m/>
    <m/>
    <n v="0"/>
    <n v="0"/>
  </r>
  <r>
    <x v="88"/>
    <x v="88"/>
    <n v="1429"/>
    <m/>
    <m/>
    <m/>
    <m/>
    <n v="1"/>
    <n v="1429"/>
  </r>
  <r>
    <x v="88"/>
    <x v="88"/>
    <m/>
    <m/>
    <m/>
    <m/>
    <m/>
    <n v="0"/>
    <n v="0"/>
  </r>
  <r>
    <x v="88"/>
    <x v="88"/>
    <m/>
    <m/>
    <m/>
    <m/>
    <m/>
    <n v="0"/>
    <n v="0"/>
  </r>
  <r>
    <x v="88"/>
    <x v="88"/>
    <m/>
    <m/>
    <m/>
    <m/>
    <m/>
    <n v="0"/>
    <n v="0"/>
  </r>
  <r>
    <x v="89"/>
    <x v="89"/>
    <n v="4581.5200000000004"/>
    <m/>
    <m/>
    <m/>
    <m/>
    <n v="1"/>
    <n v="4581.5200000000004"/>
  </r>
  <r>
    <x v="89"/>
    <x v="89"/>
    <m/>
    <m/>
    <m/>
    <m/>
    <m/>
    <n v="0"/>
    <n v="0"/>
  </r>
  <r>
    <x v="89"/>
    <x v="89"/>
    <m/>
    <m/>
    <m/>
    <m/>
    <m/>
    <n v="0"/>
    <n v="0"/>
  </r>
  <r>
    <x v="89"/>
    <x v="89"/>
    <m/>
    <m/>
    <m/>
    <m/>
    <m/>
    <n v="0"/>
    <n v="0"/>
  </r>
  <r>
    <x v="90"/>
    <x v="90"/>
    <m/>
    <m/>
    <m/>
    <m/>
    <m/>
    <n v="0"/>
    <n v="0"/>
  </r>
  <r>
    <x v="90"/>
    <x v="90"/>
    <m/>
    <m/>
    <m/>
    <m/>
    <m/>
    <n v="0"/>
    <n v="0"/>
  </r>
  <r>
    <x v="90"/>
    <x v="90"/>
    <m/>
    <m/>
    <m/>
    <m/>
    <m/>
    <n v="0"/>
    <n v="0"/>
  </r>
  <r>
    <x v="90"/>
    <x v="90"/>
    <m/>
    <m/>
    <m/>
    <m/>
    <m/>
    <n v="0"/>
    <n v="0"/>
  </r>
  <r>
    <x v="91"/>
    <x v="91"/>
    <n v="3491.25"/>
    <n v="3491.25"/>
    <m/>
    <m/>
    <m/>
    <n v="2"/>
    <n v="6982.5"/>
  </r>
  <r>
    <x v="91"/>
    <x v="91"/>
    <n v="3491.25"/>
    <m/>
    <m/>
    <m/>
    <m/>
    <n v="1"/>
    <n v="3491.25"/>
  </r>
  <r>
    <x v="91"/>
    <x v="91"/>
    <m/>
    <m/>
    <m/>
    <m/>
    <m/>
    <n v="0"/>
    <n v="0"/>
  </r>
  <r>
    <x v="91"/>
    <x v="91"/>
    <m/>
    <m/>
    <m/>
    <m/>
    <m/>
    <n v="0"/>
    <n v="0"/>
  </r>
  <r>
    <x v="92"/>
    <x v="92"/>
    <n v="254.436125"/>
    <n v="254.436125"/>
    <m/>
    <m/>
    <m/>
    <n v="2"/>
    <n v="508.87225000000001"/>
  </r>
  <r>
    <x v="92"/>
    <x v="92"/>
    <n v="254.436125"/>
    <m/>
    <m/>
    <m/>
    <m/>
    <n v="1"/>
    <n v="254.436125"/>
  </r>
  <r>
    <x v="92"/>
    <x v="92"/>
    <m/>
    <m/>
    <m/>
    <m/>
    <m/>
    <n v="0"/>
    <n v="0"/>
  </r>
  <r>
    <x v="92"/>
    <x v="92"/>
    <m/>
    <m/>
    <m/>
    <m/>
    <m/>
    <n v="0"/>
    <n v="0"/>
  </r>
  <r>
    <x v="93"/>
    <x v="93"/>
    <n v="18511.778674999998"/>
    <n v="18511.778674999998"/>
    <m/>
    <m/>
    <m/>
    <n v="2"/>
    <n v="37023.557349999995"/>
  </r>
  <r>
    <x v="93"/>
    <x v="93"/>
    <n v="18511.778674999998"/>
    <m/>
    <m/>
    <m/>
    <m/>
    <n v="1"/>
    <n v="18511.778674999998"/>
  </r>
  <r>
    <x v="93"/>
    <x v="93"/>
    <m/>
    <m/>
    <m/>
    <m/>
    <m/>
    <n v="0"/>
    <n v="0"/>
  </r>
  <r>
    <x v="93"/>
    <x v="93"/>
    <m/>
    <m/>
    <m/>
    <m/>
    <m/>
    <n v="0"/>
    <n v="0"/>
  </r>
  <r>
    <x v="94"/>
    <x v="94"/>
    <n v="2731.25"/>
    <m/>
    <m/>
    <m/>
    <m/>
    <n v="1"/>
    <n v="2731.25"/>
  </r>
  <r>
    <x v="94"/>
    <x v="94"/>
    <m/>
    <m/>
    <m/>
    <m/>
    <m/>
    <n v="0"/>
    <n v="0"/>
  </r>
  <r>
    <x v="94"/>
    <x v="94"/>
    <m/>
    <m/>
    <m/>
    <m/>
    <m/>
    <n v="0"/>
    <n v="0"/>
  </r>
  <r>
    <x v="94"/>
    <x v="94"/>
    <m/>
    <m/>
    <m/>
    <m/>
    <m/>
    <n v="0"/>
    <n v="0"/>
  </r>
  <r>
    <x v="95"/>
    <x v="95"/>
    <n v="15975"/>
    <n v="142147"/>
    <n v="31347.7"/>
    <m/>
    <m/>
    <n v="3"/>
    <n v="189469.7"/>
  </r>
  <r>
    <x v="95"/>
    <x v="95"/>
    <n v="142147"/>
    <m/>
    <m/>
    <m/>
    <m/>
    <n v="1"/>
    <n v="142147"/>
  </r>
  <r>
    <x v="95"/>
    <x v="95"/>
    <n v="31347.7"/>
    <m/>
    <m/>
    <m/>
    <m/>
    <n v="1"/>
    <n v="31347.7"/>
  </r>
  <r>
    <x v="95"/>
    <x v="95"/>
    <m/>
    <m/>
    <m/>
    <m/>
    <m/>
    <n v="0"/>
    <n v="0"/>
  </r>
  <r>
    <x v="96"/>
    <x v="96"/>
    <m/>
    <m/>
    <m/>
    <m/>
    <m/>
    <n v="0"/>
    <n v="0"/>
  </r>
  <r>
    <x v="96"/>
    <x v="96"/>
    <m/>
    <m/>
    <m/>
    <m/>
    <m/>
    <n v="0"/>
    <n v="0"/>
  </r>
  <r>
    <x v="96"/>
    <x v="96"/>
    <m/>
    <m/>
    <m/>
    <m/>
    <m/>
    <n v="0"/>
    <n v="0"/>
  </r>
  <r>
    <x v="96"/>
    <x v="96"/>
    <m/>
    <m/>
    <m/>
    <m/>
    <m/>
    <n v="0"/>
    <n v="0"/>
  </r>
  <r>
    <x v="97"/>
    <x v="97"/>
    <n v="8784.5"/>
    <n v="8784.5"/>
    <m/>
    <m/>
    <m/>
    <n v="2"/>
    <n v="17569"/>
  </r>
  <r>
    <x v="97"/>
    <x v="97"/>
    <n v="8784.5"/>
    <m/>
    <m/>
    <m/>
    <m/>
    <n v="1"/>
    <n v="8784.5"/>
  </r>
  <r>
    <x v="97"/>
    <x v="97"/>
    <m/>
    <m/>
    <m/>
    <m/>
    <m/>
    <n v="0"/>
    <n v="0"/>
  </r>
  <r>
    <x v="97"/>
    <x v="97"/>
    <m/>
    <m/>
    <m/>
    <m/>
    <m/>
    <n v="0"/>
    <n v="0"/>
  </r>
  <r>
    <x v="98"/>
    <x v="98"/>
    <n v="713"/>
    <m/>
    <m/>
    <m/>
    <m/>
    <n v="1"/>
    <n v="713"/>
  </r>
  <r>
    <x v="98"/>
    <x v="98"/>
    <m/>
    <m/>
    <m/>
    <m/>
    <m/>
    <n v="0"/>
    <n v="0"/>
  </r>
  <r>
    <x v="98"/>
    <x v="98"/>
    <m/>
    <m/>
    <m/>
    <m/>
    <m/>
    <n v="0"/>
    <n v="0"/>
  </r>
  <r>
    <x v="98"/>
    <x v="98"/>
    <m/>
    <m/>
    <m/>
    <m/>
    <m/>
    <n v="0"/>
    <n v="0"/>
  </r>
  <r>
    <x v="99"/>
    <x v="99"/>
    <m/>
    <m/>
    <m/>
    <m/>
    <m/>
    <n v="0"/>
    <n v="0"/>
  </r>
  <r>
    <x v="99"/>
    <x v="99"/>
    <m/>
    <m/>
    <m/>
    <m/>
    <m/>
    <n v="0"/>
    <n v="0"/>
  </r>
  <r>
    <x v="99"/>
    <x v="99"/>
    <m/>
    <m/>
    <m/>
    <m/>
    <m/>
    <n v="0"/>
    <n v="0"/>
  </r>
  <r>
    <x v="99"/>
    <x v="99"/>
    <m/>
    <m/>
    <m/>
    <m/>
    <m/>
    <n v="0"/>
    <n v="0"/>
  </r>
  <r>
    <x v="100"/>
    <x v="100"/>
    <m/>
    <m/>
    <m/>
    <m/>
    <m/>
    <n v="0"/>
    <n v="0"/>
  </r>
  <r>
    <x v="100"/>
    <x v="100"/>
    <m/>
    <m/>
    <m/>
    <m/>
    <m/>
    <n v="0"/>
    <n v="0"/>
  </r>
  <r>
    <x v="100"/>
    <x v="100"/>
    <m/>
    <m/>
    <m/>
    <m/>
    <m/>
    <n v="0"/>
    <n v="0"/>
  </r>
  <r>
    <x v="100"/>
    <x v="100"/>
    <m/>
    <m/>
    <m/>
    <m/>
    <m/>
    <n v="0"/>
    <n v="0"/>
  </r>
  <r>
    <x v="101"/>
    <x v="101"/>
    <n v="15413.5"/>
    <m/>
    <m/>
    <m/>
    <m/>
    <n v="1"/>
    <n v="15413.5"/>
  </r>
  <r>
    <x v="101"/>
    <x v="101"/>
    <m/>
    <m/>
    <m/>
    <m/>
    <m/>
    <n v="0"/>
    <n v="0"/>
  </r>
  <r>
    <x v="101"/>
    <x v="101"/>
    <m/>
    <m/>
    <m/>
    <m/>
    <m/>
    <n v="0"/>
    <n v="0"/>
  </r>
  <r>
    <x v="101"/>
    <x v="101"/>
    <m/>
    <m/>
    <m/>
    <m/>
    <m/>
    <n v="0"/>
    <n v="0"/>
  </r>
  <r>
    <x v="102"/>
    <x v="102"/>
    <m/>
    <m/>
    <m/>
    <m/>
    <m/>
    <n v="0"/>
    <n v="0"/>
  </r>
  <r>
    <x v="102"/>
    <x v="102"/>
    <m/>
    <m/>
    <m/>
    <m/>
    <m/>
    <n v="0"/>
    <n v="0"/>
  </r>
  <r>
    <x v="102"/>
    <x v="102"/>
    <m/>
    <m/>
    <m/>
    <m/>
    <m/>
    <n v="0"/>
    <n v="0"/>
  </r>
  <r>
    <x v="102"/>
    <x v="102"/>
    <m/>
    <m/>
    <m/>
    <m/>
    <m/>
    <n v="0"/>
    <n v="0"/>
  </r>
  <r>
    <x v="103"/>
    <x v="103"/>
    <n v="65.599999999999994"/>
    <m/>
    <m/>
    <m/>
    <m/>
    <n v="1"/>
    <n v="65.599999999999994"/>
  </r>
  <r>
    <x v="103"/>
    <x v="103"/>
    <m/>
    <m/>
    <m/>
    <m/>
    <m/>
    <n v="0"/>
    <n v="0"/>
  </r>
  <r>
    <x v="103"/>
    <x v="103"/>
    <m/>
    <m/>
    <m/>
    <m/>
    <m/>
    <n v="0"/>
    <n v="0"/>
  </r>
  <r>
    <x v="103"/>
    <x v="103"/>
    <m/>
    <m/>
    <m/>
    <m/>
    <m/>
    <n v="0"/>
    <n v="0"/>
  </r>
  <r>
    <x v="104"/>
    <x v="104"/>
    <n v="12969.825000000001"/>
    <n v="12969.825000000001"/>
    <m/>
    <m/>
    <m/>
    <n v="2"/>
    <n v="25939.65"/>
  </r>
  <r>
    <x v="104"/>
    <x v="104"/>
    <n v="12969.825000000001"/>
    <m/>
    <m/>
    <m/>
    <m/>
    <n v="1"/>
    <n v="12969.825000000001"/>
  </r>
  <r>
    <x v="104"/>
    <x v="104"/>
    <m/>
    <m/>
    <m/>
    <m/>
    <m/>
    <n v="0"/>
    <n v="0"/>
  </r>
  <r>
    <x v="104"/>
    <x v="104"/>
    <m/>
    <m/>
    <m/>
    <m/>
    <m/>
    <n v="0"/>
    <n v="0"/>
  </r>
  <r>
    <x v="105"/>
    <x v="105"/>
    <n v="1787.38"/>
    <n v="1787.38"/>
    <m/>
    <m/>
    <m/>
    <n v="2"/>
    <n v="3574.76"/>
  </r>
  <r>
    <x v="105"/>
    <x v="105"/>
    <n v="1787.38"/>
    <m/>
    <m/>
    <m/>
    <m/>
    <n v="1"/>
    <n v="1787.38"/>
  </r>
  <r>
    <x v="105"/>
    <x v="105"/>
    <m/>
    <m/>
    <m/>
    <m/>
    <m/>
    <n v="0"/>
    <n v="0"/>
  </r>
  <r>
    <x v="105"/>
    <x v="105"/>
    <m/>
    <m/>
    <m/>
    <m/>
    <m/>
    <n v="0"/>
    <n v="0"/>
  </r>
  <r>
    <x v="106"/>
    <x v="106"/>
    <n v="216"/>
    <m/>
    <n v="131896.29999999999"/>
    <m/>
    <m/>
    <n v="2"/>
    <n v="132112.29999999999"/>
  </r>
  <r>
    <x v="106"/>
    <x v="106"/>
    <m/>
    <m/>
    <m/>
    <m/>
    <m/>
    <n v="0"/>
    <n v="0"/>
  </r>
  <r>
    <x v="106"/>
    <x v="106"/>
    <n v="131896.29999999999"/>
    <m/>
    <m/>
    <m/>
    <m/>
    <n v="1"/>
    <n v="131896.29999999999"/>
  </r>
  <r>
    <x v="106"/>
    <x v="106"/>
    <m/>
    <m/>
    <m/>
    <m/>
    <m/>
    <n v="0"/>
    <n v="0"/>
  </r>
  <r>
    <x v="107"/>
    <x v="107"/>
    <n v="3832.44"/>
    <m/>
    <m/>
    <m/>
    <m/>
    <n v="1"/>
    <n v="3832.44"/>
  </r>
  <r>
    <x v="107"/>
    <x v="107"/>
    <m/>
    <m/>
    <m/>
    <m/>
    <m/>
    <n v="0"/>
    <n v="0"/>
  </r>
  <r>
    <x v="107"/>
    <x v="107"/>
    <m/>
    <m/>
    <m/>
    <m/>
    <m/>
    <n v="0"/>
    <n v="0"/>
  </r>
  <r>
    <x v="107"/>
    <x v="107"/>
    <m/>
    <m/>
    <m/>
    <m/>
    <m/>
    <n v="0"/>
    <n v="0"/>
  </r>
  <r>
    <x v="108"/>
    <x v="108"/>
    <m/>
    <m/>
    <m/>
    <m/>
    <m/>
    <n v="0"/>
    <n v="0"/>
  </r>
  <r>
    <x v="108"/>
    <x v="108"/>
    <m/>
    <m/>
    <m/>
    <m/>
    <m/>
    <n v="0"/>
    <n v="0"/>
  </r>
  <r>
    <x v="108"/>
    <x v="108"/>
    <m/>
    <m/>
    <m/>
    <m/>
    <m/>
    <n v="0"/>
    <n v="0"/>
  </r>
  <r>
    <x v="108"/>
    <x v="108"/>
    <m/>
    <m/>
    <m/>
    <m/>
    <m/>
    <n v="0"/>
    <n v="0"/>
  </r>
  <r>
    <x v="109"/>
    <x v="109"/>
    <n v="135.6"/>
    <m/>
    <m/>
    <m/>
    <m/>
    <n v="1"/>
    <n v="135.6"/>
  </r>
  <r>
    <x v="109"/>
    <x v="109"/>
    <m/>
    <m/>
    <m/>
    <m/>
    <m/>
    <n v="0"/>
    <n v="0"/>
  </r>
  <r>
    <x v="109"/>
    <x v="109"/>
    <m/>
    <m/>
    <m/>
    <m/>
    <m/>
    <n v="0"/>
    <n v="0"/>
  </r>
  <r>
    <x v="109"/>
    <x v="109"/>
    <m/>
    <m/>
    <m/>
    <m/>
    <m/>
    <n v="0"/>
    <n v="0"/>
  </r>
  <r>
    <x v="110"/>
    <x v="110"/>
    <n v="1855"/>
    <n v="1346.75"/>
    <m/>
    <m/>
    <m/>
    <n v="2"/>
    <n v="3201.75"/>
  </r>
  <r>
    <x v="110"/>
    <x v="110"/>
    <n v="1346.75"/>
    <m/>
    <m/>
    <m/>
    <m/>
    <n v="1"/>
    <n v="1346.75"/>
  </r>
  <r>
    <x v="110"/>
    <x v="110"/>
    <m/>
    <m/>
    <m/>
    <m/>
    <m/>
    <n v="0"/>
    <n v="0"/>
  </r>
  <r>
    <x v="110"/>
    <x v="110"/>
    <m/>
    <m/>
    <m/>
    <m/>
    <m/>
    <n v="0"/>
    <n v="0"/>
  </r>
  <r>
    <x v="111"/>
    <x v="111"/>
    <n v="0.5"/>
    <m/>
    <m/>
    <m/>
    <m/>
    <n v="1"/>
    <n v="0.5"/>
  </r>
  <r>
    <x v="111"/>
    <x v="111"/>
    <m/>
    <m/>
    <m/>
    <m/>
    <m/>
    <n v="0"/>
    <n v="0"/>
  </r>
  <r>
    <x v="111"/>
    <x v="111"/>
    <m/>
    <m/>
    <m/>
    <m/>
    <m/>
    <n v="0"/>
    <n v="0"/>
  </r>
  <r>
    <x v="111"/>
    <x v="111"/>
    <m/>
    <m/>
    <m/>
    <m/>
    <m/>
    <n v="0"/>
    <n v="0"/>
  </r>
  <r>
    <x v="112"/>
    <x v="112"/>
    <n v="95326.96"/>
    <n v="95326.96"/>
    <n v="95326.96"/>
    <m/>
    <m/>
    <n v="3"/>
    <n v="285980.88"/>
  </r>
  <r>
    <x v="112"/>
    <x v="112"/>
    <n v="95326.96"/>
    <m/>
    <m/>
    <m/>
    <m/>
    <n v="1"/>
    <n v="95326.96"/>
  </r>
  <r>
    <x v="112"/>
    <x v="112"/>
    <n v="95326.96"/>
    <m/>
    <m/>
    <m/>
    <m/>
    <n v="1"/>
    <n v="95326.96"/>
  </r>
  <r>
    <x v="112"/>
    <x v="112"/>
    <m/>
    <m/>
    <m/>
    <m/>
    <m/>
    <n v="0"/>
    <n v="0"/>
  </r>
  <r>
    <x v="113"/>
    <x v="113"/>
    <m/>
    <m/>
    <m/>
    <m/>
    <m/>
    <n v="0"/>
    <n v="0"/>
  </r>
  <r>
    <x v="113"/>
    <x v="113"/>
    <m/>
    <m/>
    <m/>
    <m/>
    <m/>
    <n v="0"/>
    <n v="0"/>
  </r>
  <r>
    <x v="113"/>
    <x v="113"/>
    <m/>
    <m/>
    <m/>
    <m/>
    <m/>
    <n v="0"/>
    <n v="0"/>
  </r>
  <r>
    <x v="113"/>
    <x v="113"/>
    <m/>
    <m/>
    <m/>
    <m/>
    <m/>
    <n v="0"/>
    <n v="0"/>
  </r>
  <r>
    <x v="114"/>
    <x v="114"/>
    <n v="35"/>
    <m/>
    <m/>
    <m/>
    <m/>
    <n v="1"/>
    <n v="35"/>
  </r>
  <r>
    <x v="114"/>
    <x v="114"/>
    <m/>
    <m/>
    <m/>
    <m/>
    <m/>
    <n v="0"/>
    <n v="0"/>
  </r>
  <r>
    <x v="114"/>
    <x v="114"/>
    <m/>
    <m/>
    <m/>
    <m/>
    <m/>
    <n v="0"/>
    <n v="0"/>
  </r>
  <r>
    <x v="114"/>
    <x v="114"/>
    <m/>
    <m/>
    <m/>
    <m/>
    <m/>
    <n v="0"/>
    <n v="0"/>
  </r>
  <r>
    <x v="115"/>
    <x v="115"/>
    <n v="45.49"/>
    <m/>
    <m/>
    <m/>
    <m/>
    <n v="1"/>
    <n v="45.49"/>
  </r>
  <r>
    <x v="115"/>
    <x v="115"/>
    <m/>
    <m/>
    <m/>
    <m/>
    <m/>
    <n v="0"/>
    <n v="0"/>
  </r>
  <r>
    <x v="115"/>
    <x v="115"/>
    <m/>
    <m/>
    <m/>
    <m/>
    <m/>
    <n v="0"/>
    <n v="0"/>
  </r>
  <r>
    <x v="115"/>
    <x v="115"/>
    <m/>
    <m/>
    <m/>
    <m/>
    <m/>
    <n v="0"/>
    <n v="0"/>
  </r>
  <r>
    <x v="116"/>
    <x v="116"/>
    <n v="19281.633333329999"/>
    <n v="19281.633333329999"/>
    <n v="19281.633333329999"/>
    <m/>
    <m/>
    <n v="3"/>
    <n v="57844.899999989997"/>
  </r>
  <r>
    <x v="116"/>
    <x v="116"/>
    <n v="19281.633333329999"/>
    <m/>
    <m/>
    <m/>
    <m/>
    <n v="1"/>
    <n v="19281.633333329999"/>
  </r>
  <r>
    <x v="116"/>
    <x v="116"/>
    <n v="19281.633333329999"/>
    <m/>
    <m/>
    <m/>
    <m/>
    <n v="1"/>
    <n v="19281.633333329999"/>
  </r>
  <r>
    <x v="116"/>
    <x v="116"/>
    <m/>
    <m/>
    <m/>
    <m/>
    <m/>
    <n v="0"/>
    <n v="0"/>
  </r>
  <r>
    <x v="117"/>
    <x v="117"/>
    <n v="58761.825000000004"/>
    <n v="58761.825000000004"/>
    <m/>
    <m/>
    <m/>
    <n v="2"/>
    <n v="117523.65000000001"/>
  </r>
  <r>
    <x v="117"/>
    <x v="117"/>
    <n v="58761.825000000004"/>
    <m/>
    <m/>
    <m/>
    <m/>
    <n v="1"/>
    <n v="58761.825000000004"/>
  </r>
  <r>
    <x v="117"/>
    <x v="117"/>
    <m/>
    <m/>
    <m/>
    <m/>
    <m/>
    <n v="0"/>
    <n v="0"/>
  </r>
  <r>
    <x v="117"/>
    <x v="117"/>
    <m/>
    <m/>
    <m/>
    <m/>
    <m/>
    <n v="0"/>
    <n v="0"/>
  </r>
  <r>
    <x v="118"/>
    <x v="118"/>
    <n v="13497.25"/>
    <m/>
    <m/>
    <m/>
    <m/>
    <n v="1"/>
    <n v="13497.25"/>
  </r>
  <r>
    <x v="118"/>
    <x v="118"/>
    <m/>
    <m/>
    <m/>
    <m/>
    <m/>
    <n v="0"/>
    <n v="0"/>
  </r>
  <r>
    <x v="118"/>
    <x v="118"/>
    <m/>
    <m/>
    <m/>
    <m/>
    <m/>
    <n v="0"/>
    <n v="0"/>
  </r>
  <r>
    <x v="118"/>
    <x v="118"/>
    <m/>
    <m/>
    <m/>
    <m/>
    <m/>
    <n v="0"/>
    <n v="0"/>
  </r>
  <r>
    <x v="119"/>
    <x v="119"/>
    <n v="4738"/>
    <m/>
    <m/>
    <m/>
    <m/>
    <n v="1"/>
    <n v="4738"/>
  </r>
  <r>
    <x v="119"/>
    <x v="119"/>
    <m/>
    <m/>
    <m/>
    <m/>
    <m/>
    <n v="0"/>
    <n v="0"/>
  </r>
  <r>
    <x v="119"/>
    <x v="119"/>
    <m/>
    <m/>
    <m/>
    <m/>
    <m/>
    <n v="0"/>
    <n v="0"/>
  </r>
  <r>
    <x v="119"/>
    <x v="119"/>
    <m/>
    <m/>
    <m/>
    <m/>
    <m/>
    <n v="0"/>
    <n v="0"/>
  </r>
  <r>
    <x v="120"/>
    <x v="120"/>
    <n v="4787.37"/>
    <m/>
    <m/>
    <m/>
    <m/>
    <n v="1"/>
    <n v="4787.37"/>
  </r>
  <r>
    <x v="120"/>
    <x v="120"/>
    <m/>
    <m/>
    <m/>
    <m/>
    <m/>
    <n v="0"/>
    <n v="0"/>
  </r>
  <r>
    <x v="120"/>
    <x v="120"/>
    <m/>
    <m/>
    <m/>
    <m/>
    <m/>
    <n v="0"/>
    <n v="0"/>
  </r>
  <r>
    <x v="120"/>
    <x v="120"/>
    <m/>
    <m/>
    <m/>
    <m/>
    <m/>
    <n v="0"/>
    <n v="0"/>
  </r>
  <r>
    <x v="121"/>
    <x v="121"/>
    <n v="15937.54"/>
    <m/>
    <m/>
    <m/>
    <m/>
    <n v="1"/>
    <n v="15937.54"/>
  </r>
  <r>
    <x v="121"/>
    <x v="121"/>
    <m/>
    <m/>
    <m/>
    <m/>
    <m/>
    <n v="0"/>
    <n v="0"/>
  </r>
  <r>
    <x v="121"/>
    <x v="121"/>
    <m/>
    <m/>
    <m/>
    <m/>
    <m/>
    <n v="0"/>
    <n v="0"/>
  </r>
  <r>
    <x v="121"/>
    <x v="121"/>
    <m/>
    <m/>
    <m/>
    <m/>
    <m/>
    <n v="0"/>
    <n v="0"/>
  </r>
  <r>
    <x v="122"/>
    <x v="122"/>
    <n v="23426.25"/>
    <n v="23426.25"/>
    <n v="23426.25"/>
    <n v="23426.25"/>
    <m/>
    <n v="4"/>
    <n v="93705"/>
  </r>
  <r>
    <x v="122"/>
    <x v="122"/>
    <n v="23426.25"/>
    <m/>
    <m/>
    <m/>
    <m/>
    <n v="1"/>
    <n v="23426.25"/>
  </r>
  <r>
    <x v="122"/>
    <x v="122"/>
    <n v="23426.25"/>
    <m/>
    <m/>
    <m/>
    <m/>
    <n v="1"/>
    <n v="23426.25"/>
  </r>
  <r>
    <x v="122"/>
    <x v="122"/>
    <n v="23426.25"/>
    <m/>
    <m/>
    <m/>
    <m/>
    <n v="1"/>
    <n v="23426.25"/>
  </r>
  <r>
    <x v="123"/>
    <x v="123"/>
    <n v="5.17"/>
    <m/>
    <m/>
    <m/>
    <m/>
    <n v="1"/>
    <n v="5.17"/>
  </r>
  <r>
    <x v="123"/>
    <x v="123"/>
    <m/>
    <m/>
    <m/>
    <m/>
    <m/>
    <n v="0"/>
    <n v="0"/>
  </r>
  <r>
    <x v="123"/>
    <x v="123"/>
    <m/>
    <m/>
    <m/>
    <m/>
    <m/>
    <n v="0"/>
    <n v="0"/>
  </r>
  <r>
    <x v="123"/>
    <x v="123"/>
    <m/>
    <m/>
    <m/>
    <m/>
    <m/>
    <n v="0"/>
    <n v="0"/>
  </r>
  <r>
    <x v="124"/>
    <x v="124"/>
    <n v="4352.4549999999999"/>
    <n v="4352.4549999999999"/>
    <m/>
    <m/>
    <m/>
    <n v="2"/>
    <n v="8704.91"/>
  </r>
  <r>
    <x v="124"/>
    <x v="124"/>
    <n v="4352.4549999999999"/>
    <m/>
    <m/>
    <m/>
    <m/>
    <n v="1"/>
    <n v="4352.4549999999999"/>
  </r>
  <r>
    <x v="124"/>
    <x v="124"/>
    <m/>
    <m/>
    <m/>
    <m/>
    <m/>
    <n v="0"/>
    <n v="0"/>
  </r>
  <r>
    <x v="124"/>
    <x v="124"/>
    <m/>
    <m/>
    <m/>
    <m/>
    <m/>
    <n v="0"/>
    <n v="0"/>
  </r>
  <r>
    <x v="125"/>
    <x v="125"/>
    <n v="5481.5"/>
    <m/>
    <m/>
    <m/>
    <m/>
    <n v="1"/>
    <n v="5481.5"/>
  </r>
  <r>
    <x v="125"/>
    <x v="125"/>
    <m/>
    <m/>
    <m/>
    <m/>
    <m/>
    <n v="0"/>
    <n v="0"/>
  </r>
  <r>
    <x v="125"/>
    <x v="125"/>
    <m/>
    <m/>
    <m/>
    <m/>
    <m/>
    <n v="0"/>
    <n v="0"/>
  </r>
  <r>
    <x v="125"/>
    <x v="125"/>
    <m/>
    <m/>
    <m/>
    <m/>
    <m/>
    <n v="0"/>
    <n v="0"/>
  </r>
  <r>
    <x v="126"/>
    <x v="126"/>
    <n v="1871.87"/>
    <m/>
    <m/>
    <m/>
    <m/>
    <n v="1"/>
    <n v="1871.87"/>
  </r>
  <r>
    <x v="126"/>
    <x v="126"/>
    <m/>
    <m/>
    <m/>
    <m/>
    <m/>
    <n v="0"/>
    <n v="0"/>
  </r>
  <r>
    <x v="126"/>
    <x v="126"/>
    <m/>
    <m/>
    <m/>
    <m/>
    <m/>
    <n v="0"/>
    <n v="0"/>
  </r>
  <r>
    <x v="126"/>
    <x v="126"/>
    <m/>
    <m/>
    <m/>
    <m/>
    <m/>
    <n v="0"/>
    <n v="0"/>
  </r>
  <r>
    <x v="127"/>
    <x v="127"/>
    <n v="1886"/>
    <m/>
    <m/>
    <m/>
    <m/>
    <n v="1"/>
    <n v="1886"/>
  </r>
  <r>
    <x v="127"/>
    <x v="127"/>
    <m/>
    <m/>
    <m/>
    <m/>
    <m/>
    <n v="0"/>
    <n v="0"/>
  </r>
  <r>
    <x v="127"/>
    <x v="127"/>
    <m/>
    <m/>
    <m/>
    <m/>
    <m/>
    <n v="0"/>
    <n v="0"/>
  </r>
  <r>
    <x v="127"/>
    <x v="127"/>
    <m/>
    <m/>
    <m/>
    <m/>
    <m/>
    <n v="0"/>
    <n v="0"/>
  </r>
  <r>
    <x v="128"/>
    <x v="128"/>
    <n v="822"/>
    <m/>
    <m/>
    <m/>
    <m/>
    <n v="1"/>
    <n v="822"/>
  </r>
  <r>
    <x v="128"/>
    <x v="128"/>
    <m/>
    <m/>
    <m/>
    <m/>
    <m/>
    <n v="0"/>
    <n v="0"/>
  </r>
  <r>
    <x v="128"/>
    <x v="128"/>
    <m/>
    <m/>
    <m/>
    <m/>
    <m/>
    <n v="0"/>
    <n v="0"/>
  </r>
  <r>
    <x v="128"/>
    <x v="128"/>
    <m/>
    <m/>
    <m/>
    <m/>
    <m/>
    <n v="0"/>
    <n v="0"/>
  </r>
  <r>
    <x v="129"/>
    <x v="129"/>
    <n v="141.66999999999999"/>
    <m/>
    <m/>
    <m/>
    <m/>
    <n v="1"/>
    <n v="141.66999999999999"/>
  </r>
  <r>
    <x v="129"/>
    <x v="129"/>
    <m/>
    <m/>
    <m/>
    <m/>
    <m/>
    <n v="0"/>
    <n v="0"/>
  </r>
  <r>
    <x v="129"/>
    <x v="129"/>
    <m/>
    <m/>
    <m/>
    <m/>
    <m/>
    <n v="0"/>
    <n v="0"/>
  </r>
  <r>
    <x v="129"/>
    <x v="129"/>
    <m/>
    <m/>
    <m/>
    <m/>
    <m/>
    <n v="0"/>
    <n v="0"/>
  </r>
  <r>
    <x v="130"/>
    <x v="130"/>
    <n v="59"/>
    <m/>
    <m/>
    <m/>
    <m/>
    <n v="1"/>
    <n v="59"/>
  </r>
  <r>
    <x v="130"/>
    <x v="130"/>
    <m/>
    <m/>
    <m/>
    <m/>
    <m/>
    <n v="0"/>
    <n v="0"/>
  </r>
  <r>
    <x v="130"/>
    <x v="130"/>
    <m/>
    <m/>
    <m/>
    <m/>
    <m/>
    <n v="0"/>
    <n v="0"/>
  </r>
  <r>
    <x v="130"/>
    <x v="130"/>
    <m/>
    <m/>
    <m/>
    <m/>
    <m/>
    <n v="0"/>
    <n v="0"/>
  </r>
  <r>
    <x v="131"/>
    <x v="131"/>
    <m/>
    <m/>
    <m/>
    <m/>
    <m/>
    <n v="0"/>
    <n v="0"/>
  </r>
  <r>
    <x v="131"/>
    <x v="131"/>
    <m/>
    <m/>
    <m/>
    <m/>
    <m/>
    <n v="0"/>
    <n v="0"/>
  </r>
  <r>
    <x v="131"/>
    <x v="131"/>
    <m/>
    <m/>
    <m/>
    <m/>
    <m/>
    <n v="0"/>
    <n v="0"/>
  </r>
  <r>
    <x v="131"/>
    <x v="131"/>
    <m/>
    <m/>
    <m/>
    <m/>
    <m/>
    <n v="0"/>
    <n v="0"/>
  </r>
  <r>
    <x v="132"/>
    <x v="132"/>
    <m/>
    <m/>
    <m/>
    <m/>
    <m/>
    <n v="0"/>
    <n v="0"/>
  </r>
  <r>
    <x v="132"/>
    <x v="132"/>
    <m/>
    <m/>
    <m/>
    <m/>
    <m/>
    <n v="0"/>
    <n v="0"/>
  </r>
  <r>
    <x v="132"/>
    <x v="132"/>
    <m/>
    <m/>
    <m/>
    <m/>
    <m/>
    <n v="0"/>
    <n v="0"/>
  </r>
  <r>
    <x v="132"/>
    <x v="132"/>
    <m/>
    <m/>
    <m/>
    <m/>
    <m/>
    <n v="0"/>
    <n v="0"/>
  </r>
  <r>
    <x v="133"/>
    <x v="133"/>
    <n v="1311"/>
    <m/>
    <m/>
    <m/>
    <m/>
    <n v="1"/>
    <n v="1311"/>
  </r>
  <r>
    <x v="133"/>
    <x v="133"/>
    <m/>
    <m/>
    <m/>
    <m/>
    <m/>
    <n v="0"/>
    <n v="0"/>
  </r>
  <r>
    <x v="133"/>
    <x v="133"/>
    <m/>
    <m/>
    <m/>
    <m/>
    <m/>
    <n v="0"/>
    <n v="0"/>
  </r>
  <r>
    <x v="133"/>
    <x v="133"/>
    <m/>
    <m/>
    <m/>
    <m/>
    <m/>
    <n v="0"/>
    <n v="0"/>
  </r>
  <r>
    <x v="134"/>
    <x v="134"/>
    <n v="2875.5"/>
    <m/>
    <m/>
    <m/>
    <m/>
    <n v="1"/>
    <n v="2875.5"/>
  </r>
  <r>
    <x v="134"/>
    <x v="134"/>
    <m/>
    <m/>
    <m/>
    <m/>
    <m/>
    <n v="0"/>
    <n v="0"/>
  </r>
  <r>
    <x v="134"/>
    <x v="134"/>
    <m/>
    <m/>
    <m/>
    <m/>
    <m/>
    <n v="0"/>
    <n v="0"/>
  </r>
  <r>
    <x v="134"/>
    <x v="134"/>
    <m/>
    <m/>
    <m/>
    <m/>
    <m/>
    <n v="0"/>
    <n v="0"/>
  </r>
  <r>
    <x v="135"/>
    <x v="135"/>
    <n v="356.35"/>
    <n v="356.35"/>
    <n v="356.35"/>
    <n v="356.35"/>
    <m/>
    <n v="4"/>
    <n v="1425.4"/>
  </r>
  <r>
    <x v="135"/>
    <x v="135"/>
    <n v="356.35"/>
    <m/>
    <m/>
    <m/>
    <m/>
    <n v="1"/>
    <n v="356.35"/>
  </r>
  <r>
    <x v="135"/>
    <x v="135"/>
    <n v="356.35"/>
    <m/>
    <m/>
    <m/>
    <m/>
    <n v="1"/>
    <n v="356.35"/>
  </r>
  <r>
    <x v="135"/>
    <x v="135"/>
    <n v="356.35"/>
    <m/>
    <m/>
    <m/>
    <m/>
    <n v="1"/>
    <n v="356.35"/>
  </r>
  <r>
    <x v="136"/>
    <x v="136"/>
    <n v="8917.25"/>
    <m/>
    <m/>
    <m/>
    <m/>
    <n v="1"/>
    <n v="8917.25"/>
  </r>
  <r>
    <x v="136"/>
    <x v="136"/>
    <m/>
    <m/>
    <m/>
    <m/>
    <m/>
    <n v="0"/>
    <n v="0"/>
  </r>
  <r>
    <x v="136"/>
    <x v="136"/>
    <m/>
    <m/>
    <m/>
    <m/>
    <m/>
    <n v="0"/>
    <n v="0"/>
  </r>
  <r>
    <x v="136"/>
    <x v="136"/>
    <m/>
    <m/>
    <m/>
    <m/>
    <m/>
    <n v="0"/>
    <n v="0"/>
  </r>
  <r>
    <x v="137"/>
    <x v="137"/>
    <n v="1725"/>
    <m/>
    <m/>
    <m/>
    <m/>
    <n v="1"/>
    <n v="1725"/>
  </r>
  <r>
    <x v="137"/>
    <x v="137"/>
    <m/>
    <m/>
    <m/>
    <m/>
    <m/>
    <n v="0"/>
    <n v="0"/>
  </r>
  <r>
    <x v="137"/>
    <x v="137"/>
    <m/>
    <m/>
    <m/>
    <m/>
    <m/>
    <n v="0"/>
    <n v="0"/>
  </r>
  <r>
    <x v="137"/>
    <x v="137"/>
    <m/>
    <m/>
    <m/>
    <m/>
    <m/>
    <n v="0"/>
    <n v="0"/>
  </r>
  <r>
    <x v="138"/>
    <x v="138"/>
    <m/>
    <m/>
    <m/>
    <m/>
    <m/>
    <n v="0"/>
    <n v="0"/>
  </r>
  <r>
    <x v="138"/>
    <x v="138"/>
    <m/>
    <m/>
    <m/>
    <m/>
    <m/>
    <n v="0"/>
    <n v="0"/>
  </r>
  <r>
    <x v="138"/>
    <x v="138"/>
    <m/>
    <m/>
    <m/>
    <m/>
    <m/>
    <n v="0"/>
    <n v="0"/>
  </r>
  <r>
    <x v="138"/>
    <x v="138"/>
    <m/>
    <m/>
    <m/>
    <m/>
    <m/>
    <n v="0"/>
    <n v="0"/>
  </r>
  <r>
    <x v="139"/>
    <x v="139"/>
    <n v="77134.47"/>
    <m/>
    <m/>
    <m/>
    <m/>
    <n v="1"/>
    <n v="77134.47"/>
  </r>
  <r>
    <x v="139"/>
    <x v="139"/>
    <m/>
    <m/>
    <m/>
    <m/>
    <m/>
    <n v="0"/>
    <n v="0"/>
  </r>
  <r>
    <x v="139"/>
    <x v="139"/>
    <m/>
    <m/>
    <m/>
    <m/>
    <m/>
    <n v="0"/>
    <n v="0"/>
  </r>
  <r>
    <x v="139"/>
    <x v="139"/>
    <m/>
    <m/>
    <m/>
    <m/>
    <m/>
    <n v="0"/>
    <n v="0"/>
  </r>
  <r>
    <x v="140"/>
    <x v="140"/>
    <n v="12767.33"/>
    <m/>
    <m/>
    <m/>
    <m/>
    <n v="1"/>
    <n v="12767.33"/>
  </r>
  <r>
    <x v="140"/>
    <x v="140"/>
    <m/>
    <m/>
    <m/>
    <m/>
    <m/>
    <n v="0"/>
    <n v="0"/>
  </r>
  <r>
    <x v="140"/>
    <x v="140"/>
    <m/>
    <m/>
    <m/>
    <m/>
    <m/>
    <n v="0"/>
    <n v="0"/>
  </r>
  <r>
    <x v="140"/>
    <x v="140"/>
    <m/>
    <m/>
    <m/>
    <m/>
    <m/>
    <n v="0"/>
    <n v="0"/>
  </r>
  <r>
    <x v="141"/>
    <x v="141"/>
    <m/>
    <m/>
    <m/>
    <m/>
    <m/>
    <n v="0"/>
    <n v="0"/>
  </r>
  <r>
    <x v="141"/>
    <x v="141"/>
    <m/>
    <m/>
    <m/>
    <m/>
    <m/>
    <n v="0"/>
    <n v="0"/>
  </r>
  <r>
    <x v="141"/>
    <x v="141"/>
    <m/>
    <m/>
    <m/>
    <m/>
    <m/>
    <n v="0"/>
    <n v="0"/>
  </r>
  <r>
    <x v="141"/>
    <x v="141"/>
    <m/>
    <m/>
    <m/>
    <m/>
    <m/>
    <n v="0"/>
    <n v="0"/>
  </r>
  <r>
    <x v="142"/>
    <x v="142"/>
    <m/>
    <m/>
    <m/>
    <m/>
    <m/>
    <n v="0"/>
    <n v="0"/>
  </r>
  <r>
    <x v="142"/>
    <x v="142"/>
    <m/>
    <m/>
    <m/>
    <m/>
    <m/>
    <n v="0"/>
    <n v="0"/>
  </r>
  <r>
    <x v="142"/>
    <x v="142"/>
    <m/>
    <m/>
    <m/>
    <m/>
    <m/>
    <n v="0"/>
    <n v="0"/>
  </r>
  <r>
    <x v="142"/>
    <x v="142"/>
    <m/>
    <m/>
    <m/>
    <m/>
    <m/>
    <n v="0"/>
    <n v="0"/>
  </r>
  <r>
    <x v="143"/>
    <x v="143"/>
    <m/>
    <m/>
    <m/>
    <m/>
    <m/>
    <n v="0"/>
    <n v="0"/>
  </r>
  <r>
    <x v="143"/>
    <x v="143"/>
    <m/>
    <m/>
    <m/>
    <m/>
    <m/>
    <n v="0"/>
    <n v="0"/>
  </r>
  <r>
    <x v="143"/>
    <x v="143"/>
    <m/>
    <m/>
    <m/>
    <m/>
    <m/>
    <n v="0"/>
    <n v="0"/>
  </r>
  <r>
    <x v="143"/>
    <x v="143"/>
    <m/>
    <m/>
    <m/>
    <m/>
    <m/>
    <n v="0"/>
    <n v="0"/>
  </r>
  <r>
    <x v="144"/>
    <x v="144"/>
    <m/>
    <m/>
    <m/>
    <m/>
    <m/>
    <n v="0"/>
    <n v="0"/>
  </r>
  <r>
    <x v="144"/>
    <x v="144"/>
    <m/>
    <m/>
    <m/>
    <m/>
    <m/>
    <n v="0"/>
    <n v="0"/>
  </r>
  <r>
    <x v="144"/>
    <x v="144"/>
    <m/>
    <m/>
    <m/>
    <m/>
    <m/>
    <n v="0"/>
    <n v="0"/>
  </r>
  <r>
    <x v="144"/>
    <x v="144"/>
    <m/>
    <m/>
    <m/>
    <m/>
    <m/>
    <n v="0"/>
    <n v="0"/>
  </r>
  <r>
    <x v="145"/>
    <x v="145"/>
    <n v="9154.4599999999991"/>
    <m/>
    <m/>
    <m/>
    <m/>
    <n v="1"/>
    <n v="9154.4599999999991"/>
  </r>
  <r>
    <x v="145"/>
    <x v="145"/>
    <m/>
    <m/>
    <m/>
    <m/>
    <m/>
    <n v="0"/>
    <n v="0"/>
  </r>
  <r>
    <x v="145"/>
    <x v="145"/>
    <m/>
    <m/>
    <m/>
    <m/>
    <m/>
    <n v="0"/>
    <n v="0"/>
  </r>
  <r>
    <x v="145"/>
    <x v="145"/>
    <m/>
    <m/>
    <m/>
    <m/>
    <m/>
    <n v="0"/>
    <n v="0"/>
  </r>
  <r>
    <x v="146"/>
    <x v="146"/>
    <n v="1787.42"/>
    <m/>
    <m/>
    <m/>
    <m/>
    <n v="1"/>
    <n v="1787.42"/>
  </r>
  <r>
    <x v="146"/>
    <x v="146"/>
    <m/>
    <m/>
    <m/>
    <m/>
    <m/>
    <n v="0"/>
    <n v="0"/>
  </r>
  <r>
    <x v="146"/>
    <x v="146"/>
    <m/>
    <m/>
    <m/>
    <m/>
    <m/>
    <n v="0"/>
    <n v="0"/>
  </r>
  <r>
    <x v="146"/>
    <x v="146"/>
    <m/>
    <m/>
    <m/>
    <m/>
    <m/>
    <n v="0"/>
    <n v="0"/>
  </r>
  <r>
    <x v="147"/>
    <x v="147"/>
    <m/>
    <m/>
    <m/>
    <m/>
    <m/>
    <n v="0"/>
    <n v="0"/>
  </r>
  <r>
    <x v="147"/>
    <x v="147"/>
    <m/>
    <m/>
    <m/>
    <m/>
    <m/>
    <n v="0"/>
    <n v="0"/>
  </r>
  <r>
    <x v="147"/>
    <x v="147"/>
    <m/>
    <m/>
    <m/>
    <m/>
    <m/>
    <n v="0"/>
    <n v="0"/>
  </r>
  <r>
    <x v="147"/>
    <x v="147"/>
    <m/>
    <m/>
    <m/>
    <m/>
    <m/>
    <n v="0"/>
    <n v="0"/>
  </r>
  <r>
    <x v="148"/>
    <x v="148"/>
    <m/>
    <m/>
    <m/>
    <m/>
    <m/>
    <n v="0"/>
    <n v="0"/>
  </r>
  <r>
    <x v="148"/>
    <x v="148"/>
    <m/>
    <m/>
    <m/>
    <m/>
    <m/>
    <n v="0"/>
    <n v="0"/>
  </r>
  <r>
    <x v="148"/>
    <x v="148"/>
    <m/>
    <m/>
    <m/>
    <m/>
    <m/>
    <n v="0"/>
    <n v="0"/>
  </r>
  <r>
    <x v="148"/>
    <x v="148"/>
    <m/>
    <m/>
    <m/>
    <m/>
    <m/>
    <n v="0"/>
    <n v="0"/>
  </r>
  <r>
    <x v="149"/>
    <x v="149"/>
    <m/>
    <m/>
    <m/>
    <m/>
    <m/>
    <n v="0"/>
    <n v="0"/>
  </r>
  <r>
    <x v="149"/>
    <x v="149"/>
    <m/>
    <m/>
    <m/>
    <m/>
    <m/>
    <n v="0"/>
    <n v="0"/>
  </r>
  <r>
    <x v="149"/>
    <x v="149"/>
    <m/>
    <m/>
    <m/>
    <m/>
    <m/>
    <n v="0"/>
    <n v="0"/>
  </r>
  <r>
    <x v="149"/>
    <x v="149"/>
    <m/>
    <m/>
    <m/>
    <m/>
    <m/>
    <n v="0"/>
    <n v="0"/>
  </r>
  <r>
    <x v="150"/>
    <x v="150"/>
    <n v="1377.425"/>
    <n v="1377.425"/>
    <n v="1377.425"/>
    <n v="1377.425"/>
    <m/>
    <n v="4"/>
    <n v="5509.7"/>
  </r>
  <r>
    <x v="150"/>
    <x v="150"/>
    <n v="1377.425"/>
    <m/>
    <m/>
    <m/>
    <m/>
    <n v="1"/>
    <n v="1377.425"/>
  </r>
  <r>
    <x v="150"/>
    <x v="150"/>
    <n v="1377.425"/>
    <m/>
    <m/>
    <m/>
    <m/>
    <n v="1"/>
    <n v="1377.425"/>
  </r>
  <r>
    <x v="150"/>
    <x v="150"/>
    <n v="1377.425"/>
    <m/>
    <m/>
    <m/>
    <m/>
    <n v="1"/>
    <n v="1377.425"/>
  </r>
  <r>
    <x v="151"/>
    <x v="151"/>
    <n v="1277.3900000000001"/>
    <m/>
    <m/>
    <m/>
    <m/>
    <n v="1"/>
    <n v="1277.3900000000001"/>
  </r>
  <r>
    <x v="151"/>
    <x v="151"/>
    <m/>
    <m/>
    <m/>
    <m/>
    <m/>
    <n v="0"/>
    <n v="0"/>
  </r>
  <r>
    <x v="151"/>
    <x v="151"/>
    <m/>
    <m/>
    <m/>
    <m/>
    <m/>
    <n v="0"/>
    <n v="0"/>
  </r>
  <r>
    <x v="151"/>
    <x v="151"/>
    <m/>
    <m/>
    <m/>
    <m/>
    <m/>
    <n v="0"/>
    <n v="0"/>
  </r>
  <r>
    <x v="152"/>
    <x v="152"/>
    <n v="1516.13"/>
    <m/>
    <m/>
    <m/>
    <m/>
    <n v="1"/>
    <n v="1516.13"/>
  </r>
  <r>
    <x v="152"/>
    <x v="152"/>
    <m/>
    <m/>
    <m/>
    <m/>
    <m/>
    <n v="0"/>
    <n v="0"/>
  </r>
  <r>
    <x v="152"/>
    <x v="152"/>
    <m/>
    <m/>
    <m/>
    <m/>
    <m/>
    <n v="0"/>
    <n v="0"/>
  </r>
  <r>
    <x v="152"/>
    <x v="152"/>
    <m/>
    <m/>
    <m/>
    <m/>
    <m/>
    <n v="0"/>
    <n v="0"/>
  </r>
  <r>
    <x v="153"/>
    <x v="153"/>
    <n v="18569.936666666665"/>
    <n v="18569.936666666665"/>
    <n v="18569.936666666665"/>
    <m/>
    <m/>
    <n v="3"/>
    <n v="55709.81"/>
  </r>
  <r>
    <x v="153"/>
    <x v="153"/>
    <n v="18569.936666666665"/>
    <m/>
    <m/>
    <m/>
    <m/>
    <n v="1"/>
    <n v="18569.936666666665"/>
  </r>
  <r>
    <x v="153"/>
    <x v="153"/>
    <n v="18569.936666666665"/>
    <m/>
    <m/>
    <m/>
    <m/>
    <n v="1"/>
    <n v="18569.936666666665"/>
  </r>
  <r>
    <x v="153"/>
    <x v="153"/>
    <m/>
    <m/>
    <m/>
    <m/>
    <m/>
    <n v="0"/>
    <n v="0"/>
  </r>
  <r>
    <x v="154"/>
    <x v="154"/>
    <m/>
    <m/>
    <m/>
    <m/>
    <m/>
    <n v="0"/>
    <n v="0"/>
  </r>
  <r>
    <x v="154"/>
    <x v="154"/>
    <m/>
    <m/>
    <m/>
    <m/>
    <m/>
    <n v="0"/>
    <n v="0"/>
  </r>
  <r>
    <x v="154"/>
    <x v="154"/>
    <m/>
    <m/>
    <m/>
    <m/>
    <m/>
    <n v="0"/>
    <n v="0"/>
  </r>
  <r>
    <x v="154"/>
    <x v="154"/>
    <m/>
    <m/>
    <m/>
    <m/>
    <m/>
    <n v="0"/>
    <n v="0"/>
  </r>
  <r>
    <x v="155"/>
    <x v="155"/>
    <n v="89257.67"/>
    <m/>
    <m/>
    <m/>
    <m/>
    <n v="1"/>
    <n v="89257.67"/>
  </r>
  <r>
    <x v="155"/>
    <x v="155"/>
    <m/>
    <m/>
    <m/>
    <m/>
    <m/>
    <n v="0"/>
    <n v="0"/>
  </r>
  <r>
    <x v="155"/>
    <x v="155"/>
    <m/>
    <m/>
    <m/>
    <m/>
    <m/>
    <n v="0"/>
    <n v="0"/>
  </r>
  <r>
    <x v="155"/>
    <x v="155"/>
    <m/>
    <m/>
    <m/>
    <m/>
    <m/>
    <n v="0"/>
    <n v="0"/>
  </r>
  <r>
    <x v="156"/>
    <x v="156"/>
    <n v="1324"/>
    <m/>
    <m/>
    <m/>
    <m/>
    <n v="1"/>
    <n v="1324"/>
  </r>
  <r>
    <x v="156"/>
    <x v="156"/>
    <m/>
    <m/>
    <m/>
    <m/>
    <m/>
    <n v="0"/>
    <n v="0"/>
  </r>
  <r>
    <x v="156"/>
    <x v="156"/>
    <m/>
    <m/>
    <m/>
    <m/>
    <m/>
    <n v="0"/>
    <n v="0"/>
  </r>
  <r>
    <x v="156"/>
    <x v="156"/>
    <m/>
    <m/>
    <m/>
    <m/>
    <m/>
    <n v="0"/>
    <n v="0"/>
  </r>
  <r>
    <x v="157"/>
    <x v="157"/>
    <n v="16996.45"/>
    <n v="16996.45"/>
    <m/>
    <m/>
    <m/>
    <n v="2"/>
    <n v="33992.9"/>
  </r>
  <r>
    <x v="157"/>
    <x v="157"/>
    <n v="16996.45"/>
    <m/>
    <m/>
    <m/>
    <m/>
    <n v="1"/>
    <n v="16996.45"/>
  </r>
  <r>
    <x v="157"/>
    <x v="157"/>
    <m/>
    <m/>
    <m/>
    <m/>
    <m/>
    <n v="0"/>
    <n v="0"/>
  </r>
  <r>
    <x v="157"/>
    <x v="157"/>
    <m/>
    <m/>
    <m/>
    <m/>
    <m/>
    <n v="0"/>
    <n v="0"/>
  </r>
  <r>
    <x v="158"/>
    <x v="158"/>
    <m/>
    <m/>
    <m/>
    <m/>
    <m/>
    <n v="0"/>
    <n v="0"/>
  </r>
  <r>
    <x v="158"/>
    <x v="158"/>
    <m/>
    <m/>
    <m/>
    <m/>
    <m/>
    <n v="0"/>
    <n v="0"/>
  </r>
  <r>
    <x v="158"/>
    <x v="158"/>
    <m/>
    <m/>
    <m/>
    <m/>
    <m/>
    <n v="0"/>
    <n v="0"/>
  </r>
  <r>
    <x v="158"/>
    <x v="158"/>
    <m/>
    <m/>
    <m/>
    <m/>
    <m/>
    <n v="0"/>
    <n v="0"/>
  </r>
  <r>
    <x v="159"/>
    <x v="159"/>
    <n v="81.599999999999994"/>
    <m/>
    <m/>
    <m/>
    <m/>
    <n v="1"/>
    <n v="81.599999999999994"/>
  </r>
  <r>
    <x v="159"/>
    <x v="159"/>
    <m/>
    <m/>
    <m/>
    <m/>
    <m/>
    <n v="0"/>
    <n v="0"/>
  </r>
  <r>
    <x v="159"/>
    <x v="159"/>
    <m/>
    <m/>
    <m/>
    <m/>
    <m/>
    <n v="0"/>
    <n v="0"/>
  </r>
  <r>
    <x v="159"/>
    <x v="159"/>
    <m/>
    <m/>
    <m/>
    <m/>
    <m/>
    <n v="0"/>
    <n v="0"/>
  </r>
  <r>
    <x v="160"/>
    <x v="160"/>
    <n v="143447.6"/>
    <m/>
    <m/>
    <m/>
    <m/>
    <n v="1"/>
    <n v="143447.6"/>
  </r>
  <r>
    <x v="160"/>
    <x v="160"/>
    <m/>
    <m/>
    <m/>
    <m/>
    <m/>
    <n v="0"/>
    <n v="0"/>
  </r>
  <r>
    <x v="160"/>
    <x v="160"/>
    <m/>
    <m/>
    <m/>
    <m/>
    <m/>
    <n v="0"/>
    <n v="0"/>
  </r>
  <r>
    <x v="160"/>
    <x v="160"/>
    <m/>
    <m/>
    <m/>
    <m/>
    <m/>
    <n v="0"/>
    <n v="0"/>
  </r>
  <r>
    <x v="161"/>
    <x v="161"/>
    <n v="235521.5"/>
    <m/>
    <m/>
    <m/>
    <m/>
    <n v="1"/>
    <n v="235521.5"/>
  </r>
  <r>
    <x v="161"/>
    <x v="161"/>
    <m/>
    <m/>
    <m/>
    <m/>
    <m/>
    <n v="0"/>
    <n v="0"/>
  </r>
  <r>
    <x v="161"/>
    <x v="161"/>
    <m/>
    <m/>
    <m/>
    <m/>
    <m/>
    <n v="0"/>
    <n v="0"/>
  </r>
  <r>
    <x v="161"/>
    <x v="161"/>
    <m/>
    <m/>
    <m/>
    <m/>
    <m/>
    <n v="0"/>
    <n v="0"/>
  </r>
  <r>
    <x v="162"/>
    <x v="162"/>
    <n v="8"/>
    <n v="8"/>
    <m/>
    <m/>
    <m/>
    <n v="2"/>
    <n v="16"/>
  </r>
  <r>
    <x v="162"/>
    <x v="162"/>
    <n v="8"/>
    <m/>
    <m/>
    <m/>
    <m/>
    <n v="1"/>
    <n v="8"/>
  </r>
  <r>
    <x v="162"/>
    <x v="162"/>
    <m/>
    <m/>
    <m/>
    <m/>
    <m/>
    <n v="0"/>
    <n v="0"/>
  </r>
  <r>
    <x v="162"/>
    <x v="162"/>
    <m/>
    <m/>
    <m/>
    <m/>
    <m/>
    <n v="0"/>
    <n v="0"/>
  </r>
  <r>
    <x v="163"/>
    <x v="163"/>
    <n v="21443.13"/>
    <m/>
    <m/>
    <m/>
    <m/>
    <n v="1"/>
    <n v="21443.13"/>
  </r>
  <r>
    <x v="163"/>
    <x v="163"/>
    <m/>
    <m/>
    <m/>
    <m/>
    <m/>
    <n v="0"/>
    <n v="0"/>
  </r>
  <r>
    <x v="163"/>
    <x v="163"/>
    <m/>
    <m/>
    <m/>
    <m/>
    <m/>
    <n v="0"/>
    <n v="0"/>
  </r>
  <r>
    <x v="163"/>
    <x v="163"/>
    <m/>
    <m/>
    <m/>
    <m/>
    <m/>
    <n v="0"/>
    <n v="0"/>
  </r>
  <r>
    <x v="164"/>
    <x v="164"/>
    <n v="4669"/>
    <m/>
    <m/>
    <m/>
    <m/>
    <n v="1"/>
    <n v="4669"/>
  </r>
  <r>
    <x v="164"/>
    <x v="164"/>
    <m/>
    <m/>
    <m/>
    <m/>
    <m/>
    <n v="0"/>
    <n v="0"/>
  </r>
  <r>
    <x v="164"/>
    <x v="164"/>
    <m/>
    <m/>
    <m/>
    <m/>
    <m/>
    <n v="0"/>
    <n v="0"/>
  </r>
  <r>
    <x v="164"/>
    <x v="164"/>
    <m/>
    <m/>
    <m/>
    <m/>
    <m/>
    <n v="0"/>
    <n v="0"/>
  </r>
  <r>
    <x v="165"/>
    <x v="165"/>
    <m/>
    <m/>
    <m/>
    <m/>
    <m/>
    <n v="0"/>
    <n v="0"/>
  </r>
  <r>
    <x v="165"/>
    <x v="165"/>
    <m/>
    <m/>
    <m/>
    <m/>
    <m/>
    <n v="0"/>
    <n v="0"/>
  </r>
  <r>
    <x v="165"/>
    <x v="165"/>
    <m/>
    <m/>
    <m/>
    <m/>
    <m/>
    <n v="0"/>
    <n v="0"/>
  </r>
  <r>
    <x v="165"/>
    <x v="165"/>
    <m/>
    <m/>
    <m/>
    <m/>
    <m/>
    <n v="0"/>
    <n v="0"/>
  </r>
  <r>
    <x v="166"/>
    <x v="166"/>
    <n v="33827.5"/>
    <m/>
    <m/>
    <m/>
    <m/>
    <n v="1"/>
    <n v="33827.5"/>
  </r>
  <r>
    <x v="166"/>
    <x v="166"/>
    <m/>
    <m/>
    <m/>
    <m/>
    <m/>
    <n v="0"/>
    <n v="0"/>
  </r>
  <r>
    <x v="166"/>
    <x v="166"/>
    <m/>
    <m/>
    <m/>
    <m/>
    <m/>
    <n v="0"/>
    <n v="0"/>
  </r>
  <r>
    <x v="166"/>
    <x v="166"/>
    <m/>
    <m/>
    <m/>
    <m/>
    <m/>
    <n v="0"/>
    <n v="0"/>
  </r>
  <r>
    <x v="167"/>
    <x v="167"/>
    <n v="24445.55"/>
    <n v="24445.55"/>
    <m/>
    <m/>
    <m/>
    <n v="2"/>
    <n v="48891.1"/>
  </r>
  <r>
    <x v="167"/>
    <x v="167"/>
    <n v="24445.55"/>
    <m/>
    <m/>
    <m/>
    <m/>
    <n v="1"/>
    <n v="24445.55"/>
  </r>
  <r>
    <x v="167"/>
    <x v="167"/>
    <m/>
    <m/>
    <m/>
    <m/>
    <m/>
    <n v="0"/>
    <n v="0"/>
  </r>
  <r>
    <x v="167"/>
    <x v="167"/>
    <m/>
    <m/>
    <m/>
    <m/>
    <m/>
    <n v="0"/>
    <n v="0"/>
  </r>
  <r>
    <x v="168"/>
    <x v="168"/>
    <m/>
    <m/>
    <m/>
    <m/>
    <m/>
    <n v="0"/>
    <n v="0"/>
  </r>
  <r>
    <x v="168"/>
    <x v="168"/>
    <m/>
    <m/>
    <m/>
    <m/>
    <m/>
    <n v="0"/>
    <n v="0"/>
  </r>
  <r>
    <x v="168"/>
    <x v="168"/>
    <m/>
    <m/>
    <m/>
    <m/>
    <m/>
    <n v="0"/>
    <n v="0"/>
  </r>
  <r>
    <x v="168"/>
    <x v="168"/>
    <m/>
    <m/>
    <m/>
    <m/>
    <m/>
    <n v="0"/>
    <n v="0"/>
  </r>
  <r>
    <x v="169"/>
    <x v="169"/>
    <m/>
    <m/>
    <m/>
    <m/>
    <m/>
    <n v="0"/>
    <n v="0"/>
  </r>
  <r>
    <x v="169"/>
    <x v="169"/>
    <m/>
    <m/>
    <m/>
    <m/>
    <m/>
    <n v="0"/>
    <n v="0"/>
  </r>
  <r>
    <x v="169"/>
    <x v="169"/>
    <m/>
    <m/>
    <m/>
    <m/>
    <m/>
    <n v="0"/>
    <n v="0"/>
  </r>
  <r>
    <x v="169"/>
    <x v="169"/>
    <m/>
    <m/>
    <m/>
    <m/>
    <m/>
    <n v="0"/>
    <n v="0"/>
  </r>
  <r>
    <x v="170"/>
    <x v="170"/>
    <m/>
    <m/>
    <m/>
    <m/>
    <m/>
    <n v="0"/>
    <n v="0"/>
  </r>
  <r>
    <x v="170"/>
    <x v="170"/>
    <m/>
    <m/>
    <m/>
    <m/>
    <m/>
    <n v="0"/>
    <n v="0"/>
  </r>
  <r>
    <x v="170"/>
    <x v="170"/>
    <m/>
    <m/>
    <m/>
    <m/>
    <m/>
    <n v="0"/>
    <n v="0"/>
  </r>
  <r>
    <x v="170"/>
    <x v="170"/>
    <m/>
    <m/>
    <m/>
    <m/>
    <m/>
    <n v="0"/>
    <n v="0"/>
  </r>
  <r>
    <x v="171"/>
    <x v="171"/>
    <n v="1982.922299999"/>
    <m/>
    <m/>
    <m/>
    <m/>
    <n v="1"/>
    <n v="1982.922299999"/>
  </r>
  <r>
    <x v="171"/>
    <x v="171"/>
    <m/>
    <m/>
    <m/>
    <m/>
    <m/>
    <n v="0"/>
    <n v="0"/>
  </r>
  <r>
    <x v="171"/>
    <x v="171"/>
    <m/>
    <m/>
    <m/>
    <m/>
    <m/>
    <n v="0"/>
    <n v="0"/>
  </r>
  <r>
    <x v="171"/>
    <x v="171"/>
    <m/>
    <m/>
    <m/>
    <m/>
    <m/>
    <n v="0"/>
    <n v="0"/>
  </r>
  <r>
    <x v="172"/>
    <x v="172"/>
    <m/>
    <m/>
    <m/>
    <m/>
    <m/>
    <n v="0"/>
    <n v="0"/>
  </r>
  <r>
    <x v="172"/>
    <x v="172"/>
    <m/>
    <m/>
    <m/>
    <m/>
    <m/>
    <n v="0"/>
    <n v="0"/>
  </r>
  <r>
    <x v="172"/>
    <x v="172"/>
    <m/>
    <m/>
    <m/>
    <m/>
    <m/>
    <n v="0"/>
    <n v="0"/>
  </r>
  <r>
    <x v="172"/>
    <x v="172"/>
    <m/>
    <m/>
    <m/>
    <m/>
    <m/>
    <n v="0"/>
    <n v="0"/>
  </r>
  <r>
    <x v="173"/>
    <x v="173"/>
    <n v="273.81366999994964"/>
    <m/>
    <m/>
    <m/>
    <m/>
    <n v="1"/>
    <n v="273.81366999994964"/>
  </r>
  <r>
    <x v="173"/>
    <x v="173"/>
    <m/>
    <m/>
    <m/>
    <m/>
    <m/>
    <n v="0"/>
    <n v="0"/>
  </r>
  <r>
    <x v="173"/>
    <x v="173"/>
    <m/>
    <m/>
    <m/>
    <m/>
    <m/>
    <n v="0"/>
    <n v="0"/>
  </r>
  <r>
    <x v="173"/>
    <x v="173"/>
    <m/>
    <m/>
    <m/>
    <m/>
    <m/>
    <n v="0"/>
    <n v="0"/>
  </r>
  <r>
    <x v="174"/>
    <x v="174"/>
    <m/>
    <n v="999596"/>
    <n v="89426"/>
    <n v="1763.94"/>
    <m/>
    <n v="3"/>
    <n v="1090785.94"/>
  </r>
  <r>
    <x v="174"/>
    <x v="174"/>
    <n v="999596"/>
    <m/>
    <m/>
    <m/>
    <m/>
    <n v="1"/>
    <n v="999596"/>
  </r>
  <r>
    <x v="174"/>
    <x v="174"/>
    <n v="89426"/>
    <m/>
    <m/>
    <m/>
    <m/>
    <n v="1"/>
    <n v="89426"/>
  </r>
  <r>
    <x v="174"/>
    <x v="174"/>
    <n v="1763.94"/>
    <m/>
    <m/>
    <m/>
    <m/>
    <n v="1"/>
    <n v="1763.94"/>
  </r>
  <r>
    <x v="175"/>
    <x v="175"/>
    <m/>
    <m/>
    <m/>
    <m/>
    <m/>
    <n v="0"/>
    <n v="0"/>
  </r>
  <r>
    <x v="175"/>
    <x v="175"/>
    <m/>
    <m/>
    <m/>
    <m/>
    <m/>
    <n v="0"/>
    <n v="0"/>
  </r>
  <r>
    <x v="175"/>
    <x v="175"/>
    <m/>
    <m/>
    <m/>
    <m/>
    <m/>
    <n v="0"/>
    <n v="0"/>
  </r>
  <r>
    <x v="175"/>
    <x v="175"/>
    <m/>
    <m/>
    <m/>
    <m/>
    <m/>
    <n v="0"/>
    <n v="0"/>
  </r>
  <r>
    <x v="176"/>
    <x v="176"/>
    <m/>
    <m/>
    <m/>
    <m/>
    <m/>
    <n v="0"/>
    <n v="0"/>
  </r>
  <r>
    <x v="176"/>
    <x v="176"/>
    <m/>
    <m/>
    <m/>
    <m/>
    <m/>
    <n v="0"/>
    <n v="0"/>
  </r>
  <r>
    <x v="176"/>
    <x v="176"/>
    <m/>
    <m/>
    <m/>
    <m/>
    <m/>
    <n v="0"/>
    <n v="0"/>
  </r>
  <r>
    <x v="176"/>
    <x v="176"/>
    <m/>
    <m/>
    <m/>
    <m/>
    <m/>
    <n v="0"/>
    <n v="0"/>
  </r>
  <r>
    <x v="177"/>
    <x v="177"/>
    <m/>
    <m/>
    <m/>
    <m/>
    <m/>
    <n v="0"/>
    <n v="0"/>
  </r>
  <r>
    <x v="177"/>
    <x v="177"/>
    <m/>
    <m/>
    <m/>
    <m/>
    <m/>
    <n v="0"/>
    <n v="0"/>
  </r>
  <r>
    <x v="177"/>
    <x v="177"/>
    <m/>
    <m/>
    <m/>
    <m/>
    <m/>
    <n v="0"/>
    <n v="0"/>
  </r>
  <r>
    <x v="177"/>
    <x v="177"/>
    <m/>
    <m/>
    <m/>
    <m/>
    <m/>
    <n v="0"/>
    <n v="0"/>
  </r>
  <r>
    <x v="178"/>
    <x v="178"/>
    <n v="2718649.94"/>
    <m/>
    <m/>
    <m/>
    <m/>
    <n v="1"/>
    <n v="2718649.94"/>
  </r>
  <r>
    <x v="178"/>
    <x v="178"/>
    <m/>
    <m/>
    <m/>
    <m/>
    <m/>
    <n v="0"/>
    <n v="0"/>
  </r>
  <r>
    <x v="178"/>
    <x v="178"/>
    <m/>
    <m/>
    <m/>
    <m/>
    <m/>
    <n v="0"/>
    <n v="0"/>
  </r>
  <r>
    <x v="178"/>
    <x v="178"/>
    <m/>
    <m/>
    <m/>
    <m/>
    <m/>
    <n v="0"/>
    <n v="0"/>
  </r>
  <r>
    <x v="179"/>
    <x v="179"/>
    <m/>
    <m/>
    <m/>
    <m/>
    <m/>
    <n v="0"/>
    <n v="0"/>
  </r>
  <r>
    <x v="179"/>
    <x v="179"/>
    <m/>
    <m/>
    <m/>
    <m/>
    <m/>
    <n v="0"/>
    <n v="0"/>
  </r>
  <r>
    <x v="179"/>
    <x v="179"/>
    <m/>
    <m/>
    <m/>
    <m/>
    <m/>
    <n v="0"/>
    <n v="0"/>
  </r>
  <r>
    <x v="179"/>
    <x v="179"/>
    <m/>
    <m/>
    <m/>
    <m/>
    <m/>
    <n v="0"/>
    <n v="0"/>
  </r>
  <r>
    <x v="180"/>
    <x v="180"/>
    <m/>
    <m/>
    <m/>
    <m/>
    <m/>
    <n v="0"/>
    <n v="0"/>
  </r>
  <r>
    <x v="180"/>
    <x v="180"/>
    <m/>
    <m/>
    <m/>
    <m/>
    <m/>
    <n v="0"/>
    <n v="0"/>
  </r>
  <r>
    <x v="180"/>
    <x v="180"/>
    <m/>
    <m/>
    <m/>
    <m/>
    <m/>
    <n v="0"/>
    <n v="0"/>
  </r>
  <r>
    <x v="180"/>
    <x v="180"/>
    <m/>
    <m/>
    <m/>
    <m/>
    <m/>
    <n v="0"/>
    <n v="0"/>
  </r>
  <r>
    <x v="181"/>
    <x v="181"/>
    <m/>
    <m/>
    <m/>
    <m/>
    <m/>
    <n v="0"/>
    <n v="0"/>
  </r>
  <r>
    <x v="181"/>
    <x v="181"/>
    <m/>
    <m/>
    <m/>
    <m/>
    <m/>
    <n v="0"/>
    <n v="0"/>
  </r>
  <r>
    <x v="181"/>
    <x v="181"/>
    <m/>
    <m/>
    <m/>
    <m/>
    <m/>
    <n v="0"/>
    <n v="0"/>
  </r>
  <r>
    <x v="181"/>
    <x v="181"/>
    <m/>
    <m/>
    <m/>
    <m/>
    <m/>
    <n v="0"/>
    <n v="0"/>
  </r>
  <r>
    <x v="182"/>
    <x v="182"/>
    <m/>
    <m/>
    <m/>
    <m/>
    <m/>
    <n v="0"/>
    <n v="0"/>
  </r>
  <r>
    <x v="182"/>
    <x v="182"/>
    <m/>
    <m/>
    <m/>
    <m/>
    <m/>
    <n v="0"/>
    <n v="0"/>
  </r>
  <r>
    <x v="182"/>
    <x v="182"/>
    <m/>
    <m/>
    <m/>
    <m/>
    <m/>
    <n v="0"/>
    <n v="0"/>
  </r>
  <r>
    <x v="182"/>
    <x v="182"/>
    <m/>
    <m/>
    <m/>
    <m/>
    <m/>
    <n v="0"/>
    <n v="0"/>
  </r>
  <r>
    <x v="183"/>
    <x v="183"/>
    <m/>
    <m/>
    <m/>
    <m/>
    <m/>
    <n v="0"/>
    <n v="0"/>
  </r>
  <r>
    <x v="183"/>
    <x v="183"/>
    <m/>
    <m/>
    <m/>
    <m/>
    <m/>
    <n v="0"/>
    <n v="0"/>
  </r>
  <r>
    <x v="183"/>
    <x v="183"/>
    <m/>
    <m/>
    <m/>
    <m/>
    <m/>
    <n v="0"/>
    <n v="0"/>
  </r>
  <r>
    <x v="183"/>
    <x v="183"/>
    <m/>
    <m/>
    <m/>
    <m/>
    <m/>
    <n v="0"/>
    <n v="0"/>
  </r>
  <r>
    <x v="184"/>
    <x v="184"/>
    <m/>
    <m/>
    <m/>
    <m/>
    <m/>
    <n v="0"/>
    <n v="0"/>
  </r>
  <r>
    <x v="184"/>
    <x v="184"/>
    <m/>
    <m/>
    <m/>
    <m/>
    <m/>
    <n v="0"/>
    <n v="0"/>
  </r>
  <r>
    <x v="184"/>
    <x v="184"/>
    <m/>
    <m/>
    <m/>
    <m/>
    <m/>
    <n v="0"/>
    <n v="0"/>
  </r>
  <r>
    <x v="184"/>
    <x v="184"/>
    <m/>
    <m/>
    <m/>
    <m/>
    <m/>
    <n v="0"/>
    <n v="0"/>
  </r>
  <r>
    <x v="185"/>
    <x v="185"/>
    <m/>
    <m/>
    <m/>
    <m/>
    <m/>
    <n v="0"/>
    <n v="0"/>
  </r>
  <r>
    <x v="185"/>
    <x v="185"/>
    <m/>
    <m/>
    <m/>
    <m/>
    <m/>
    <n v="0"/>
    <n v="0"/>
  </r>
  <r>
    <x v="185"/>
    <x v="185"/>
    <m/>
    <m/>
    <m/>
    <m/>
    <m/>
    <n v="0"/>
    <n v="0"/>
  </r>
  <r>
    <x v="185"/>
    <x v="185"/>
    <m/>
    <m/>
    <m/>
    <m/>
    <m/>
    <n v="0"/>
    <n v="0"/>
  </r>
  <r>
    <x v="186"/>
    <x v="186"/>
    <m/>
    <m/>
    <m/>
    <m/>
    <m/>
    <n v="0"/>
    <n v="0"/>
  </r>
  <r>
    <x v="186"/>
    <x v="186"/>
    <m/>
    <m/>
    <m/>
    <m/>
    <m/>
    <n v="0"/>
    <n v="0"/>
  </r>
  <r>
    <x v="186"/>
    <x v="186"/>
    <m/>
    <m/>
    <m/>
    <m/>
    <m/>
    <n v="0"/>
    <n v="0"/>
  </r>
  <r>
    <x v="186"/>
    <x v="186"/>
    <m/>
    <m/>
    <m/>
    <m/>
    <m/>
    <n v="0"/>
    <n v="0"/>
  </r>
  <r>
    <x v="187"/>
    <x v="187"/>
    <m/>
    <m/>
    <m/>
    <m/>
    <m/>
    <n v="0"/>
    <n v="0"/>
  </r>
  <r>
    <x v="187"/>
    <x v="187"/>
    <m/>
    <m/>
    <m/>
    <m/>
    <m/>
    <n v="0"/>
    <n v="0"/>
  </r>
  <r>
    <x v="187"/>
    <x v="187"/>
    <m/>
    <m/>
    <m/>
    <m/>
    <m/>
    <n v="0"/>
    <n v="0"/>
  </r>
  <r>
    <x v="187"/>
    <x v="187"/>
    <m/>
    <m/>
    <m/>
    <m/>
    <m/>
    <n v="0"/>
    <n v="0"/>
  </r>
  <r>
    <x v="188"/>
    <x v="188"/>
    <m/>
    <m/>
    <m/>
    <m/>
    <m/>
    <n v="0"/>
    <n v="0"/>
  </r>
  <r>
    <x v="188"/>
    <x v="188"/>
    <m/>
    <m/>
    <m/>
    <m/>
    <m/>
    <n v="0"/>
    <n v="0"/>
  </r>
  <r>
    <x v="188"/>
    <x v="188"/>
    <m/>
    <m/>
    <m/>
    <m/>
    <m/>
    <n v="0"/>
    <n v="0"/>
  </r>
  <r>
    <x v="188"/>
    <x v="188"/>
    <m/>
    <m/>
    <m/>
    <m/>
    <m/>
    <n v="0"/>
    <n v="0"/>
  </r>
  <r>
    <x v="189"/>
    <x v="189"/>
    <m/>
    <m/>
    <m/>
    <m/>
    <m/>
    <n v="0"/>
    <n v="0"/>
  </r>
  <r>
    <x v="189"/>
    <x v="189"/>
    <m/>
    <m/>
    <m/>
    <m/>
    <m/>
    <n v="0"/>
    <n v="0"/>
  </r>
  <r>
    <x v="189"/>
    <x v="189"/>
    <m/>
    <m/>
    <m/>
    <m/>
    <m/>
    <n v="0"/>
    <n v="0"/>
  </r>
  <r>
    <x v="189"/>
    <x v="189"/>
    <m/>
    <m/>
    <m/>
    <m/>
    <m/>
    <n v="0"/>
    <n v="0"/>
  </r>
  <r>
    <x v="190"/>
    <x v="190"/>
    <n v="3162.3358400000002"/>
    <m/>
    <m/>
    <m/>
    <m/>
    <n v="1"/>
    <n v="3162.3358400000002"/>
  </r>
  <r>
    <x v="190"/>
    <x v="190"/>
    <m/>
    <m/>
    <m/>
    <m/>
    <m/>
    <n v="0"/>
    <n v="0"/>
  </r>
  <r>
    <x v="190"/>
    <x v="190"/>
    <m/>
    <m/>
    <m/>
    <m/>
    <m/>
    <n v="0"/>
    <n v="0"/>
  </r>
  <r>
    <x v="190"/>
    <x v="190"/>
    <m/>
    <m/>
    <m/>
    <m/>
    <m/>
    <n v="0"/>
    <n v="0"/>
  </r>
  <r>
    <x v="191"/>
    <x v="191"/>
    <m/>
    <m/>
    <m/>
    <m/>
    <m/>
    <n v="0"/>
    <n v="0"/>
  </r>
  <r>
    <x v="191"/>
    <x v="191"/>
    <m/>
    <m/>
    <m/>
    <m/>
    <m/>
    <n v="0"/>
    <n v="0"/>
  </r>
  <r>
    <x v="191"/>
    <x v="191"/>
    <m/>
    <m/>
    <m/>
    <m/>
    <m/>
    <n v="0"/>
    <n v="0"/>
  </r>
  <r>
    <x v="191"/>
    <x v="191"/>
    <m/>
    <m/>
    <m/>
    <m/>
    <m/>
    <n v="0"/>
    <n v="0"/>
  </r>
  <r>
    <x v="192"/>
    <x v="192"/>
    <m/>
    <m/>
    <m/>
    <m/>
    <m/>
    <n v="0"/>
    <n v="0"/>
  </r>
  <r>
    <x v="192"/>
    <x v="192"/>
    <m/>
    <m/>
    <m/>
    <m/>
    <m/>
    <n v="0"/>
    <n v="0"/>
  </r>
  <r>
    <x v="192"/>
    <x v="192"/>
    <m/>
    <m/>
    <m/>
    <m/>
    <m/>
    <n v="0"/>
    <n v="0"/>
  </r>
  <r>
    <x v="192"/>
    <x v="192"/>
    <m/>
    <m/>
    <m/>
    <m/>
    <m/>
    <n v="0"/>
    <n v="0"/>
  </r>
  <r>
    <x v="193"/>
    <x v="193"/>
    <m/>
    <m/>
    <m/>
    <m/>
    <m/>
    <n v="0"/>
    <n v="0"/>
  </r>
  <r>
    <x v="193"/>
    <x v="193"/>
    <m/>
    <m/>
    <m/>
    <m/>
    <m/>
    <n v="0"/>
    <n v="0"/>
  </r>
  <r>
    <x v="193"/>
    <x v="193"/>
    <m/>
    <m/>
    <m/>
    <m/>
    <m/>
    <n v="0"/>
    <n v="0"/>
  </r>
  <r>
    <x v="193"/>
    <x v="193"/>
    <m/>
    <m/>
    <m/>
    <m/>
    <m/>
    <n v="0"/>
    <n v="0"/>
  </r>
  <r>
    <x v="194"/>
    <x v="194"/>
    <m/>
    <m/>
    <m/>
    <m/>
    <m/>
    <n v="0"/>
    <n v="0"/>
  </r>
  <r>
    <x v="194"/>
    <x v="194"/>
    <m/>
    <m/>
    <m/>
    <m/>
    <m/>
    <n v="0"/>
    <n v="0"/>
  </r>
  <r>
    <x v="194"/>
    <x v="194"/>
    <m/>
    <m/>
    <m/>
    <m/>
    <m/>
    <n v="0"/>
    <n v="0"/>
  </r>
  <r>
    <x v="194"/>
    <x v="194"/>
    <m/>
    <m/>
    <m/>
    <m/>
    <m/>
    <n v="0"/>
    <n v="0"/>
  </r>
  <r>
    <x v="195"/>
    <x v="195"/>
    <n v="11732.3362"/>
    <m/>
    <m/>
    <m/>
    <m/>
    <n v="1"/>
    <n v="11732.3362"/>
  </r>
  <r>
    <x v="195"/>
    <x v="195"/>
    <m/>
    <m/>
    <m/>
    <m/>
    <m/>
    <n v="0"/>
    <n v="0"/>
  </r>
  <r>
    <x v="195"/>
    <x v="195"/>
    <m/>
    <m/>
    <m/>
    <m/>
    <m/>
    <n v="0"/>
    <n v="0"/>
  </r>
  <r>
    <x v="195"/>
    <x v="195"/>
    <m/>
    <m/>
    <m/>
    <m/>
    <m/>
    <n v="0"/>
    <n v="0"/>
  </r>
  <r>
    <x v="196"/>
    <x v="196"/>
    <m/>
    <m/>
    <m/>
    <m/>
    <m/>
    <n v="0"/>
    <n v="0"/>
  </r>
  <r>
    <x v="196"/>
    <x v="196"/>
    <m/>
    <m/>
    <m/>
    <m/>
    <m/>
    <n v="0"/>
    <n v="0"/>
  </r>
  <r>
    <x v="196"/>
    <x v="196"/>
    <m/>
    <m/>
    <m/>
    <m/>
    <m/>
    <n v="0"/>
    <n v="0"/>
  </r>
  <r>
    <x v="196"/>
    <x v="196"/>
    <m/>
    <m/>
    <m/>
    <m/>
    <m/>
    <n v="0"/>
    <n v="0"/>
  </r>
  <r>
    <x v="197"/>
    <x v="197"/>
    <m/>
    <m/>
    <m/>
    <m/>
    <m/>
    <n v="0"/>
    <n v="0"/>
  </r>
  <r>
    <x v="197"/>
    <x v="197"/>
    <m/>
    <m/>
    <m/>
    <m/>
    <m/>
    <n v="0"/>
    <n v="0"/>
  </r>
  <r>
    <x v="197"/>
    <x v="197"/>
    <m/>
    <m/>
    <m/>
    <m/>
    <m/>
    <n v="0"/>
    <n v="0"/>
  </r>
  <r>
    <x v="197"/>
    <x v="197"/>
    <m/>
    <m/>
    <m/>
    <m/>
    <m/>
    <n v="0"/>
    <n v="0"/>
  </r>
  <r>
    <x v="198"/>
    <x v="198"/>
    <m/>
    <m/>
    <m/>
    <m/>
    <m/>
    <n v="0"/>
    <n v="0"/>
  </r>
  <r>
    <x v="198"/>
    <x v="198"/>
    <m/>
    <m/>
    <m/>
    <m/>
    <m/>
    <n v="0"/>
    <n v="0"/>
  </r>
  <r>
    <x v="198"/>
    <x v="198"/>
    <m/>
    <m/>
    <m/>
    <m/>
    <m/>
    <n v="0"/>
    <n v="0"/>
  </r>
  <r>
    <x v="198"/>
    <x v="198"/>
    <m/>
    <m/>
    <m/>
    <m/>
    <m/>
    <n v="0"/>
    <n v="0"/>
  </r>
  <r>
    <x v="199"/>
    <x v="199"/>
    <m/>
    <m/>
    <m/>
    <m/>
    <m/>
    <n v="0"/>
    <n v="0"/>
  </r>
  <r>
    <x v="199"/>
    <x v="199"/>
    <m/>
    <m/>
    <m/>
    <m/>
    <m/>
    <n v="0"/>
    <n v="0"/>
  </r>
  <r>
    <x v="199"/>
    <x v="199"/>
    <m/>
    <m/>
    <m/>
    <m/>
    <m/>
    <n v="0"/>
    <n v="0"/>
  </r>
  <r>
    <x v="199"/>
    <x v="199"/>
    <m/>
    <m/>
    <m/>
    <m/>
    <m/>
    <n v="0"/>
    <n v="0"/>
  </r>
  <r>
    <x v="200"/>
    <x v="200"/>
    <m/>
    <m/>
    <m/>
    <m/>
    <m/>
    <n v="0"/>
    <n v="0"/>
  </r>
  <r>
    <x v="200"/>
    <x v="200"/>
    <m/>
    <m/>
    <m/>
    <m/>
    <m/>
    <n v="0"/>
    <n v="0"/>
  </r>
  <r>
    <x v="200"/>
    <x v="200"/>
    <m/>
    <m/>
    <m/>
    <m/>
    <m/>
    <n v="0"/>
    <n v="0"/>
  </r>
  <r>
    <x v="200"/>
    <x v="200"/>
    <m/>
    <m/>
    <m/>
    <m/>
    <m/>
    <n v="0"/>
    <n v="0"/>
  </r>
  <r>
    <x v="201"/>
    <x v="201"/>
    <m/>
    <m/>
    <m/>
    <m/>
    <m/>
    <n v="0"/>
    <n v="0"/>
  </r>
  <r>
    <x v="201"/>
    <x v="201"/>
    <m/>
    <m/>
    <m/>
    <m/>
    <m/>
    <n v="0"/>
    <n v="0"/>
  </r>
  <r>
    <x v="201"/>
    <x v="201"/>
    <m/>
    <m/>
    <m/>
    <m/>
    <m/>
    <n v="0"/>
    <n v="0"/>
  </r>
  <r>
    <x v="201"/>
    <x v="201"/>
    <m/>
    <m/>
    <m/>
    <m/>
    <m/>
    <n v="0"/>
    <n v="0"/>
  </r>
  <r>
    <x v="202"/>
    <x v="202"/>
    <m/>
    <m/>
    <m/>
    <m/>
    <m/>
    <n v="0"/>
    <n v="0"/>
  </r>
  <r>
    <x v="202"/>
    <x v="202"/>
    <m/>
    <m/>
    <m/>
    <m/>
    <m/>
    <n v="0"/>
    <n v="0"/>
  </r>
  <r>
    <x v="202"/>
    <x v="202"/>
    <m/>
    <m/>
    <m/>
    <m/>
    <m/>
    <n v="0"/>
    <n v="0"/>
  </r>
  <r>
    <x v="202"/>
    <x v="202"/>
    <m/>
    <m/>
    <m/>
    <m/>
    <m/>
    <n v="0"/>
    <n v="0"/>
  </r>
  <r>
    <x v="203"/>
    <x v="203"/>
    <m/>
    <m/>
    <m/>
    <m/>
    <m/>
    <n v="0"/>
    <n v="0"/>
  </r>
  <r>
    <x v="203"/>
    <x v="203"/>
    <m/>
    <m/>
    <m/>
    <m/>
    <m/>
    <n v="0"/>
    <n v="0"/>
  </r>
  <r>
    <x v="203"/>
    <x v="203"/>
    <m/>
    <m/>
    <m/>
    <m/>
    <m/>
    <n v="0"/>
    <n v="0"/>
  </r>
  <r>
    <x v="203"/>
    <x v="203"/>
    <m/>
    <m/>
    <m/>
    <m/>
    <m/>
    <n v="0"/>
    <n v="0"/>
  </r>
  <r>
    <x v="204"/>
    <x v="204"/>
    <m/>
    <m/>
    <m/>
    <m/>
    <m/>
    <n v="0"/>
    <n v="0"/>
  </r>
  <r>
    <x v="204"/>
    <x v="204"/>
    <m/>
    <m/>
    <m/>
    <m/>
    <m/>
    <n v="0"/>
    <n v="0"/>
  </r>
  <r>
    <x v="204"/>
    <x v="204"/>
    <m/>
    <m/>
    <m/>
    <m/>
    <m/>
    <n v="0"/>
    <n v="0"/>
  </r>
  <r>
    <x v="204"/>
    <x v="204"/>
    <m/>
    <m/>
    <m/>
    <m/>
    <m/>
    <n v="0"/>
    <n v="0"/>
  </r>
  <r>
    <x v="205"/>
    <x v="205"/>
    <m/>
    <m/>
    <m/>
    <m/>
    <m/>
    <n v="0"/>
    <n v="0"/>
  </r>
  <r>
    <x v="205"/>
    <x v="205"/>
    <m/>
    <m/>
    <m/>
    <m/>
    <m/>
    <n v="0"/>
    <n v="0"/>
  </r>
  <r>
    <x v="205"/>
    <x v="205"/>
    <m/>
    <m/>
    <m/>
    <m/>
    <m/>
    <n v="0"/>
    <n v="0"/>
  </r>
  <r>
    <x v="205"/>
    <x v="205"/>
    <m/>
    <m/>
    <m/>
    <m/>
    <m/>
    <n v="0"/>
    <n v="0"/>
  </r>
  <r>
    <x v="206"/>
    <x v="206"/>
    <m/>
    <m/>
    <m/>
    <m/>
    <m/>
    <n v="0"/>
    <n v="0"/>
  </r>
  <r>
    <x v="206"/>
    <x v="206"/>
    <m/>
    <m/>
    <m/>
    <m/>
    <m/>
    <n v="0"/>
    <n v="0"/>
  </r>
  <r>
    <x v="206"/>
    <x v="206"/>
    <m/>
    <m/>
    <m/>
    <m/>
    <m/>
    <n v="0"/>
    <n v="0"/>
  </r>
  <r>
    <x v="206"/>
    <x v="206"/>
    <m/>
    <m/>
    <m/>
    <m/>
    <m/>
    <n v="0"/>
    <n v="0"/>
  </r>
  <r>
    <x v="207"/>
    <x v="207"/>
    <m/>
    <m/>
    <m/>
    <m/>
    <m/>
    <n v="0"/>
    <n v="0"/>
  </r>
  <r>
    <x v="207"/>
    <x v="207"/>
    <m/>
    <m/>
    <m/>
    <m/>
    <m/>
    <n v="0"/>
    <n v="0"/>
  </r>
  <r>
    <x v="207"/>
    <x v="207"/>
    <m/>
    <m/>
    <m/>
    <m/>
    <m/>
    <n v="0"/>
    <n v="0"/>
  </r>
  <r>
    <x v="207"/>
    <x v="207"/>
    <m/>
    <m/>
    <m/>
    <m/>
    <m/>
    <n v="0"/>
    <n v="0"/>
  </r>
  <r>
    <x v="208"/>
    <x v="208"/>
    <n v="3765.26"/>
    <m/>
    <m/>
    <m/>
    <m/>
    <n v="1"/>
    <n v="3765.26"/>
  </r>
  <r>
    <x v="208"/>
    <x v="208"/>
    <m/>
    <m/>
    <m/>
    <m/>
    <m/>
    <n v="0"/>
    <n v="0"/>
  </r>
  <r>
    <x v="208"/>
    <x v="208"/>
    <m/>
    <m/>
    <m/>
    <m/>
    <m/>
    <n v="0"/>
    <n v="0"/>
  </r>
  <r>
    <x v="208"/>
    <x v="208"/>
    <m/>
    <m/>
    <m/>
    <m/>
    <m/>
    <n v="0"/>
    <n v="0"/>
  </r>
  <r>
    <x v="209"/>
    <x v="209"/>
    <m/>
    <m/>
    <m/>
    <m/>
    <m/>
    <n v="0"/>
    <n v="0"/>
  </r>
  <r>
    <x v="209"/>
    <x v="209"/>
    <m/>
    <m/>
    <m/>
    <m/>
    <m/>
    <n v="0"/>
    <n v="0"/>
  </r>
  <r>
    <x v="209"/>
    <x v="209"/>
    <m/>
    <m/>
    <m/>
    <m/>
    <m/>
    <n v="0"/>
    <n v="0"/>
  </r>
  <r>
    <x v="209"/>
    <x v="209"/>
    <m/>
    <m/>
    <m/>
    <m/>
    <m/>
    <n v="0"/>
    <n v="0"/>
  </r>
  <r>
    <x v="210"/>
    <x v="210"/>
    <m/>
    <m/>
    <m/>
    <m/>
    <m/>
    <n v="0"/>
    <n v="0"/>
  </r>
  <r>
    <x v="210"/>
    <x v="210"/>
    <m/>
    <m/>
    <m/>
    <m/>
    <m/>
    <n v="0"/>
    <n v="0"/>
  </r>
  <r>
    <x v="210"/>
    <x v="210"/>
    <m/>
    <m/>
    <m/>
    <m/>
    <m/>
    <n v="0"/>
    <n v="0"/>
  </r>
  <r>
    <x v="210"/>
    <x v="210"/>
    <m/>
    <m/>
    <m/>
    <m/>
    <m/>
    <n v="0"/>
    <n v="0"/>
  </r>
  <r>
    <x v="211"/>
    <x v="211"/>
    <m/>
    <m/>
    <m/>
    <m/>
    <m/>
    <n v="0"/>
    <n v="0"/>
  </r>
  <r>
    <x v="211"/>
    <x v="211"/>
    <m/>
    <m/>
    <m/>
    <m/>
    <m/>
    <n v="0"/>
    <n v="0"/>
  </r>
  <r>
    <x v="211"/>
    <x v="211"/>
    <m/>
    <m/>
    <m/>
    <m/>
    <m/>
    <n v="0"/>
    <n v="0"/>
  </r>
  <r>
    <x v="211"/>
    <x v="211"/>
    <m/>
    <m/>
    <m/>
    <m/>
    <m/>
    <n v="0"/>
    <n v="0"/>
  </r>
  <r>
    <x v="212"/>
    <x v="212"/>
    <m/>
    <m/>
    <m/>
    <m/>
    <m/>
    <n v="0"/>
    <n v="0"/>
  </r>
  <r>
    <x v="212"/>
    <x v="212"/>
    <m/>
    <m/>
    <m/>
    <m/>
    <m/>
    <n v="0"/>
    <n v="0"/>
  </r>
  <r>
    <x v="212"/>
    <x v="212"/>
    <m/>
    <m/>
    <m/>
    <m/>
    <m/>
    <n v="0"/>
    <n v="0"/>
  </r>
  <r>
    <x v="212"/>
    <x v="212"/>
    <m/>
    <m/>
    <m/>
    <m/>
    <m/>
    <n v="0"/>
    <n v="0"/>
  </r>
  <r>
    <x v="213"/>
    <x v="213"/>
    <m/>
    <m/>
    <m/>
    <m/>
    <m/>
    <n v="0"/>
    <n v="0"/>
  </r>
  <r>
    <x v="213"/>
    <x v="213"/>
    <m/>
    <m/>
    <m/>
    <m/>
    <m/>
    <n v="0"/>
    <n v="0"/>
  </r>
  <r>
    <x v="213"/>
    <x v="213"/>
    <m/>
    <m/>
    <m/>
    <m/>
    <m/>
    <n v="0"/>
    <n v="0"/>
  </r>
  <r>
    <x v="213"/>
    <x v="213"/>
    <m/>
    <m/>
    <m/>
    <m/>
    <m/>
    <n v="0"/>
    <n v="0"/>
  </r>
  <r>
    <x v="214"/>
    <x v="214"/>
    <m/>
    <m/>
    <m/>
    <m/>
    <m/>
    <n v="0"/>
    <n v="0"/>
  </r>
  <r>
    <x v="214"/>
    <x v="214"/>
    <m/>
    <m/>
    <m/>
    <m/>
    <m/>
    <n v="0"/>
    <n v="0"/>
  </r>
  <r>
    <x v="214"/>
    <x v="214"/>
    <m/>
    <m/>
    <m/>
    <m/>
    <m/>
    <n v="0"/>
    <n v="0"/>
  </r>
  <r>
    <x v="214"/>
    <x v="214"/>
    <m/>
    <m/>
    <m/>
    <m/>
    <m/>
    <n v="0"/>
    <n v="0"/>
  </r>
  <r>
    <x v="215"/>
    <x v="215"/>
    <m/>
    <m/>
    <m/>
    <m/>
    <m/>
    <n v="0"/>
    <n v="0"/>
  </r>
  <r>
    <x v="215"/>
    <x v="215"/>
    <m/>
    <m/>
    <m/>
    <m/>
    <m/>
    <n v="0"/>
    <n v="0"/>
  </r>
  <r>
    <x v="215"/>
    <x v="215"/>
    <m/>
    <m/>
    <m/>
    <m/>
    <m/>
    <n v="0"/>
    <n v="0"/>
  </r>
  <r>
    <x v="215"/>
    <x v="215"/>
    <m/>
    <m/>
    <m/>
    <m/>
    <m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">
  <r>
    <x v="0"/>
    <s v="مورد_ مصنع شركة المتولى للمنتجات الفولازيه"/>
    <n v="0"/>
    <d v="2024-01-31T00:00:00"/>
    <x v="0"/>
    <n v="31"/>
    <m/>
    <m/>
  </r>
  <r>
    <x v="0"/>
    <s v="مورد_ مصنع شركة المتولى للمنتجات الفولازيه"/>
    <n v="0"/>
    <d v="2024-02-28T00:00:00"/>
    <x v="0"/>
    <n v="59"/>
    <m/>
    <m/>
  </r>
  <r>
    <x v="0"/>
    <s v="مورد_ مصنع شركة المتولى للمنتجات الفولازيه"/>
    <n v="238123.13"/>
    <d v="2024-03-31T00:00:00"/>
    <x v="0"/>
    <n v="91"/>
    <n v="91"/>
    <n v="91"/>
  </r>
  <r>
    <x v="0"/>
    <s v="مورد_ مصنع شركة المتولى للمنتجات الفولازيه"/>
    <n v="0"/>
    <d v="2024-04-30T00:00:00"/>
    <x v="0"/>
    <n v="121"/>
    <m/>
    <m/>
  </r>
  <r>
    <x v="1"/>
    <s v="مورد_ مؤسسة المنيوم العاصمة للتجارة"/>
    <n v="8791.9913099999721"/>
    <d v="2024-01-31T00:00:00"/>
    <x v="1"/>
    <n v="31"/>
    <n v="31"/>
    <n v="31"/>
  </r>
  <r>
    <x v="1"/>
    <s v="مورد_ مؤسسة المنيوم العاصمة للتجارة"/>
    <n v="2375"/>
    <d v="2024-02-28T00:00:00"/>
    <x v="1"/>
    <n v="59"/>
    <n v="59"/>
    <n v="59"/>
  </r>
  <r>
    <x v="1"/>
    <s v="مورد_ مؤسسة المنيوم العاصمة للتجارة"/>
    <n v="0"/>
    <d v="2024-03-31T00:00:00"/>
    <x v="1"/>
    <n v="91"/>
    <m/>
    <m/>
  </r>
  <r>
    <x v="1"/>
    <s v="مورد_ مؤسسة المنيوم العاصمة للتجارة"/>
    <n v="0"/>
    <d v="2024-04-30T00:00:00"/>
    <x v="1"/>
    <n v="121"/>
    <m/>
    <m/>
  </r>
  <r>
    <x v="2"/>
    <s v="مورد_ شركة محسن سيف اليافعي وشركاؤه"/>
    <n v="194929.87"/>
    <d v="2024-01-31T00:00:00"/>
    <x v="2"/>
    <n v="31"/>
    <n v="31"/>
    <n v="31"/>
  </r>
  <r>
    <x v="2"/>
    <s v="مورد_ شركة محسن سيف اليافعي وشركاؤه"/>
    <n v="41492"/>
    <d v="2024-02-28T00:00:00"/>
    <x v="2"/>
    <n v="59"/>
    <n v="59"/>
    <n v="59"/>
  </r>
  <r>
    <x v="2"/>
    <s v="مورد_ شركة محسن سيف اليافعي وشركاؤه"/>
    <n v="0"/>
    <d v="2024-03-31T00:00:00"/>
    <x v="2"/>
    <n v="91"/>
    <m/>
    <m/>
  </r>
  <r>
    <x v="2"/>
    <s v="مورد_ شركة محسن سيف اليافعي وشركاؤه"/>
    <n v="0"/>
    <d v="2024-04-30T00:00:00"/>
    <x v="2"/>
    <n v="121"/>
    <m/>
    <m/>
  </r>
  <r>
    <x v="3"/>
    <s v="مورد_ شركة الزامل القابضة - سليكون"/>
    <n v="584930.81000000006"/>
    <d v="2024-01-31T00:00:00"/>
    <x v="3"/>
    <n v="31"/>
    <n v="31"/>
    <n v="31"/>
  </r>
  <r>
    <x v="3"/>
    <s v="مورد_ شركة الزامل القابضة - سليكون"/>
    <n v="118531"/>
    <d v="2024-02-28T00:00:00"/>
    <x v="3"/>
    <n v="59"/>
    <n v="59"/>
    <n v="59"/>
  </r>
  <r>
    <x v="3"/>
    <s v="مورد_ شركة الزامل القابضة - سليكون"/>
    <n v="214145"/>
    <d v="2024-03-31T00:00:00"/>
    <x v="3"/>
    <n v="91"/>
    <n v="91"/>
    <n v="91"/>
  </r>
  <r>
    <x v="3"/>
    <s v="مورد_ شركة الزامل القابضة - سليكون"/>
    <n v="302092"/>
    <d v="2024-04-30T00:00:00"/>
    <x v="3"/>
    <n v="121"/>
    <n v="121"/>
    <n v="121"/>
  </r>
  <r>
    <x v="4"/>
    <s v="مورد_ مصنع شركة موانع التسرب الفنية المحدودة - ربل"/>
    <n v="40426.83"/>
    <d v="2024-01-31T00:00:00"/>
    <x v="4"/>
    <n v="31"/>
    <n v="31"/>
    <n v="31"/>
  </r>
  <r>
    <x v="4"/>
    <s v="مورد_ مصنع شركة موانع التسرب الفنية المحدودة - ربل"/>
    <n v="0"/>
    <d v="2024-02-28T00:00:00"/>
    <x v="4"/>
    <n v="59"/>
    <m/>
    <m/>
  </r>
  <r>
    <x v="4"/>
    <s v="مورد_ مصنع شركة موانع التسرب الفنية المحدودة - ربل"/>
    <n v="0"/>
    <d v="2024-03-31T00:00:00"/>
    <x v="4"/>
    <n v="91"/>
    <m/>
    <m/>
  </r>
  <r>
    <x v="4"/>
    <s v="مورد_ مصنع شركة موانع التسرب الفنية المحدودة - ربل"/>
    <n v="0"/>
    <d v="2024-04-30T00:00:00"/>
    <x v="4"/>
    <n v="121"/>
    <m/>
    <m/>
  </r>
  <r>
    <x v="5"/>
    <s v="مورد_ الشركة المتحدة للصناعات الزجاجية- الفوزان"/>
    <n v="2469532"/>
    <d v="2024-01-31T00:00:00"/>
    <x v="5"/>
    <n v="31"/>
    <n v="31"/>
    <n v="31"/>
  </r>
  <r>
    <x v="5"/>
    <s v="مورد_ الشركة المتحدة للصناعات الزجاجية- الفوزان"/>
    <n v="1639839"/>
    <d v="2024-02-28T00:00:00"/>
    <x v="5"/>
    <n v="59"/>
    <n v="59"/>
    <n v="59"/>
  </r>
  <r>
    <x v="5"/>
    <s v="مورد_ الشركة المتحدة للصناعات الزجاجية- الفوزان"/>
    <n v="415640"/>
    <d v="2024-03-31T00:00:00"/>
    <x v="5"/>
    <n v="91"/>
    <n v="91"/>
    <n v="91"/>
  </r>
  <r>
    <x v="5"/>
    <s v="مورد_ الشركة المتحدة للصناعات الزجاجية- الفوزان"/>
    <n v="1071973.8"/>
    <d v="2024-04-30T00:00:00"/>
    <x v="5"/>
    <n v="121"/>
    <n v="121"/>
    <n v="121"/>
  </r>
  <r>
    <x v="6"/>
    <s v="مورد_ شركة الاندلس القابضة - زجاج"/>
    <n v="180974.85"/>
    <d v="2024-01-31T00:00:00"/>
    <x v="6"/>
    <n v="31"/>
    <n v="31"/>
    <n v="31"/>
  </r>
  <r>
    <x v="6"/>
    <s v="مورد_ شركة الاندلس القابضة - زجاج"/>
    <n v="180974.85"/>
    <d v="2024-02-28T00:00:00"/>
    <x v="6"/>
    <n v="59"/>
    <n v="59"/>
    <n v="59"/>
  </r>
  <r>
    <x v="6"/>
    <s v="مورد_ شركة الاندلس القابضة - زجاج"/>
    <n v="180974.85"/>
    <d v="2024-03-31T00:00:00"/>
    <x v="6"/>
    <n v="91"/>
    <n v="91"/>
    <n v="91"/>
  </r>
  <r>
    <x v="6"/>
    <s v="مورد_ شركة الاندلس القابضة - زجاج"/>
    <n v="0"/>
    <d v="2024-04-30T00:00:00"/>
    <x v="6"/>
    <n v="121"/>
    <m/>
    <m/>
  </r>
  <r>
    <x v="7"/>
    <s v="مورد_ شركة معمار للمعدات الانشائية والتجارة المحدودة"/>
    <n v="116084"/>
    <d v="2024-01-31T00:00:00"/>
    <x v="7"/>
    <n v="31"/>
    <n v="31"/>
    <n v="31"/>
  </r>
  <r>
    <x v="7"/>
    <s v="مورد_ شركة معمار للمعدات الانشائية والتجارة المحدودة"/>
    <n v="30277"/>
    <d v="2024-02-28T00:00:00"/>
    <x v="7"/>
    <n v="59"/>
    <n v="59"/>
    <n v="59"/>
  </r>
  <r>
    <x v="7"/>
    <s v="مورد_ شركة معمار للمعدات الانشائية والتجارة المحدودة"/>
    <n v="15824.55"/>
    <d v="2024-03-31T00:00:00"/>
    <x v="7"/>
    <n v="91"/>
    <n v="91"/>
    <n v="91"/>
  </r>
  <r>
    <x v="7"/>
    <s v="مورد_ شركة معمار للمعدات الانشائية والتجارة المحدودة"/>
    <n v="0"/>
    <d v="2024-04-30T00:00:00"/>
    <x v="7"/>
    <n v="121"/>
    <m/>
    <m/>
  </r>
  <r>
    <x v="8"/>
    <s v="مورد_ شركة امداد الرياض (شركة نسما ترك التجاريه)"/>
    <n v="10392.67"/>
    <d v="2024-01-31T00:00:00"/>
    <x v="8"/>
    <n v="31"/>
    <n v="31"/>
    <n v="31"/>
  </r>
  <r>
    <x v="8"/>
    <s v="مورد_ شركة امداد الرياض (شركة نسما ترك التجاريه)"/>
    <n v="0"/>
    <d v="2024-02-28T00:00:00"/>
    <x v="8"/>
    <n v="59"/>
    <m/>
    <m/>
  </r>
  <r>
    <x v="8"/>
    <s v="مورد_ شركة امداد الرياض (شركة نسما ترك التجاريه)"/>
    <n v="0"/>
    <d v="2024-03-31T00:00:00"/>
    <x v="8"/>
    <n v="91"/>
    <m/>
    <m/>
  </r>
  <r>
    <x v="8"/>
    <s v="مورد_ شركة امداد الرياض (شركة نسما ترك التجاريه)"/>
    <n v="0"/>
    <d v="2024-04-30T00:00:00"/>
    <x v="8"/>
    <n v="121"/>
    <m/>
    <m/>
  </r>
  <r>
    <x v="9"/>
    <s v="مورد_ شركة المواد الخصوصية للكيماويات -  الجفالي"/>
    <n v="314702"/>
    <d v="2024-01-31T00:00:00"/>
    <x v="9"/>
    <n v="31"/>
    <n v="31"/>
    <n v="31"/>
  </r>
  <r>
    <x v="9"/>
    <s v="مورد_ شركة المواد الخصوصية للكيماويات -  الجفالي"/>
    <n v="42881.37"/>
    <d v="2024-02-28T00:00:00"/>
    <x v="9"/>
    <n v="59"/>
    <n v="59"/>
    <n v="59"/>
  </r>
  <r>
    <x v="9"/>
    <s v="مورد_ شركة المواد الخصوصية للكيماويات -  الجفالي"/>
    <n v="0"/>
    <d v="2024-03-31T00:00:00"/>
    <x v="9"/>
    <n v="91"/>
    <m/>
    <m/>
  </r>
  <r>
    <x v="9"/>
    <s v="مورد_ شركة المواد الخصوصية للكيماويات -  الجفالي"/>
    <n v="0"/>
    <d v="2024-04-30T00:00:00"/>
    <x v="9"/>
    <n v="121"/>
    <m/>
    <m/>
  </r>
  <r>
    <x v="10"/>
    <s v="مورد_ شركة هيلتي العربية السعودية"/>
    <n v="0"/>
    <d v="2024-01-31T00:00:00"/>
    <x v="10"/>
    <n v="31"/>
    <m/>
    <m/>
  </r>
  <r>
    <x v="10"/>
    <s v="مورد_ شركة هيلتي العربية السعودية"/>
    <n v="0"/>
    <d v="2024-02-28T00:00:00"/>
    <x v="10"/>
    <n v="59"/>
    <m/>
    <m/>
  </r>
  <r>
    <x v="10"/>
    <s v="مورد_ شركة هيلتي العربية السعودية"/>
    <n v="19534.16"/>
    <d v="2024-03-31T00:00:00"/>
    <x v="10"/>
    <n v="91"/>
    <n v="91"/>
    <n v="91"/>
  </r>
  <r>
    <x v="10"/>
    <s v="مورد_ شركة هيلتي العربية السعودية"/>
    <n v="0"/>
    <d v="2024-04-30T00:00:00"/>
    <x v="10"/>
    <n v="121"/>
    <m/>
    <m/>
  </r>
  <r>
    <x v="11"/>
    <s v="مورد_ شركة بيت التطور للتجارة"/>
    <n v="129948.7"/>
    <d v="2024-01-31T00:00:00"/>
    <x v="11"/>
    <n v="31"/>
    <n v="31"/>
    <n v="31"/>
  </r>
  <r>
    <x v="11"/>
    <s v="مورد_ شركة بيت التطور للتجارة"/>
    <n v="129948.7"/>
    <d v="2024-02-28T00:00:00"/>
    <x v="11"/>
    <n v="59"/>
    <n v="59"/>
    <n v="59"/>
  </r>
  <r>
    <x v="11"/>
    <s v="مورد_ شركة بيت التطور للتجارة"/>
    <n v="129948.7"/>
    <d v="2024-03-31T00:00:00"/>
    <x v="11"/>
    <n v="91"/>
    <n v="91"/>
    <n v="91"/>
  </r>
  <r>
    <x v="11"/>
    <s v="مورد_ شركة بيت التطور للتجارة"/>
    <n v="129949"/>
    <d v="2024-04-30T00:00:00"/>
    <x v="11"/>
    <n v="121"/>
    <n v="121"/>
    <n v="121"/>
  </r>
  <r>
    <x v="12"/>
    <s v="مورد_ الشركة السعودية للالات الصناعية المحدودة - سيمكو"/>
    <n v="0"/>
    <d v="2024-01-31T00:00:00"/>
    <x v="12"/>
    <n v="31"/>
    <m/>
    <m/>
  </r>
  <r>
    <x v="12"/>
    <s v="مورد_ الشركة السعودية للالات الصناعية المحدودة - سيمكو"/>
    <n v="0"/>
    <d v="2024-02-28T00:00:00"/>
    <x v="12"/>
    <n v="59"/>
    <m/>
    <m/>
  </r>
  <r>
    <x v="12"/>
    <s v="مورد_ الشركة السعودية للالات الصناعية المحدودة - سيمكو"/>
    <n v="0"/>
    <d v="2024-03-31T00:00:00"/>
    <x v="12"/>
    <n v="91"/>
    <m/>
    <m/>
  </r>
  <r>
    <x v="12"/>
    <s v="مورد_ الشركة السعودية للالات الصناعية المحدودة - سيمكو"/>
    <n v="0"/>
    <d v="2024-04-30T00:00:00"/>
    <x v="12"/>
    <n v="121"/>
    <m/>
    <m/>
  </r>
  <r>
    <x v="13"/>
    <s v="مورد_ شركة شهاب الصناعية التجارية"/>
    <n v="15559.39"/>
    <d v="2024-01-31T00:00:00"/>
    <x v="13"/>
    <n v="31"/>
    <n v="31"/>
    <n v="31"/>
  </r>
  <r>
    <x v="13"/>
    <s v="مورد_ شركة شهاب الصناعية التجارية"/>
    <n v="0"/>
    <d v="2024-02-28T00:00:00"/>
    <x v="13"/>
    <n v="59"/>
    <m/>
    <m/>
  </r>
  <r>
    <x v="13"/>
    <s v="مورد_ شركة شهاب الصناعية التجارية"/>
    <n v="0"/>
    <d v="2024-03-31T00:00:00"/>
    <x v="13"/>
    <n v="91"/>
    <m/>
    <m/>
  </r>
  <r>
    <x v="13"/>
    <s v="مورد_ شركة شهاب الصناعية التجارية"/>
    <n v="0"/>
    <d v="2024-04-30T00:00:00"/>
    <x v="13"/>
    <n v="121"/>
    <m/>
    <m/>
  </r>
  <r>
    <x v="14"/>
    <s v="مورد_ مؤسسة ماس السعودية للتجارة - ماكينات"/>
    <n v="70530.994850000003"/>
    <d v="2024-01-31T00:00:00"/>
    <x v="14"/>
    <n v="31"/>
    <n v="31"/>
    <n v="31"/>
  </r>
  <r>
    <x v="14"/>
    <s v="مورد_ مؤسسة ماس السعودية للتجارة - ماكينات"/>
    <n v="70530.994850000003"/>
    <d v="2024-02-28T00:00:00"/>
    <x v="14"/>
    <n v="59"/>
    <n v="59"/>
    <n v="59"/>
  </r>
  <r>
    <x v="14"/>
    <s v="مورد_ مؤسسة ماس السعودية للتجارة - ماكينات"/>
    <n v="0"/>
    <d v="2024-03-31T00:00:00"/>
    <x v="14"/>
    <n v="91"/>
    <m/>
    <m/>
  </r>
  <r>
    <x v="14"/>
    <s v="مورد_ مؤسسة ماس السعودية للتجارة - ماكينات"/>
    <n v="0"/>
    <d v="2024-04-30T00:00:00"/>
    <x v="14"/>
    <n v="121"/>
    <m/>
    <m/>
  </r>
  <r>
    <x v="15"/>
    <s v="مورد_ شركة هيرا للصناعة"/>
    <n v="0"/>
    <d v="2024-01-31T00:00:00"/>
    <x v="15"/>
    <n v="31"/>
    <m/>
    <m/>
  </r>
  <r>
    <x v="15"/>
    <s v="مورد_ شركة هيرا للصناعة"/>
    <n v="0"/>
    <d v="2024-02-28T00:00:00"/>
    <x v="15"/>
    <n v="59"/>
    <m/>
    <m/>
  </r>
  <r>
    <x v="15"/>
    <s v="مورد_ شركة هيرا للصناعة"/>
    <n v="0"/>
    <d v="2024-03-31T00:00:00"/>
    <x v="15"/>
    <n v="91"/>
    <m/>
    <m/>
  </r>
  <r>
    <x v="15"/>
    <s v="مورد_ شركة هيرا للصناعة"/>
    <n v="0"/>
    <d v="2024-04-30T00:00:00"/>
    <x v="15"/>
    <n v="121"/>
    <m/>
    <m/>
  </r>
  <r>
    <x v="16"/>
    <s v="مورد_ مصنع الضحيان لألواح الالمنيوم"/>
    <n v="0"/>
    <d v="2024-01-31T00:00:00"/>
    <x v="16"/>
    <n v="31"/>
    <m/>
    <m/>
  </r>
  <r>
    <x v="16"/>
    <s v="مورد_ مصنع الضحيان لألواح الالمنيوم"/>
    <n v="0"/>
    <d v="2024-02-28T00:00:00"/>
    <x v="16"/>
    <n v="59"/>
    <m/>
    <m/>
  </r>
  <r>
    <x v="16"/>
    <s v="مورد_ مصنع الضحيان لألواح الالمنيوم"/>
    <n v="0"/>
    <d v="2024-03-31T00:00:00"/>
    <x v="16"/>
    <n v="91"/>
    <m/>
    <m/>
  </r>
  <r>
    <x v="16"/>
    <s v="مورد_ مصنع الضحيان لألواح الالمنيوم"/>
    <n v="0"/>
    <d v="2024-04-30T00:00:00"/>
    <x v="16"/>
    <n v="121"/>
    <m/>
    <m/>
  </r>
  <r>
    <x v="17"/>
    <s v="مورد_ شركة منتجات الالمنيوم الوبكو - أنظمة"/>
    <n v="1538355.4"/>
    <d v="2024-01-31T00:00:00"/>
    <x v="17"/>
    <n v="31"/>
    <n v="31"/>
    <n v="31"/>
  </r>
  <r>
    <x v="17"/>
    <s v="مورد_ شركة منتجات الالمنيوم الوبكو - أنظمة"/>
    <n v="542429.60000000009"/>
    <d v="2024-02-28T00:00:00"/>
    <x v="17"/>
    <n v="59"/>
    <n v="59"/>
    <n v="59"/>
  </r>
  <r>
    <x v="17"/>
    <s v="مورد_ شركة منتجات الالمنيوم الوبكو - أنظمة"/>
    <n v="545894"/>
    <d v="2024-03-31T00:00:00"/>
    <x v="17"/>
    <n v="91"/>
    <n v="91"/>
    <n v="91"/>
  </r>
  <r>
    <x v="17"/>
    <s v="مورد_ شركة منتجات الالمنيوم الوبكو - أنظمة"/>
    <n v="69941.600000000006"/>
    <d v="2024-04-30T00:00:00"/>
    <x v="17"/>
    <n v="121"/>
    <n v="121"/>
    <n v="121"/>
  </r>
  <r>
    <x v="18"/>
    <s v="مورد_ شركة اتون للتجارة"/>
    <n v="0"/>
    <d v="2024-01-31T00:00:00"/>
    <x v="18"/>
    <n v="31"/>
    <m/>
    <m/>
  </r>
  <r>
    <x v="18"/>
    <s v="مورد_ شركة اتون للتجارة"/>
    <n v="0"/>
    <d v="2024-02-28T00:00:00"/>
    <x v="18"/>
    <n v="59"/>
    <m/>
    <m/>
  </r>
  <r>
    <x v="18"/>
    <s v="مورد_ شركة اتون للتجارة"/>
    <n v="0"/>
    <d v="2024-03-31T00:00:00"/>
    <x v="18"/>
    <n v="91"/>
    <m/>
    <m/>
  </r>
  <r>
    <x v="18"/>
    <s v="مورد_ شركة اتون للتجارة"/>
    <n v="0"/>
    <d v="2024-04-30T00:00:00"/>
    <x v="18"/>
    <n v="121"/>
    <m/>
    <m/>
  </r>
  <r>
    <x v="19"/>
    <s v="مورد_ شركة ابناء احمد عمر باحليوه - براغي"/>
    <n v="102174.56"/>
    <d v="2024-01-31T00:00:00"/>
    <x v="19"/>
    <n v="31"/>
    <n v="31"/>
    <n v="31"/>
  </r>
  <r>
    <x v="19"/>
    <s v="مورد_ شركة ابناء احمد عمر باحليوه - براغي"/>
    <m/>
    <d v="2024-02-28T00:00:00"/>
    <x v="19"/>
    <n v="59"/>
    <m/>
    <m/>
  </r>
  <r>
    <x v="19"/>
    <s v="مورد_ شركة ابناء احمد عمر باحليوه - براغي"/>
    <n v="0"/>
    <d v="2024-03-31T00:00:00"/>
    <x v="19"/>
    <n v="91"/>
    <m/>
    <m/>
  </r>
  <r>
    <x v="19"/>
    <s v="مورد_ شركة ابناء احمد عمر باحليوه - براغي"/>
    <n v="0"/>
    <d v="2024-04-30T00:00:00"/>
    <x v="19"/>
    <n v="121"/>
    <m/>
    <m/>
  </r>
  <r>
    <x v="20"/>
    <s v="مورد_ شركة ابناء ابرهيم عبد الرحمن المانع للتجارة و الصناعة"/>
    <n v="0"/>
    <d v="2024-01-31T00:00:00"/>
    <x v="20"/>
    <n v="31"/>
    <m/>
    <m/>
  </r>
  <r>
    <x v="20"/>
    <s v="مورد_ شركة ابناء ابرهيم عبد الرحمن المانع للتجارة و الصناعة"/>
    <n v="0"/>
    <d v="2024-02-28T00:00:00"/>
    <x v="20"/>
    <n v="59"/>
    <m/>
    <m/>
  </r>
  <r>
    <x v="20"/>
    <s v="مورد_ شركة ابناء ابرهيم عبد الرحمن المانع للتجارة و الصناعة"/>
    <n v="0"/>
    <d v="2024-03-31T00:00:00"/>
    <x v="20"/>
    <n v="91"/>
    <m/>
    <m/>
  </r>
  <r>
    <x v="20"/>
    <s v="مورد_ شركة ابناء ابرهيم عبد الرحمن المانع للتجارة و الصناعة"/>
    <n v="0"/>
    <d v="2024-04-30T00:00:00"/>
    <x v="20"/>
    <n v="121"/>
    <m/>
    <m/>
  </r>
  <r>
    <x v="21"/>
    <s v="مورد_ شركة مجموعة التيسير تالكو الصناعية"/>
    <n v="0"/>
    <d v="2024-01-31T00:00:00"/>
    <x v="21"/>
    <n v="31"/>
    <m/>
    <m/>
  </r>
  <r>
    <x v="21"/>
    <s v="مورد_ شركة مجموعة التيسير تالكو الصناعية"/>
    <n v="0"/>
    <d v="2024-02-28T00:00:00"/>
    <x v="21"/>
    <n v="59"/>
    <m/>
    <m/>
  </r>
  <r>
    <x v="21"/>
    <s v="مورد_ شركة مجموعة التيسير تالكو الصناعية"/>
    <n v="2020392"/>
    <d v="2024-03-31T00:00:00"/>
    <x v="21"/>
    <n v="91"/>
    <n v="91"/>
    <n v="91"/>
  </r>
  <r>
    <x v="21"/>
    <s v="مورد_ شركة مجموعة التيسير تالكو الصناعية"/>
    <n v="1222574.6499999999"/>
    <d v="2024-04-30T00:00:00"/>
    <x v="21"/>
    <n v="121"/>
    <n v="121"/>
    <n v="121"/>
  </r>
  <r>
    <x v="22"/>
    <s v="مورد_ شركة الاندلس للتجارة - المنيوم و اكسسوارات"/>
    <n v="54831"/>
    <d v="2024-01-31T00:00:00"/>
    <x v="22"/>
    <n v="31"/>
    <n v="31"/>
    <n v="31"/>
  </r>
  <r>
    <x v="22"/>
    <s v="مورد_ شركة الاندلس للتجارة - المنيوم و اكسسوارات"/>
    <n v="12936.82"/>
    <d v="2024-02-28T00:00:00"/>
    <x v="22"/>
    <n v="59"/>
    <n v="59"/>
    <n v="59"/>
  </r>
  <r>
    <x v="22"/>
    <s v="مورد_ شركة الاندلس للتجارة - المنيوم و اكسسوارات"/>
    <n v="0"/>
    <d v="2024-03-31T00:00:00"/>
    <x v="22"/>
    <n v="91"/>
    <m/>
    <m/>
  </r>
  <r>
    <x v="22"/>
    <s v="مورد_ شركة الاندلس للتجارة - المنيوم و اكسسوارات"/>
    <n v="0"/>
    <d v="2024-04-30T00:00:00"/>
    <x v="22"/>
    <n v="121"/>
    <m/>
    <m/>
  </r>
  <r>
    <x v="23"/>
    <s v="مورد_ شركة العاشوري للتجارة و الصناعة و المقاولات"/>
    <n v="734.81000000000006"/>
    <d v="2024-01-31T00:00:00"/>
    <x v="23"/>
    <n v="31"/>
    <n v="31"/>
    <n v="31"/>
  </r>
  <r>
    <x v="23"/>
    <s v="مورد_ شركة العاشوري للتجارة و الصناعة و المقاولات"/>
    <n v="0"/>
    <d v="2024-02-28T00:00:00"/>
    <x v="23"/>
    <n v="59"/>
    <m/>
    <m/>
  </r>
  <r>
    <x v="23"/>
    <s v="مورد_ شركة العاشوري للتجارة و الصناعة و المقاولات"/>
    <n v="0"/>
    <d v="2024-03-31T00:00:00"/>
    <x v="23"/>
    <n v="91"/>
    <m/>
    <m/>
  </r>
  <r>
    <x v="23"/>
    <s v="مورد_ شركة العاشوري للتجارة و الصناعة و المقاولات"/>
    <n v="0"/>
    <d v="2024-04-30T00:00:00"/>
    <x v="23"/>
    <n v="121"/>
    <m/>
    <m/>
  </r>
  <r>
    <x v="24"/>
    <s v="مورد_ شركة تجديف للتجارة"/>
    <n v="0.53"/>
    <d v="2024-01-31T00:00:00"/>
    <x v="24"/>
    <n v="31"/>
    <n v="31"/>
    <n v="31"/>
  </r>
  <r>
    <x v="24"/>
    <s v="مورد_ شركة تجديف للتجارة"/>
    <n v="0"/>
    <d v="2024-02-28T00:00:00"/>
    <x v="24"/>
    <n v="59"/>
    <m/>
    <m/>
  </r>
  <r>
    <x v="24"/>
    <s v="مورد_ شركة تجديف للتجارة"/>
    <n v="0"/>
    <d v="2024-03-31T00:00:00"/>
    <x v="24"/>
    <n v="91"/>
    <m/>
    <m/>
  </r>
  <r>
    <x v="24"/>
    <s v="مورد_ شركة تجديف للتجارة"/>
    <n v="0"/>
    <d v="2024-04-30T00:00:00"/>
    <x v="24"/>
    <n v="121"/>
    <m/>
    <m/>
  </r>
  <r>
    <x v="25"/>
    <s v="مورد_ شركة الاوساط الطيبة للتجارة -مؤسسة بيت الايثار"/>
    <n v="28742.600000000002"/>
    <d v="2024-01-31T00:00:00"/>
    <x v="25"/>
    <n v="31"/>
    <n v="31"/>
    <n v="31"/>
  </r>
  <r>
    <x v="25"/>
    <s v="مورد_ شركة الاوساط الطيبة للتجارة -مؤسسة بيت الايثار"/>
    <n v="0"/>
    <d v="2024-02-28T00:00:00"/>
    <x v="25"/>
    <n v="59"/>
    <m/>
    <m/>
  </r>
  <r>
    <x v="25"/>
    <s v="مورد_ شركة الاوساط الطيبة للتجارة -مؤسسة بيت الايثار"/>
    <n v="0"/>
    <d v="2024-03-31T00:00:00"/>
    <x v="25"/>
    <n v="91"/>
    <m/>
    <m/>
  </r>
  <r>
    <x v="25"/>
    <s v="مورد_ شركة الاوساط الطيبة للتجارة -مؤسسة بيت الايثار"/>
    <n v="0"/>
    <d v="2024-04-30T00:00:00"/>
    <x v="25"/>
    <n v="121"/>
    <m/>
    <m/>
  </r>
  <r>
    <x v="26"/>
    <s v="مورد_ شركة  بروق الامان التجاريه"/>
    <n v="0"/>
    <d v="2024-01-31T00:00:00"/>
    <x v="26"/>
    <n v="31"/>
    <m/>
    <m/>
  </r>
  <r>
    <x v="26"/>
    <s v="مورد_ شركة  بروق الامان التجاريه"/>
    <n v="0"/>
    <d v="2024-02-28T00:00:00"/>
    <x v="26"/>
    <n v="59"/>
    <m/>
    <m/>
  </r>
  <r>
    <x v="26"/>
    <s v="مورد_ شركة  بروق الامان التجاريه"/>
    <n v="0"/>
    <d v="2024-03-31T00:00:00"/>
    <x v="26"/>
    <n v="91"/>
    <m/>
    <m/>
  </r>
  <r>
    <x v="26"/>
    <s v="مورد_ شركة  بروق الامان التجاريه"/>
    <n v="0"/>
    <d v="2024-04-30T00:00:00"/>
    <x v="26"/>
    <n v="121"/>
    <m/>
    <m/>
  </r>
  <r>
    <x v="27"/>
    <s v="مورد _شركة المطاط الفني المحدوده"/>
    <n v="0"/>
    <d v="2024-01-31T00:00:00"/>
    <x v="27"/>
    <n v="31"/>
    <m/>
    <m/>
  </r>
  <r>
    <x v="27"/>
    <s v="مورد _شركة المطاط الفني المحدوده"/>
    <n v="0"/>
    <d v="2024-02-28T00:00:00"/>
    <x v="27"/>
    <n v="59"/>
    <m/>
    <m/>
  </r>
  <r>
    <x v="27"/>
    <s v="مورد _شركة المطاط الفني المحدوده"/>
    <n v="0"/>
    <d v="2024-03-31T00:00:00"/>
    <x v="27"/>
    <n v="91"/>
    <m/>
    <m/>
  </r>
  <r>
    <x v="27"/>
    <s v="مورد _شركة المطاط الفني المحدوده"/>
    <n v="0"/>
    <d v="2024-04-30T00:00:00"/>
    <x v="27"/>
    <n v="121"/>
    <m/>
    <m/>
  </r>
  <r>
    <x v="28"/>
    <s v="مورد_ الشركة السعودية الامريكية للزجاج"/>
    <n v="1501925"/>
    <d v="2024-01-31T00:00:00"/>
    <x v="28"/>
    <n v="31"/>
    <n v="31"/>
    <n v="31"/>
  </r>
  <r>
    <x v="28"/>
    <s v="مورد_ الشركة السعودية الامريكية للزجاج"/>
    <n v="0"/>
    <d v="2024-02-28T00:00:00"/>
    <x v="28"/>
    <n v="59"/>
    <m/>
    <m/>
  </r>
  <r>
    <x v="28"/>
    <s v="مورد_ الشركة السعودية الامريكية للزجاج"/>
    <n v="0"/>
    <d v="2024-03-31T00:00:00"/>
    <x v="28"/>
    <n v="91"/>
    <m/>
    <m/>
  </r>
  <r>
    <x v="28"/>
    <s v="مورد_ الشركة السعودية الامريكية للزجاج"/>
    <n v="629209.10000000009"/>
    <d v="2024-04-30T00:00:00"/>
    <x v="28"/>
    <n v="121"/>
    <n v="121"/>
    <n v="121"/>
  </r>
  <r>
    <x v="29"/>
    <s v="مورد_ شركة خبراء الالواح المركبة المحدوده."/>
    <n v="1904.585189999789"/>
    <d v="2024-01-31T00:00:00"/>
    <x v="29"/>
    <n v="31"/>
    <n v="31"/>
    <n v="31"/>
  </r>
  <r>
    <x v="29"/>
    <s v="مورد_ شركة خبراء الالواح المركبة المحدوده."/>
    <n v="0"/>
    <d v="2024-02-28T00:00:00"/>
    <x v="29"/>
    <n v="59"/>
    <m/>
    <m/>
  </r>
  <r>
    <x v="29"/>
    <s v="مورد_ شركة خبراء الالواح المركبة المحدوده."/>
    <n v="0"/>
    <d v="2024-03-31T00:00:00"/>
    <x v="29"/>
    <n v="91"/>
    <m/>
    <m/>
  </r>
  <r>
    <x v="29"/>
    <s v="مورد_ شركة خبراء الالواح المركبة المحدوده."/>
    <n v="0"/>
    <d v="2024-04-30T00:00:00"/>
    <x v="29"/>
    <n v="121"/>
    <m/>
    <m/>
  </r>
  <r>
    <x v="30"/>
    <s v="مورد _ شركة الخالدي للمقاولات المكانيكيه"/>
    <n v="0"/>
    <d v="2024-01-31T00:00:00"/>
    <x v="30"/>
    <n v="31"/>
    <m/>
    <m/>
  </r>
  <r>
    <x v="30"/>
    <s v="مورد _ شركة الخالدي للمقاولات المكانيكيه"/>
    <n v="0"/>
    <d v="2024-02-28T00:00:00"/>
    <x v="30"/>
    <n v="59"/>
    <m/>
    <m/>
  </r>
  <r>
    <x v="30"/>
    <s v="مورد _ شركة الخالدي للمقاولات المكانيكيه"/>
    <n v="0"/>
    <d v="2024-03-31T00:00:00"/>
    <x v="30"/>
    <n v="91"/>
    <m/>
    <m/>
  </r>
  <r>
    <x v="30"/>
    <s v="مورد _ شركة الخالدي للمقاولات المكانيكيه"/>
    <n v="0"/>
    <d v="2024-04-30T00:00:00"/>
    <x v="30"/>
    <n v="121"/>
    <m/>
    <m/>
  </r>
  <r>
    <x v="31"/>
    <s v="مورد _ مؤسسة فنون الوحده التقنية للتجاره"/>
    <n v="0"/>
    <d v="2024-01-31T00:00:00"/>
    <x v="31"/>
    <n v="31"/>
    <m/>
    <m/>
  </r>
  <r>
    <x v="31"/>
    <s v="مورد _ مؤسسة فنون الوحده التقنية للتجاره"/>
    <n v="0"/>
    <d v="2024-02-28T00:00:00"/>
    <x v="31"/>
    <n v="59"/>
    <m/>
    <m/>
  </r>
  <r>
    <x v="31"/>
    <s v="مورد _ مؤسسة فنون الوحده التقنية للتجاره"/>
    <n v="0"/>
    <d v="2024-03-31T00:00:00"/>
    <x v="31"/>
    <n v="91"/>
    <m/>
    <m/>
  </r>
  <r>
    <x v="31"/>
    <s v="مورد _ مؤسسة فنون الوحده التقنية للتجاره"/>
    <n v="0"/>
    <d v="2024-04-30T00:00:00"/>
    <x v="31"/>
    <n v="121"/>
    <m/>
    <m/>
  </r>
  <r>
    <x v="32"/>
    <s v="مورد _ مؤسسة التلال الزجاجيه للتجاره"/>
    <n v="3571.94"/>
    <d v="2024-01-31T00:00:00"/>
    <x v="32"/>
    <n v="31"/>
    <n v="31"/>
    <n v="31"/>
  </r>
  <r>
    <x v="32"/>
    <s v="مورد _ مؤسسة التلال الزجاجيه للتجاره"/>
    <n v="0"/>
    <d v="2024-02-28T00:00:00"/>
    <x v="32"/>
    <n v="59"/>
    <m/>
    <m/>
  </r>
  <r>
    <x v="32"/>
    <s v="مورد _ مؤسسة التلال الزجاجيه للتجاره"/>
    <n v="0"/>
    <d v="2024-03-31T00:00:00"/>
    <x v="32"/>
    <n v="91"/>
    <m/>
    <m/>
  </r>
  <r>
    <x v="32"/>
    <s v="مورد _ مؤسسة التلال الزجاجيه للتجاره"/>
    <n v="0"/>
    <d v="2024-04-30T00:00:00"/>
    <x v="32"/>
    <n v="121"/>
    <m/>
    <m/>
  </r>
  <r>
    <x v="33"/>
    <s v="مورد_شركة الكفاءة المحدودة"/>
    <n v="0"/>
    <d v="2024-01-31T00:00:00"/>
    <x v="33"/>
    <n v="31"/>
    <m/>
    <m/>
  </r>
  <r>
    <x v="33"/>
    <s v="مورد_شركة الكفاءة المحدودة"/>
    <n v="0"/>
    <d v="2024-02-28T00:00:00"/>
    <x v="33"/>
    <n v="59"/>
    <m/>
    <m/>
  </r>
  <r>
    <x v="33"/>
    <s v="مورد_شركة الكفاءة المحدودة"/>
    <n v="0"/>
    <d v="2024-03-31T00:00:00"/>
    <x v="33"/>
    <n v="91"/>
    <m/>
    <m/>
  </r>
  <r>
    <x v="33"/>
    <s v="مورد_شركة الكفاءة المحدودة"/>
    <n v="0"/>
    <d v="2024-04-30T00:00:00"/>
    <x v="33"/>
    <n v="121"/>
    <m/>
    <m/>
  </r>
  <r>
    <x v="34"/>
    <s v="مورد _ شركة سيكا العربيه السعودية المحدوده"/>
    <n v="0"/>
    <d v="2024-01-31T00:00:00"/>
    <x v="34"/>
    <n v="31"/>
    <m/>
    <m/>
  </r>
  <r>
    <x v="34"/>
    <s v="مورد _ شركة سيكا العربيه السعودية المحدوده"/>
    <n v="0"/>
    <d v="2024-02-28T00:00:00"/>
    <x v="34"/>
    <n v="59"/>
    <m/>
    <m/>
  </r>
  <r>
    <x v="34"/>
    <s v="مورد _ شركة سيكا العربيه السعودية المحدوده"/>
    <n v="0"/>
    <d v="2024-03-31T00:00:00"/>
    <x v="34"/>
    <n v="91"/>
    <m/>
    <m/>
  </r>
  <r>
    <x v="34"/>
    <s v="مورد _ شركة سيكا العربيه السعودية المحدوده"/>
    <n v="0"/>
    <d v="2024-04-30T00:00:00"/>
    <x v="34"/>
    <n v="121"/>
    <m/>
    <m/>
  </r>
  <r>
    <x v="35"/>
    <s v="مورد _ مصنع ابراهيم يوسف العوضي"/>
    <n v="44409.78"/>
    <d v="2024-01-31T00:00:00"/>
    <x v="35"/>
    <n v="31"/>
    <n v="31"/>
    <n v="31"/>
  </r>
  <r>
    <x v="35"/>
    <s v="مورد _ مصنع ابراهيم يوسف العوضي"/>
    <n v="0"/>
    <d v="2024-02-28T00:00:00"/>
    <x v="35"/>
    <n v="59"/>
    <m/>
    <m/>
  </r>
  <r>
    <x v="35"/>
    <s v="مورد _ مصنع ابراهيم يوسف العوضي"/>
    <n v="0"/>
    <d v="2024-03-31T00:00:00"/>
    <x v="35"/>
    <n v="91"/>
    <m/>
    <m/>
  </r>
  <r>
    <x v="35"/>
    <s v="مورد _ مصنع ابراهيم يوسف العوضي"/>
    <n v="0"/>
    <d v="2024-04-30T00:00:00"/>
    <x v="35"/>
    <n v="121"/>
    <m/>
    <m/>
  </r>
  <r>
    <x v="36"/>
    <s v="مورد _ مؤسسة اوبين الابيض للمقاولات"/>
    <n v="0"/>
    <d v="2024-01-31T00:00:00"/>
    <x v="36"/>
    <n v="31"/>
    <m/>
    <m/>
  </r>
  <r>
    <x v="36"/>
    <s v="مورد _ مؤسسة اوبين الابيض للمقاولات"/>
    <n v="0"/>
    <d v="2024-02-28T00:00:00"/>
    <x v="36"/>
    <n v="59"/>
    <m/>
    <m/>
  </r>
  <r>
    <x v="36"/>
    <s v="مورد _ مؤسسة اوبين الابيض للمقاولات"/>
    <n v="0"/>
    <d v="2024-03-31T00:00:00"/>
    <x v="36"/>
    <n v="91"/>
    <m/>
    <m/>
  </r>
  <r>
    <x v="36"/>
    <s v="مورد _ مؤسسة اوبين الابيض للمقاولات"/>
    <n v="0"/>
    <d v="2024-04-30T00:00:00"/>
    <x v="36"/>
    <n v="121"/>
    <m/>
    <m/>
  </r>
  <r>
    <x v="37"/>
    <s v="مورد_ مؤسسة المنصات المتحركة للتجارة"/>
    <n v="152538"/>
    <d v="2024-01-31T00:00:00"/>
    <x v="37"/>
    <n v="31"/>
    <n v="31"/>
    <n v="31"/>
  </r>
  <r>
    <x v="37"/>
    <s v="مورد_ مؤسسة المنصات المتحركة للتجارة"/>
    <n v="0"/>
    <d v="2024-02-28T00:00:00"/>
    <x v="37"/>
    <n v="59"/>
    <m/>
    <m/>
  </r>
  <r>
    <x v="37"/>
    <s v="مورد_ مؤسسة المنصات المتحركة للتجارة"/>
    <n v="0"/>
    <d v="2024-03-31T00:00:00"/>
    <x v="37"/>
    <n v="91"/>
    <m/>
    <m/>
  </r>
  <r>
    <x v="37"/>
    <s v="مورد_ مؤسسة المنصات المتحركة للتجارة"/>
    <n v="0"/>
    <d v="2024-04-30T00:00:00"/>
    <x v="37"/>
    <n v="121"/>
    <m/>
    <m/>
  </r>
  <r>
    <x v="38"/>
    <s v="مورد_ شركة منافع الصناعية المحدودة"/>
    <n v="2099.9"/>
    <d v="2024-01-31T00:00:00"/>
    <x v="38"/>
    <n v="31"/>
    <n v="31"/>
    <n v="31"/>
  </r>
  <r>
    <x v="38"/>
    <s v="مورد_ شركة منافع الصناعية المحدودة"/>
    <n v="0"/>
    <d v="2024-02-28T00:00:00"/>
    <x v="38"/>
    <n v="59"/>
    <m/>
    <m/>
  </r>
  <r>
    <x v="38"/>
    <s v="مورد_ شركة منافع الصناعية المحدودة"/>
    <n v="0"/>
    <d v="2024-03-31T00:00:00"/>
    <x v="38"/>
    <n v="91"/>
    <m/>
    <m/>
  </r>
  <r>
    <x v="38"/>
    <s v="مورد_ شركة منافع الصناعية المحدودة"/>
    <n v="0"/>
    <d v="2024-04-30T00:00:00"/>
    <x v="38"/>
    <n v="121"/>
    <m/>
    <m/>
  </r>
  <r>
    <x v="39"/>
    <s v="مورد_ شركة عبد العزيز وسعد المعجل"/>
    <n v="0"/>
    <d v="2024-01-31T00:00:00"/>
    <x v="39"/>
    <n v="31"/>
    <m/>
    <m/>
  </r>
  <r>
    <x v="39"/>
    <s v="مورد_ شركة عبد العزيز وسعد المعجل"/>
    <n v="0"/>
    <d v="2024-02-28T00:00:00"/>
    <x v="39"/>
    <n v="59"/>
    <m/>
    <m/>
  </r>
  <r>
    <x v="39"/>
    <s v="مورد_ شركة عبد العزيز وسعد المعجل"/>
    <n v="0"/>
    <d v="2024-03-31T00:00:00"/>
    <x v="39"/>
    <n v="91"/>
    <m/>
    <m/>
  </r>
  <r>
    <x v="39"/>
    <s v="مورد_ شركة عبد العزيز وسعد المعجل"/>
    <n v="0"/>
    <d v="2024-04-30T00:00:00"/>
    <x v="39"/>
    <n v="121"/>
    <m/>
    <m/>
  </r>
  <r>
    <x v="40"/>
    <s v="مورد_ مؤسسة محمد خليل ثوينى للتكييف والتبريد"/>
    <n v="36086.93"/>
    <d v="2024-01-31T00:00:00"/>
    <x v="40"/>
    <n v="31"/>
    <n v="31"/>
    <n v="31"/>
  </r>
  <r>
    <x v="40"/>
    <s v="مورد_ مؤسسة محمد خليل ثوينى للتكييف والتبريد"/>
    <n v="0"/>
    <d v="2024-02-28T00:00:00"/>
    <x v="40"/>
    <n v="59"/>
    <m/>
    <m/>
  </r>
  <r>
    <x v="40"/>
    <s v="مورد_ مؤسسة محمد خليل ثوينى للتكييف والتبريد"/>
    <n v="0"/>
    <d v="2024-03-31T00:00:00"/>
    <x v="40"/>
    <n v="91"/>
    <m/>
    <m/>
  </r>
  <r>
    <x v="40"/>
    <s v="مورد_ مؤسسة محمد خليل ثوينى للتكييف والتبريد"/>
    <n v="0"/>
    <d v="2024-04-30T00:00:00"/>
    <x v="40"/>
    <n v="121"/>
    <m/>
    <m/>
  </r>
  <r>
    <x v="41"/>
    <s v="مورد_ مصنع البتراء للصناعات المعدنية"/>
    <n v="0"/>
    <d v="2024-01-31T00:00:00"/>
    <x v="41"/>
    <n v="31"/>
    <m/>
    <m/>
  </r>
  <r>
    <x v="41"/>
    <s v="مورد_ مصنع البتراء للصناعات المعدنية"/>
    <n v="0"/>
    <d v="2024-02-28T00:00:00"/>
    <x v="41"/>
    <n v="59"/>
    <m/>
    <m/>
  </r>
  <r>
    <x v="41"/>
    <s v="مورد_ مصنع البتراء للصناعات المعدنية"/>
    <n v="0"/>
    <d v="2024-03-31T00:00:00"/>
    <x v="41"/>
    <n v="91"/>
    <m/>
    <m/>
  </r>
  <r>
    <x v="41"/>
    <s v="مورد_ مصنع البتراء للصناعات المعدنية"/>
    <n v="0"/>
    <d v="2024-04-30T00:00:00"/>
    <x v="41"/>
    <n v="121"/>
    <m/>
    <m/>
  </r>
  <r>
    <x v="42"/>
    <s v="مورد_ الخليج للسحب GULF EXTRUSIONS"/>
    <n v="0"/>
    <d v="2024-01-31T00:00:00"/>
    <x v="42"/>
    <n v="31"/>
    <m/>
    <m/>
  </r>
  <r>
    <x v="42"/>
    <s v="مورد_ الخليج للسحب GULF EXTRUSIONS"/>
    <n v="0"/>
    <d v="2024-02-28T00:00:00"/>
    <x v="42"/>
    <n v="59"/>
    <m/>
    <m/>
  </r>
  <r>
    <x v="42"/>
    <s v="مورد_ الخليج للسحب GULF EXTRUSIONS"/>
    <n v="0"/>
    <d v="2024-03-31T00:00:00"/>
    <x v="42"/>
    <n v="91"/>
    <m/>
    <m/>
  </r>
  <r>
    <x v="42"/>
    <s v="مورد_ الخليج للسحب GULF EXTRUSIONS"/>
    <n v="0"/>
    <d v="2024-04-30T00:00:00"/>
    <x v="42"/>
    <n v="121"/>
    <m/>
    <m/>
  </r>
  <r>
    <x v="43"/>
    <s v="مورد_ مؤسسة عبير الاطلس للتجارة"/>
    <n v="8338"/>
    <d v="2024-01-31T00:00:00"/>
    <x v="43"/>
    <n v="31"/>
    <n v="31"/>
    <n v="31"/>
  </r>
  <r>
    <x v="43"/>
    <s v="مورد_ مؤسسة عبير الاطلس للتجارة"/>
    <n v="0"/>
    <d v="2024-02-28T00:00:00"/>
    <x v="43"/>
    <n v="59"/>
    <m/>
    <m/>
  </r>
  <r>
    <x v="43"/>
    <s v="مورد_ مؤسسة عبير الاطلس للتجارة"/>
    <n v="0"/>
    <d v="2024-03-31T00:00:00"/>
    <x v="43"/>
    <n v="91"/>
    <m/>
    <m/>
  </r>
  <r>
    <x v="43"/>
    <s v="مورد_ مؤسسة عبير الاطلس للتجارة"/>
    <n v="0"/>
    <d v="2024-04-30T00:00:00"/>
    <x v="43"/>
    <n v="121"/>
    <m/>
    <m/>
  </r>
  <r>
    <x v="44"/>
    <s v="مورد_ شركة النافع للحديد"/>
    <n v="0"/>
    <d v="2024-01-31T00:00:00"/>
    <x v="44"/>
    <n v="31"/>
    <m/>
    <m/>
  </r>
  <r>
    <x v="44"/>
    <s v="مورد_ شركة النافع للحديد"/>
    <n v="0"/>
    <d v="2024-02-28T00:00:00"/>
    <x v="44"/>
    <n v="59"/>
    <m/>
    <m/>
  </r>
  <r>
    <x v="44"/>
    <s v="مورد_ شركة النافع للحديد"/>
    <n v="0"/>
    <d v="2024-03-31T00:00:00"/>
    <x v="44"/>
    <n v="91"/>
    <m/>
    <m/>
  </r>
  <r>
    <x v="44"/>
    <s v="مورد_ شركة النافع للحديد"/>
    <n v="0"/>
    <d v="2024-04-30T00:00:00"/>
    <x v="44"/>
    <n v="121"/>
    <m/>
    <m/>
  </r>
  <r>
    <x v="45"/>
    <s v="مورد_ شركة عصام  محمد خيري قباني لاعمال الزجاج"/>
    <n v="37212"/>
    <d v="2024-01-31T00:00:00"/>
    <x v="45"/>
    <n v="31"/>
    <n v="31"/>
    <n v="31"/>
  </r>
  <r>
    <x v="45"/>
    <s v="مورد_ شركة عصام  محمد خيري قباني لاعمال الزجاج"/>
    <n v="57222"/>
    <d v="2024-02-28T00:00:00"/>
    <x v="45"/>
    <n v="59"/>
    <n v="59"/>
    <n v="59"/>
  </r>
  <r>
    <x v="45"/>
    <s v="مورد_ شركة عصام  محمد خيري قباني لاعمال الزجاج"/>
    <n v="23633.97"/>
    <d v="2024-03-31T00:00:00"/>
    <x v="45"/>
    <n v="91"/>
    <n v="91"/>
    <n v="91"/>
  </r>
  <r>
    <x v="45"/>
    <s v="مورد_ شركة عصام  محمد خيري قباني لاعمال الزجاج"/>
    <n v="0"/>
    <d v="2024-04-30T00:00:00"/>
    <x v="45"/>
    <n v="121"/>
    <m/>
    <m/>
  </r>
  <r>
    <x v="46"/>
    <s v="مورد_ شركة السيف مشروع ساب _ ليندنر خامات"/>
    <n v="231284.76"/>
    <d v="2024-01-31T00:00:00"/>
    <x v="46"/>
    <n v="31"/>
    <n v="31"/>
    <n v="31"/>
  </r>
  <r>
    <x v="46"/>
    <s v="مورد_ شركة السيف مشروع ساب _ ليندنر خامات"/>
    <n v="0"/>
    <d v="2024-02-28T00:00:00"/>
    <x v="46"/>
    <n v="59"/>
    <m/>
    <m/>
  </r>
  <r>
    <x v="46"/>
    <s v="مورد_ شركة السيف مشروع ساب _ ليندنر خامات"/>
    <n v="0"/>
    <d v="2024-03-31T00:00:00"/>
    <x v="46"/>
    <n v="91"/>
    <m/>
    <m/>
  </r>
  <r>
    <x v="46"/>
    <s v="مورد_ شركة السيف مشروع ساب _ ليندنر خامات"/>
    <n v="0"/>
    <d v="2024-04-30T00:00:00"/>
    <x v="46"/>
    <n v="121"/>
    <m/>
    <m/>
  </r>
  <r>
    <x v="47"/>
    <s v="مورد_ الشركة الفنية للزجاج  - تكنوجلاس"/>
    <n v="0"/>
    <d v="2024-01-31T00:00:00"/>
    <x v="47"/>
    <n v="31"/>
    <m/>
    <m/>
  </r>
  <r>
    <x v="47"/>
    <s v="مورد_ الشركة الفنية للزجاج  - تكنوجلاس"/>
    <n v="0"/>
    <d v="2024-02-28T00:00:00"/>
    <x v="47"/>
    <n v="59"/>
    <m/>
    <m/>
  </r>
  <r>
    <x v="47"/>
    <s v="مورد_ الشركة الفنية للزجاج  - تكنوجلاس"/>
    <n v="0"/>
    <d v="2024-03-31T00:00:00"/>
    <x v="47"/>
    <n v="91"/>
    <m/>
    <m/>
  </r>
  <r>
    <x v="47"/>
    <s v="مورد_ الشركة الفنية للزجاج  - تكنوجلاس"/>
    <n v="0"/>
    <d v="2024-04-30T00:00:00"/>
    <x v="47"/>
    <n v="121"/>
    <m/>
    <m/>
  </r>
  <r>
    <x v="48"/>
    <s v="مورد_ مؤسسة تراث الامارات للتجارة"/>
    <n v="0"/>
    <d v="2024-01-31T00:00:00"/>
    <x v="48"/>
    <n v="31"/>
    <m/>
    <m/>
  </r>
  <r>
    <x v="48"/>
    <s v="مورد_ مؤسسة تراث الامارات للتجارة"/>
    <n v="0"/>
    <d v="2024-02-28T00:00:00"/>
    <x v="48"/>
    <n v="59"/>
    <m/>
    <m/>
  </r>
  <r>
    <x v="48"/>
    <s v="مورد_ مؤسسة تراث الامارات للتجارة"/>
    <n v="0"/>
    <d v="2024-03-31T00:00:00"/>
    <x v="48"/>
    <n v="91"/>
    <m/>
    <m/>
  </r>
  <r>
    <x v="48"/>
    <s v="مورد_ مؤسسة تراث الامارات للتجارة"/>
    <n v="60.145010000169279"/>
    <d v="2024-04-30T00:00:00"/>
    <x v="48"/>
    <n v="121"/>
    <n v="121"/>
    <n v="121"/>
  </r>
  <r>
    <x v="49"/>
    <s v="مورد_ ATC SAUDI CO"/>
    <n v="0"/>
    <d v="2024-01-31T00:00:00"/>
    <x v="49"/>
    <n v="31"/>
    <m/>
    <m/>
  </r>
  <r>
    <x v="49"/>
    <s v="مورد_ ATC SAUDI CO"/>
    <n v="0"/>
    <d v="2024-02-28T00:00:00"/>
    <x v="49"/>
    <n v="59"/>
    <m/>
    <m/>
  </r>
  <r>
    <x v="49"/>
    <s v="مورد_ ATC SAUDI CO"/>
    <n v="0"/>
    <d v="2024-03-31T00:00:00"/>
    <x v="49"/>
    <n v="91"/>
    <m/>
    <m/>
  </r>
  <r>
    <x v="49"/>
    <s v="مورد_ ATC SAUDI CO"/>
    <n v="0"/>
    <d v="2024-04-30T00:00:00"/>
    <x v="49"/>
    <n v="121"/>
    <m/>
    <m/>
  </r>
  <r>
    <x v="50"/>
    <s v="مورد_ شركة ديماس للتجارة والمقاولات"/>
    <n v="6960.64"/>
    <d v="2024-01-31T00:00:00"/>
    <x v="50"/>
    <n v="31"/>
    <n v="31"/>
    <n v="31"/>
  </r>
  <r>
    <x v="50"/>
    <s v="مورد_ شركة ديماس للتجارة والمقاولات"/>
    <n v="0"/>
    <d v="2024-02-28T00:00:00"/>
    <x v="50"/>
    <n v="59"/>
    <m/>
    <m/>
  </r>
  <r>
    <x v="50"/>
    <s v="مورد_ شركة ديماس للتجارة والمقاولات"/>
    <n v="0"/>
    <d v="2024-03-31T00:00:00"/>
    <x v="50"/>
    <n v="91"/>
    <m/>
    <m/>
  </r>
  <r>
    <x v="50"/>
    <s v="مورد_ شركة ديماس للتجارة والمقاولات"/>
    <n v="0"/>
    <d v="2024-04-30T00:00:00"/>
    <x v="50"/>
    <n v="121"/>
    <m/>
    <m/>
  </r>
  <r>
    <x v="51"/>
    <s v="مورد_ شركة ماب الاتحاد للتجارة والمقاولات"/>
    <n v="13411"/>
    <d v="2024-01-31T00:00:00"/>
    <x v="51"/>
    <n v="31"/>
    <n v="31"/>
    <n v="31"/>
  </r>
  <r>
    <x v="51"/>
    <s v="مورد_ شركة ماب الاتحاد للتجارة والمقاولات"/>
    <n v="0"/>
    <d v="2024-02-28T00:00:00"/>
    <x v="51"/>
    <n v="59"/>
    <m/>
    <m/>
  </r>
  <r>
    <x v="51"/>
    <s v="مورد_ شركة ماب الاتحاد للتجارة والمقاولات"/>
    <n v="2276.33"/>
    <d v="2024-03-31T00:00:00"/>
    <x v="51"/>
    <n v="91"/>
    <n v="91"/>
    <n v="91"/>
  </r>
  <r>
    <x v="51"/>
    <s v="مورد_ شركة ماب الاتحاد للتجارة والمقاولات"/>
    <n v="0"/>
    <d v="2024-04-30T00:00:00"/>
    <x v="51"/>
    <n v="121"/>
    <m/>
    <m/>
  </r>
  <r>
    <x v="52"/>
    <s v="مورد_ شركة محترف التقنية الاحدث لتقنية المعلومات"/>
    <n v="0"/>
    <d v="2024-01-31T00:00:00"/>
    <x v="52"/>
    <n v="31"/>
    <m/>
    <m/>
  </r>
  <r>
    <x v="52"/>
    <s v="مورد_ شركة محترف التقنية الاحدث لتقنية المعلومات"/>
    <n v="0"/>
    <d v="2024-02-28T00:00:00"/>
    <x v="52"/>
    <n v="59"/>
    <m/>
    <m/>
  </r>
  <r>
    <x v="52"/>
    <s v="مورد_ شركة محترف التقنية الاحدث لتقنية المعلومات"/>
    <n v="0"/>
    <d v="2024-03-31T00:00:00"/>
    <x v="52"/>
    <n v="91"/>
    <m/>
    <m/>
  </r>
  <r>
    <x v="52"/>
    <s v="مورد_ شركة محترف التقنية الاحدث لتقنية المعلومات"/>
    <n v="0"/>
    <d v="2024-04-30T00:00:00"/>
    <x v="52"/>
    <n v="121"/>
    <m/>
    <m/>
  </r>
  <r>
    <x v="53"/>
    <s v="مورد_ UNITED STEEL INDUSTRIES"/>
    <n v="0"/>
    <d v="2024-01-31T00:00:00"/>
    <x v="53"/>
    <n v="31"/>
    <m/>
    <m/>
  </r>
  <r>
    <x v="53"/>
    <s v="مورد_ UNITED STEEL INDUSTRIES"/>
    <n v="0"/>
    <d v="2024-02-28T00:00:00"/>
    <x v="53"/>
    <n v="59"/>
    <m/>
    <m/>
  </r>
  <r>
    <x v="53"/>
    <s v="مورد_ UNITED STEEL INDUSTRIES"/>
    <n v="0"/>
    <d v="2024-03-31T00:00:00"/>
    <x v="53"/>
    <n v="91"/>
    <m/>
    <m/>
  </r>
  <r>
    <x v="53"/>
    <s v="مورد_ UNITED STEEL INDUSTRIES"/>
    <n v="0"/>
    <d v="2024-04-30T00:00:00"/>
    <x v="53"/>
    <n v="121"/>
    <m/>
    <m/>
  </r>
  <r>
    <x v="54"/>
    <s v="مورد_ شركة برج الحضارة للتجارة"/>
    <n v="0"/>
    <d v="2024-01-31T00:00:00"/>
    <x v="54"/>
    <n v="31"/>
    <m/>
    <m/>
  </r>
  <r>
    <x v="54"/>
    <s v="مورد_ شركة برج الحضارة للتجارة"/>
    <n v="0"/>
    <d v="2024-02-28T00:00:00"/>
    <x v="54"/>
    <n v="59"/>
    <m/>
    <m/>
  </r>
  <r>
    <x v="54"/>
    <s v="مورد_ شركة برج الحضارة للتجارة"/>
    <n v="0"/>
    <d v="2024-03-31T00:00:00"/>
    <x v="54"/>
    <n v="91"/>
    <m/>
    <m/>
  </r>
  <r>
    <x v="54"/>
    <s v="مورد_ شركة برج الحضارة للتجارة"/>
    <n v="0"/>
    <d v="2024-04-30T00:00:00"/>
    <x v="54"/>
    <n v="121"/>
    <m/>
    <m/>
  </r>
  <r>
    <x v="55"/>
    <s v="مورد_ مؤسسة عبدالله غازى العطاس للتجارة"/>
    <n v="53575.200000000004"/>
    <d v="2024-01-31T00:00:00"/>
    <x v="55"/>
    <n v="31"/>
    <n v="31"/>
    <n v="31"/>
  </r>
  <r>
    <x v="55"/>
    <s v="مورد_ مؤسسة عبدالله غازى العطاس للتجارة"/>
    <n v="53575.200000000004"/>
    <d v="2024-02-28T00:00:00"/>
    <x v="55"/>
    <n v="59"/>
    <n v="59"/>
    <n v="59"/>
  </r>
  <r>
    <x v="55"/>
    <s v="مورد_ مؤسسة عبدالله غازى العطاس للتجارة"/>
    <n v="0"/>
    <d v="2024-03-31T00:00:00"/>
    <x v="55"/>
    <n v="91"/>
    <m/>
    <m/>
  </r>
  <r>
    <x v="55"/>
    <s v="مورد_ مؤسسة عبدالله غازى العطاس للتجارة"/>
    <n v="0"/>
    <d v="2024-04-30T00:00:00"/>
    <x v="55"/>
    <n v="121"/>
    <m/>
    <m/>
  </r>
  <r>
    <x v="56"/>
    <s v="مورد_ شركة المنشار الماسى للصناعة"/>
    <n v="59618"/>
    <d v="2024-01-31T00:00:00"/>
    <x v="56"/>
    <n v="31"/>
    <n v="31"/>
    <n v="31"/>
  </r>
  <r>
    <x v="56"/>
    <s v="مورد_ شركة المنشار الماسى للصناعة"/>
    <n v="0"/>
    <d v="2024-02-28T00:00:00"/>
    <x v="56"/>
    <n v="59"/>
    <m/>
    <m/>
  </r>
  <r>
    <x v="56"/>
    <s v="مورد_ شركة المنشار الماسى للصناعة"/>
    <n v="0"/>
    <d v="2024-03-31T00:00:00"/>
    <x v="56"/>
    <n v="91"/>
    <m/>
    <m/>
  </r>
  <r>
    <x v="56"/>
    <s v="مورد_ شركة المنشار الماسى للصناعة"/>
    <n v="0"/>
    <d v="2024-04-30T00:00:00"/>
    <x v="56"/>
    <n v="121"/>
    <m/>
    <m/>
  </r>
  <r>
    <x v="57"/>
    <s v="مورد_ شركة ضمن البناء للمقاولات العامة"/>
    <n v="441043.57"/>
    <d v="2024-01-31T00:00:00"/>
    <x v="57"/>
    <n v="31"/>
    <n v="31"/>
    <n v="31"/>
  </r>
  <r>
    <x v="57"/>
    <s v="مورد_ شركة ضمن البناء للمقاولات العامة"/>
    <n v="0"/>
    <d v="2024-02-28T00:00:00"/>
    <x v="57"/>
    <n v="59"/>
    <m/>
    <m/>
  </r>
  <r>
    <x v="57"/>
    <s v="مورد_ شركة ضمن البناء للمقاولات العامة"/>
    <n v="0"/>
    <d v="2024-03-31T00:00:00"/>
    <x v="57"/>
    <n v="91"/>
    <m/>
    <m/>
  </r>
  <r>
    <x v="57"/>
    <s v="مورد_ شركة ضمن البناء للمقاولات العامة"/>
    <n v="0"/>
    <d v="2024-04-30T00:00:00"/>
    <x v="57"/>
    <n v="121"/>
    <m/>
    <m/>
  </r>
  <r>
    <x v="58"/>
    <s v="مورد_ SMART ACCESS SOLUTIONS COMPANY LTD.CO - دورما"/>
    <n v="76137.86"/>
    <d v="2024-01-31T00:00:00"/>
    <x v="58"/>
    <n v="31"/>
    <n v="31"/>
    <n v="31"/>
  </r>
  <r>
    <x v="58"/>
    <s v="مورد_ SMART ACCESS SOLUTIONS COMPANY LTD.CO - دورما"/>
    <n v="0"/>
    <d v="2024-02-28T00:00:00"/>
    <x v="58"/>
    <n v="59"/>
    <m/>
    <m/>
  </r>
  <r>
    <x v="58"/>
    <s v="مورد_ SMART ACCESS SOLUTIONS COMPANY LTD.CO - دورما"/>
    <n v="0"/>
    <d v="2024-03-31T00:00:00"/>
    <x v="58"/>
    <n v="91"/>
    <m/>
    <m/>
  </r>
  <r>
    <x v="58"/>
    <s v="مورد_ SMART ACCESS SOLUTIONS COMPANY LTD.CO - دورما"/>
    <n v="0"/>
    <d v="2024-04-30T00:00:00"/>
    <x v="58"/>
    <n v="121"/>
    <m/>
    <m/>
  </r>
  <r>
    <x v="59"/>
    <s v="مورد_ مؤسسة بتلة محمد على البراهيم التجارية"/>
    <n v="580.5"/>
    <d v="2024-01-31T00:00:00"/>
    <x v="59"/>
    <n v="31"/>
    <n v="31"/>
    <n v="31"/>
  </r>
  <r>
    <x v="59"/>
    <s v="مورد_ مؤسسة بتلة محمد على البراهيم التجارية"/>
    <n v="0"/>
    <d v="2024-02-28T00:00:00"/>
    <x v="59"/>
    <n v="59"/>
    <m/>
    <m/>
  </r>
  <r>
    <x v="59"/>
    <s v="مورد_ مؤسسة بتلة محمد على البراهيم التجارية"/>
    <n v="0"/>
    <d v="2024-03-31T00:00:00"/>
    <x v="59"/>
    <n v="91"/>
    <m/>
    <m/>
  </r>
  <r>
    <x v="59"/>
    <s v="مورد_ مؤسسة بتلة محمد على البراهيم التجارية"/>
    <n v="0"/>
    <d v="2024-04-30T00:00:00"/>
    <x v="59"/>
    <n v="121"/>
    <m/>
    <m/>
  </r>
  <r>
    <x v="60"/>
    <s v="مورد _مؤسسة حسان سالم ابراهيم السالم للتجارة رخام"/>
    <n v="0"/>
    <d v="2024-01-31T00:00:00"/>
    <x v="60"/>
    <n v="31"/>
    <m/>
    <m/>
  </r>
  <r>
    <x v="60"/>
    <s v="مورد _مؤسسة حسان سالم ابراهيم السالم للتجارة رخام"/>
    <n v="0"/>
    <d v="2024-02-28T00:00:00"/>
    <x v="60"/>
    <n v="59"/>
    <m/>
    <m/>
  </r>
  <r>
    <x v="60"/>
    <s v="مورد _مؤسسة حسان سالم ابراهيم السالم للتجارة رخام"/>
    <n v="0"/>
    <d v="2024-03-31T00:00:00"/>
    <x v="60"/>
    <n v="91"/>
    <m/>
    <m/>
  </r>
  <r>
    <x v="60"/>
    <s v="مورد _مؤسسة حسان سالم ابراهيم السالم للتجارة رخام"/>
    <n v="0"/>
    <d v="2024-04-30T00:00:00"/>
    <x v="60"/>
    <n v="121"/>
    <m/>
    <m/>
  </r>
  <r>
    <x v="61"/>
    <s v="مورد_مؤسسة نيلوفر السكة للسراميك"/>
    <n v="0"/>
    <d v="2024-01-31T00:00:00"/>
    <x v="61"/>
    <n v="31"/>
    <m/>
    <m/>
  </r>
  <r>
    <x v="61"/>
    <s v="مورد_مؤسسة نيلوفر السكة للسراميك"/>
    <n v="0"/>
    <d v="2024-02-28T00:00:00"/>
    <x v="61"/>
    <n v="59"/>
    <m/>
    <m/>
  </r>
  <r>
    <x v="61"/>
    <s v="مورد_مؤسسة نيلوفر السكة للسراميك"/>
    <n v="0"/>
    <d v="2024-03-31T00:00:00"/>
    <x v="61"/>
    <n v="91"/>
    <m/>
    <m/>
  </r>
  <r>
    <x v="61"/>
    <s v="مورد_مؤسسة نيلوفر السكة للسراميك"/>
    <n v="0"/>
    <d v="2024-04-30T00:00:00"/>
    <x v="61"/>
    <n v="121"/>
    <m/>
    <m/>
  </r>
  <r>
    <x v="62"/>
    <s v="مورد_ مؤسسة منصات البداية التجاريه"/>
    <n v="0"/>
    <d v="2024-01-31T00:00:00"/>
    <x v="62"/>
    <n v="31"/>
    <m/>
    <m/>
  </r>
  <r>
    <x v="62"/>
    <s v="مورد_ مؤسسة منصات البداية التجاريه"/>
    <n v="0"/>
    <d v="2024-02-28T00:00:00"/>
    <x v="62"/>
    <n v="59"/>
    <m/>
    <m/>
  </r>
  <r>
    <x v="62"/>
    <s v="مورد_ مؤسسة منصات البداية التجاريه"/>
    <n v="0"/>
    <d v="2024-03-31T00:00:00"/>
    <x v="62"/>
    <n v="91"/>
    <m/>
    <m/>
  </r>
  <r>
    <x v="62"/>
    <s v="مورد_ مؤسسة منصات البداية التجاريه"/>
    <n v="0"/>
    <d v="2024-04-30T00:00:00"/>
    <x v="62"/>
    <n v="121"/>
    <m/>
    <m/>
  </r>
  <r>
    <x v="63"/>
    <s v="مورد_ مؤسسة اعمار المغارات للمقاولات"/>
    <n v="0"/>
    <d v="2024-01-31T00:00:00"/>
    <x v="63"/>
    <n v="31"/>
    <m/>
    <m/>
  </r>
  <r>
    <x v="63"/>
    <s v="مورد_ مؤسسة اعمار المغارات للمقاولات"/>
    <n v="0"/>
    <d v="2024-02-28T00:00:00"/>
    <x v="63"/>
    <n v="59"/>
    <m/>
    <m/>
  </r>
  <r>
    <x v="63"/>
    <s v="مورد_ مؤسسة اعمار المغارات للمقاولات"/>
    <n v="0"/>
    <d v="2024-03-31T00:00:00"/>
    <x v="63"/>
    <n v="91"/>
    <m/>
    <m/>
  </r>
  <r>
    <x v="63"/>
    <s v="مورد_ مؤسسة اعمار المغارات للمقاولات"/>
    <n v="0"/>
    <d v="2024-04-30T00:00:00"/>
    <x v="63"/>
    <n v="121"/>
    <m/>
    <m/>
  </r>
  <r>
    <x v="64"/>
    <s v="مورد_ مؤسسة اطلس المتطورة للمعدات الصناعية"/>
    <n v="202418.48"/>
    <d v="2024-01-31T00:00:00"/>
    <x v="64"/>
    <n v="31"/>
    <n v="31"/>
    <n v="31"/>
  </r>
  <r>
    <x v="64"/>
    <s v="مورد_ مؤسسة اطلس المتطورة للمعدات الصناعية"/>
    <n v="0"/>
    <d v="2024-02-28T00:00:00"/>
    <x v="64"/>
    <n v="59"/>
    <m/>
    <m/>
  </r>
  <r>
    <x v="64"/>
    <s v="مورد_ مؤسسة اطلس المتطورة للمعدات الصناعية"/>
    <n v="0"/>
    <d v="2024-03-31T00:00:00"/>
    <x v="64"/>
    <n v="91"/>
    <m/>
    <m/>
  </r>
  <r>
    <x v="64"/>
    <s v="مورد_ مؤسسة اطلس المتطورة للمعدات الصناعية"/>
    <n v="0"/>
    <d v="2024-04-30T00:00:00"/>
    <x v="64"/>
    <n v="121"/>
    <m/>
    <m/>
  </r>
  <r>
    <x v="65"/>
    <s v="مورد_ شركة الاسقف العربية للعزل الحرارى"/>
    <n v="0"/>
    <d v="2024-01-31T00:00:00"/>
    <x v="65"/>
    <n v="31"/>
    <m/>
    <m/>
  </r>
  <r>
    <x v="65"/>
    <s v="مورد_ شركة الاسقف العربية للعزل الحرارى"/>
    <n v="0"/>
    <d v="2024-02-28T00:00:00"/>
    <x v="65"/>
    <n v="59"/>
    <m/>
    <m/>
  </r>
  <r>
    <x v="65"/>
    <s v="مورد_ شركة الاسقف العربية للعزل الحرارى"/>
    <n v="0"/>
    <d v="2024-03-31T00:00:00"/>
    <x v="65"/>
    <n v="91"/>
    <m/>
    <m/>
  </r>
  <r>
    <x v="65"/>
    <s v="مورد_ شركة الاسقف العربية للعزل الحرارى"/>
    <n v="0"/>
    <d v="2024-04-30T00:00:00"/>
    <x v="65"/>
    <n v="121"/>
    <m/>
    <m/>
  </r>
  <r>
    <x v="66"/>
    <s v="مورد_ شركة واجهات ذكية للتجارة"/>
    <n v="0"/>
    <d v="2024-01-31T00:00:00"/>
    <x v="66"/>
    <n v="31"/>
    <m/>
    <m/>
  </r>
  <r>
    <x v="66"/>
    <s v="مورد_ شركة واجهات ذكية للتجارة"/>
    <n v="0"/>
    <d v="2024-02-28T00:00:00"/>
    <x v="66"/>
    <n v="59"/>
    <m/>
    <m/>
  </r>
  <r>
    <x v="66"/>
    <s v="مورد_ شركة واجهات ذكية للتجارة"/>
    <n v="0"/>
    <d v="2024-03-31T00:00:00"/>
    <x v="66"/>
    <n v="91"/>
    <m/>
    <m/>
  </r>
  <r>
    <x v="66"/>
    <s v="مورد_ شركة واجهات ذكية للتجارة"/>
    <n v="0"/>
    <d v="2024-04-30T00:00:00"/>
    <x v="66"/>
    <n v="121"/>
    <m/>
    <m/>
  </r>
  <r>
    <x v="67"/>
    <s v="مورد_ شركة المصنع السعودي لصناعه الصوف"/>
    <n v="6242.418680000007"/>
    <d v="2024-01-31T00:00:00"/>
    <x v="67"/>
    <n v="31"/>
    <n v="31"/>
    <n v="31"/>
  </r>
  <r>
    <x v="67"/>
    <s v="مورد_ شركة المصنع السعودي لصناعه الصوف"/>
    <n v="0"/>
    <d v="2024-02-28T00:00:00"/>
    <x v="67"/>
    <n v="59"/>
    <m/>
    <m/>
  </r>
  <r>
    <x v="67"/>
    <s v="مورد_ شركة المصنع السعودي لصناعه الصوف"/>
    <n v="0"/>
    <d v="2024-03-31T00:00:00"/>
    <x v="67"/>
    <n v="91"/>
    <m/>
    <m/>
  </r>
  <r>
    <x v="67"/>
    <s v="مورد_ شركة المصنع السعودي لصناعه الصوف"/>
    <n v="0"/>
    <d v="2024-04-30T00:00:00"/>
    <x v="67"/>
    <n v="121"/>
    <m/>
    <m/>
  </r>
  <r>
    <x v="68"/>
    <s v="مورد_ شركة عبد الله ناصر العودان - كوميت - زجاج"/>
    <n v="69206.84"/>
    <d v="2024-01-31T00:00:00"/>
    <x v="68"/>
    <n v="31"/>
    <n v="31"/>
    <n v="31"/>
  </r>
  <r>
    <x v="68"/>
    <s v="مورد_ شركة عبد الله ناصر العودان - كوميت - زجاج"/>
    <n v="69206.84"/>
    <d v="2024-02-28T00:00:00"/>
    <x v="68"/>
    <n v="59"/>
    <n v="59"/>
    <n v="59"/>
  </r>
  <r>
    <x v="68"/>
    <s v="مورد_ شركة عبد الله ناصر العودان - كوميت - زجاج"/>
    <n v="0"/>
    <d v="2024-03-31T00:00:00"/>
    <x v="68"/>
    <n v="91"/>
    <m/>
    <m/>
  </r>
  <r>
    <x v="68"/>
    <s v="مورد_ شركة عبد الله ناصر العودان - كوميت - زجاج"/>
    <n v="0"/>
    <d v="2024-04-30T00:00:00"/>
    <x v="68"/>
    <n v="121"/>
    <m/>
    <m/>
  </r>
  <r>
    <x v="69"/>
    <s v="مورد_ شركة مقضب عمان التجارية"/>
    <n v="0"/>
    <d v="2024-01-31T00:00:00"/>
    <x v="69"/>
    <n v="31"/>
    <m/>
    <m/>
  </r>
  <r>
    <x v="69"/>
    <s v="مورد_ شركة مقضب عمان التجارية"/>
    <n v="0"/>
    <d v="2024-02-28T00:00:00"/>
    <x v="69"/>
    <n v="59"/>
    <m/>
    <m/>
  </r>
  <r>
    <x v="69"/>
    <s v="مورد_ شركة مقضب عمان التجارية"/>
    <n v="0"/>
    <d v="2024-03-31T00:00:00"/>
    <x v="69"/>
    <n v="91"/>
    <m/>
    <m/>
  </r>
  <r>
    <x v="69"/>
    <s v="مورد_ شركة مقضب عمان التجارية"/>
    <n v="0"/>
    <d v="2024-04-30T00:00:00"/>
    <x v="69"/>
    <n v="121"/>
    <m/>
    <m/>
  </r>
  <r>
    <x v="70"/>
    <s v="مورد_ مؤسسة الشارد للتجارة"/>
    <n v="10825.75"/>
    <d v="2024-01-31T00:00:00"/>
    <x v="70"/>
    <n v="31"/>
    <n v="31"/>
    <n v="31"/>
  </r>
  <r>
    <x v="70"/>
    <s v="مورد_ مؤسسة الشارد للتجارة"/>
    <n v="0"/>
    <d v="2024-02-28T00:00:00"/>
    <x v="70"/>
    <n v="59"/>
    <m/>
    <m/>
  </r>
  <r>
    <x v="70"/>
    <s v="مورد_ مؤسسة الشارد للتجارة"/>
    <n v="0"/>
    <d v="2024-03-31T00:00:00"/>
    <x v="70"/>
    <n v="91"/>
    <m/>
    <m/>
  </r>
  <r>
    <x v="70"/>
    <s v="مورد_ مؤسسة الشارد للتجارة"/>
    <n v="0"/>
    <d v="2024-04-30T00:00:00"/>
    <x v="70"/>
    <n v="121"/>
    <m/>
    <m/>
  </r>
  <r>
    <x v="71"/>
    <s v="مورد_ شركة العربية المختصة للصناعة"/>
    <n v="0"/>
    <d v="2024-01-31T00:00:00"/>
    <x v="71"/>
    <n v="31"/>
    <m/>
    <m/>
  </r>
  <r>
    <x v="71"/>
    <s v="مورد_ شركة العربية المختصة للصناعة"/>
    <n v="0"/>
    <d v="2024-02-28T00:00:00"/>
    <x v="71"/>
    <n v="59"/>
    <m/>
    <m/>
  </r>
  <r>
    <x v="71"/>
    <s v="مورد_ شركة العربية المختصة للصناعة"/>
    <n v="0"/>
    <d v="2024-03-31T00:00:00"/>
    <x v="71"/>
    <n v="91"/>
    <m/>
    <m/>
  </r>
  <r>
    <x v="71"/>
    <s v="مورد_ شركة العربية المختصة للصناعة"/>
    <n v="0"/>
    <d v="2024-04-30T00:00:00"/>
    <x v="71"/>
    <n v="121"/>
    <m/>
    <m/>
  </r>
  <r>
    <x v="72"/>
    <s v="مورد_ شركة دهانات سابكوت المحدودة"/>
    <n v="0"/>
    <d v="2024-01-31T00:00:00"/>
    <x v="72"/>
    <n v="31"/>
    <m/>
    <m/>
  </r>
  <r>
    <x v="72"/>
    <s v="مورد_ شركة دهانات سابكوت المحدودة"/>
    <n v="0"/>
    <d v="2024-02-28T00:00:00"/>
    <x v="72"/>
    <n v="59"/>
    <m/>
    <m/>
  </r>
  <r>
    <x v="72"/>
    <s v="مورد_ شركة دهانات سابكوت المحدودة"/>
    <n v="0"/>
    <d v="2024-03-31T00:00:00"/>
    <x v="72"/>
    <n v="91"/>
    <m/>
    <m/>
  </r>
  <r>
    <x v="72"/>
    <s v="مورد_ شركة دهانات سابكوت المحدودة"/>
    <n v="0"/>
    <d v="2024-04-30T00:00:00"/>
    <x v="72"/>
    <n v="121"/>
    <m/>
    <m/>
  </r>
  <r>
    <x v="73"/>
    <s v="مورد_ شركة ملان لمنتجات الحديد"/>
    <n v="1.53"/>
    <d v="2024-01-31T00:00:00"/>
    <x v="73"/>
    <n v="31"/>
    <n v="31"/>
    <n v="31"/>
  </r>
  <r>
    <x v="73"/>
    <s v="مورد_ شركة ملان لمنتجات الحديد"/>
    <n v="0"/>
    <d v="2024-02-28T00:00:00"/>
    <x v="73"/>
    <n v="59"/>
    <m/>
    <m/>
  </r>
  <r>
    <x v="73"/>
    <s v="مورد_ شركة ملان لمنتجات الحديد"/>
    <n v="0"/>
    <d v="2024-03-31T00:00:00"/>
    <x v="73"/>
    <n v="91"/>
    <m/>
    <m/>
  </r>
  <r>
    <x v="73"/>
    <s v="مورد_ شركة ملان لمنتجات الحديد"/>
    <n v="0"/>
    <d v="2024-04-30T00:00:00"/>
    <x v="73"/>
    <n v="121"/>
    <m/>
    <m/>
  </r>
  <r>
    <x v="74"/>
    <s v="مورد_ مؤسسة الهدف القريب للتجارة"/>
    <n v="0"/>
    <d v="2024-01-31T00:00:00"/>
    <x v="74"/>
    <n v="31"/>
    <m/>
    <m/>
  </r>
  <r>
    <x v="74"/>
    <s v="مورد_ مؤسسة الهدف القريب للتجارة"/>
    <n v="0"/>
    <d v="2024-02-28T00:00:00"/>
    <x v="74"/>
    <n v="59"/>
    <m/>
    <m/>
  </r>
  <r>
    <x v="74"/>
    <s v="مورد_ مؤسسة الهدف القريب للتجارة"/>
    <n v="0"/>
    <d v="2024-03-31T00:00:00"/>
    <x v="74"/>
    <n v="91"/>
    <m/>
    <m/>
  </r>
  <r>
    <x v="74"/>
    <s v="مورد_ مؤسسة الهدف القريب للتجارة"/>
    <n v="0"/>
    <d v="2024-04-30T00:00:00"/>
    <x v="74"/>
    <n v="121"/>
    <m/>
    <m/>
  </r>
  <r>
    <x v="75"/>
    <s v="مورد_ شركة تقنية القبب للصناعة"/>
    <n v="0"/>
    <d v="2024-01-31T00:00:00"/>
    <x v="75"/>
    <n v="31"/>
    <m/>
    <m/>
  </r>
  <r>
    <x v="75"/>
    <s v="مورد_ شركة تقنية القبب للصناعة"/>
    <n v="0"/>
    <d v="2024-02-28T00:00:00"/>
    <x v="75"/>
    <n v="59"/>
    <m/>
    <m/>
  </r>
  <r>
    <x v="75"/>
    <s v="مورد_ شركة تقنية القبب للصناعة"/>
    <n v="0"/>
    <d v="2024-03-31T00:00:00"/>
    <x v="75"/>
    <n v="91"/>
    <m/>
    <m/>
  </r>
  <r>
    <x v="75"/>
    <s v="مورد_ شركة تقنية القبب للصناعة"/>
    <n v="0"/>
    <d v="2024-04-30T00:00:00"/>
    <x v="75"/>
    <n v="121"/>
    <m/>
    <m/>
  </r>
  <r>
    <x v="76"/>
    <s v="مورد_ مؤسسة درة العدد التجارية"/>
    <n v="110717.785"/>
    <d v="2024-01-31T00:00:00"/>
    <x v="76"/>
    <n v="31"/>
    <n v="31"/>
    <n v="31"/>
  </r>
  <r>
    <x v="76"/>
    <s v="مورد_ مؤسسة درة العدد التجارية"/>
    <n v="110717.785"/>
    <d v="2024-02-28T00:00:00"/>
    <x v="76"/>
    <n v="59"/>
    <n v="59"/>
    <n v="59"/>
  </r>
  <r>
    <x v="76"/>
    <s v="مورد_ مؤسسة درة العدد التجارية"/>
    <n v="0"/>
    <d v="2024-03-31T00:00:00"/>
    <x v="76"/>
    <n v="91"/>
    <m/>
    <m/>
  </r>
  <r>
    <x v="76"/>
    <s v="مورد_ مؤسسة درة العدد التجارية"/>
    <n v="0"/>
    <d v="2024-04-30T00:00:00"/>
    <x v="76"/>
    <n v="121"/>
    <m/>
    <m/>
  </r>
  <r>
    <x v="77"/>
    <s v="مورد _ مؤسسة مفهوم الالات التجاريه"/>
    <n v="540168.47"/>
    <d v="2024-01-31T00:00:00"/>
    <x v="77"/>
    <n v="31"/>
    <n v="31"/>
    <n v="31"/>
  </r>
  <r>
    <x v="77"/>
    <s v="مورد _ مؤسسة مفهوم الالات التجاريه"/>
    <n v="0"/>
    <d v="2024-02-28T00:00:00"/>
    <x v="77"/>
    <n v="59"/>
    <m/>
    <m/>
  </r>
  <r>
    <x v="77"/>
    <s v="مورد _ مؤسسة مفهوم الالات التجاريه"/>
    <n v="0"/>
    <d v="2024-03-31T00:00:00"/>
    <x v="77"/>
    <n v="91"/>
    <m/>
    <m/>
  </r>
  <r>
    <x v="77"/>
    <s v="مورد _ مؤسسة مفهوم الالات التجاريه"/>
    <n v="0"/>
    <d v="2024-04-30T00:00:00"/>
    <x v="77"/>
    <n v="121"/>
    <m/>
    <m/>
  </r>
  <r>
    <x v="78"/>
    <s v="مورد_ شركة عالم الهياكل المعدنية للمقاولات"/>
    <n v="0"/>
    <d v="2024-01-31T00:00:00"/>
    <x v="78"/>
    <n v="31"/>
    <m/>
    <m/>
  </r>
  <r>
    <x v="78"/>
    <s v="مورد_ شركة عالم الهياكل المعدنية للمقاولات"/>
    <n v="0"/>
    <d v="2024-02-28T00:00:00"/>
    <x v="78"/>
    <n v="59"/>
    <m/>
    <m/>
  </r>
  <r>
    <x v="78"/>
    <s v="مورد_ شركة عالم الهياكل المعدنية للمقاولات"/>
    <n v="0"/>
    <d v="2024-03-31T00:00:00"/>
    <x v="78"/>
    <n v="91"/>
    <m/>
    <m/>
  </r>
  <r>
    <x v="78"/>
    <s v="مورد_ شركة عالم الهياكل المعدنية للمقاولات"/>
    <n v="0"/>
    <d v="2024-04-30T00:00:00"/>
    <x v="78"/>
    <n v="121"/>
    <m/>
    <m/>
  </r>
  <r>
    <x v="79"/>
    <s v="مورد_ شركة بتراء الانشاءات للمقاولات"/>
    <n v="0"/>
    <d v="2024-01-31T00:00:00"/>
    <x v="79"/>
    <n v="31"/>
    <m/>
    <m/>
  </r>
  <r>
    <x v="79"/>
    <s v="مورد_ شركة بتراء الانشاءات للمقاولات"/>
    <n v="0"/>
    <d v="2024-02-28T00:00:00"/>
    <x v="79"/>
    <n v="59"/>
    <m/>
    <m/>
  </r>
  <r>
    <x v="79"/>
    <s v="مورد_ شركة بتراء الانشاءات للمقاولات"/>
    <n v="0"/>
    <d v="2024-03-31T00:00:00"/>
    <x v="79"/>
    <n v="91"/>
    <m/>
    <m/>
  </r>
  <r>
    <x v="79"/>
    <s v="مورد_ شركة بتراء الانشاءات للمقاولات"/>
    <n v="0"/>
    <d v="2024-04-30T00:00:00"/>
    <x v="79"/>
    <n v="121"/>
    <m/>
    <m/>
  </r>
  <r>
    <x v="80"/>
    <s v="مورد_ شركة ثلاثى الامداد للتجارة"/>
    <n v="486102.3"/>
    <d v="2024-01-31T00:00:00"/>
    <x v="80"/>
    <n v="31"/>
    <n v="31"/>
    <n v="31"/>
  </r>
  <r>
    <x v="80"/>
    <s v="مورد_ شركة ثلاثى الامداد للتجارة"/>
    <n v="0"/>
    <d v="2024-02-28T00:00:00"/>
    <x v="80"/>
    <n v="59"/>
    <m/>
    <m/>
  </r>
  <r>
    <x v="80"/>
    <s v="مورد_ شركة ثلاثى الامداد للتجارة"/>
    <n v="0"/>
    <d v="2024-03-31T00:00:00"/>
    <x v="80"/>
    <n v="91"/>
    <m/>
    <m/>
  </r>
  <r>
    <x v="80"/>
    <s v="مورد_ شركة ثلاثى الامداد للتجارة"/>
    <n v="0"/>
    <d v="2024-04-30T00:00:00"/>
    <x v="80"/>
    <n v="121"/>
    <m/>
    <m/>
  </r>
  <r>
    <x v="81"/>
    <s v="مورد_ شركة الاخشاب العالمية المحدوده"/>
    <n v="0"/>
    <d v="2024-01-31T00:00:00"/>
    <x v="81"/>
    <n v="31"/>
    <m/>
    <m/>
  </r>
  <r>
    <x v="81"/>
    <s v="مورد_ شركة الاخشاب العالمية المحدوده"/>
    <n v="0"/>
    <d v="2024-02-28T00:00:00"/>
    <x v="81"/>
    <n v="59"/>
    <m/>
    <m/>
  </r>
  <r>
    <x v="81"/>
    <s v="مورد_ شركة الاخشاب العالمية المحدوده"/>
    <n v="0"/>
    <d v="2024-03-31T00:00:00"/>
    <x v="81"/>
    <n v="91"/>
    <m/>
    <m/>
  </r>
  <r>
    <x v="81"/>
    <s v="مورد_ شركة الاخشاب العالمية المحدوده"/>
    <n v="0"/>
    <d v="2024-04-30T00:00:00"/>
    <x v="81"/>
    <n v="121"/>
    <m/>
    <m/>
  </r>
  <r>
    <x v="82"/>
    <s v="مورد_ شركة مجموعة التيسير تالكو الصناعية-جوتمان"/>
    <n v="1182078.88536"/>
    <d v="2024-01-31T00:00:00"/>
    <x v="82"/>
    <n v="31"/>
    <n v="31"/>
    <n v="31"/>
  </r>
  <r>
    <x v="82"/>
    <s v="مورد_ شركة مجموعة التيسير تالكو الصناعية-جوتمان"/>
    <n v="1182078.88536"/>
    <d v="2024-02-28T00:00:00"/>
    <x v="82"/>
    <n v="59"/>
    <n v="59"/>
    <n v="59"/>
  </r>
  <r>
    <x v="82"/>
    <s v="مورد_ شركة مجموعة التيسير تالكو الصناعية-جوتمان"/>
    <n v="1182078.88536"/>
    <d v="2024-03-31T00:00:00"/>
    <x v="82"/>
    <n v="91"/>
    <n v="91"/>
    <n v="91"/>
  </r>
  <r>
    <x v="82"/>
    <s v="مورد_ شركة مجموعة التيسير تالكو الصناعية-جوتمان"/>
    <n v="1182078.88536"/>
    <d v="2024-04-30T00:00:00"/>
    <x v="82"/>
    <n v="121"/>
    <n v="121"/>
    <n v="121"/>
  </r>
  <r>
    <x v="83"/>
    <s v="مورد متنوع _ باكس _ خبراء الالواح"/>
    <n v="30422"/>
    <d v="2024-01-31T00:00:00"/>
    <x v="83"/>
    <n v="31"/>
    <n v="31"/>
    <n v="31"/>
  </r>
  <r>
    <x v="83"/>
    <s v="مورد متنوع _ باكس _ خبراء الالواح"/>
    <n v="0"/>
    <d v="2024-02-28T00:00:00"/>
    <x v="83"/>
    <n v="59"/>
    <m/>
    <m/>
  </r>
  <r>
    <x v="83"/>
    <s v="مورد متنوع _ باكس _ خبراء الالواح"/>
    <n v="0"/>
    <d v="2024-03-31T00:00:00"/>
    <x v="83"/>
    <n v="91"/>
    <m/>
    <m/>
  </r>
  <r>
    <x v="83"/>
    <s v="مورد متنوع _ باكس _ خبراء الالواح"/>
    <n v="0"/>
    <d v="2024-04-30T00:00:00"/>
    <x v="83"/>
    <n v="121"/>
    <m/>
    <m/>
  </r>
  <r>
    <x v="84"/>
    <s v="مورد متنوع _ارميتال_ ASSA ABLOY"/>
    <n v="96600"/>
    <d v="2024-01-31T00:00:00"/>
    <x v="84"/>
    <n v="31"/>
    <n v="31"/>
    <n v="31"/>
  </r>
  <r>
    <x v="84"/>
    <s v="مورد متنوع _ارميتال_ ASSA ABLOY"/>
    <n v="96600"/>
    <d v="2024-02-28T00:00:00"/>
    <x v="84"/>
    <n v="59"/>
    <n v="59"/>
    <n v="59"/>
  </r>
  <r>
    <x v="84"/>
    <s v="مورد متنوع _ارميتال_ ASSA ABLOY"/>
    <n v="0"/>
    <d v="2024-03-31T00:00:00"/>
    <x v="84"/>
    <n v="91"/>
    <m/>
    <m/>
  </r>
  <r>
    <x v="84"/>
    <s v="مورد متنوع _ارميتال_ ASSA ABLOY"/>
    <n v="0"/>
    <d v="2024-04-30T00:00:00"/>
    <x v="84"/>
    <n v="121"/>
    <m/>
    <m/>
  </r>
  <r>
    <x v="85"/>
    <s v="مورد متنوع _ فورستر شابورجى"/>
    <n v="0"/>
    <d v="2024-01-31T00:00:00"/>
    <x v="85"/>
    <n v="31"/>
    <m/>
    <m/>
  </r>
  <r>
    <x v="85"/>
    <s v="مورد متنوع _ فورستر شابورجى"/>
    <n v="0"/>
    <d v="2024-02-28T00:00:00"/>
    <x v="85"/>
    <n v="59"/>
    <m/>
    <m/>
  </r>
  <r>
    <x v="85"/>
    <s v="مورد متنوع _ فورستر شابورجى"/>
    <n v="0"/>
    <d v="2024-03-31T00:00:00"/>
    <x v="85"/>
    <n v="91"/>
    <m/>
    <m/>
  </r>
  <r>
    <x v="85"/>
    <s v="مورد متنوع _ فورستر شابورجى"/>
    <n v="0"/>
    <d v="2024-04-30T00:00:00"/>
    <x v="85"/>
    <n v="121"/>
    <m/>
    <m/>
  </r>
  <r>
    <x v="86"/>
    <s v="مورد متنوع _ شركة الاسقف العربية للعزل الحرارى"/>
    <n v="1019716.67"/>
    <d v="2024-01-31T00:00:00"/>
    <x v="86"/>
    <n v="31"/>
    <n v="31"/>
    <n v="31"/>
  </r>
  <r>
    <x v="86"/>
    <s v="مورد متنوع _ شركة الاسقف العربية للعزل الحرارى"/>
    <n v="0"/>
    <d v="2024-02-28T00:00:00"/>
    <x v="86"/>
    <n v="59"/>
    <m/>
    <m/>
  </r>
  <r>
    <x v="86"/>
    <s v="مورد متنوع _ شركة الاسقف العربية للعزل الحرارى"/>
    <n v="0"/>
    <d v="2024-03-31T00:00:00"/>
    <x v="86"/>
    <n v="91"/>
    <m/>
    <m/>
  </r>
  <r>
    <x v="86"/>
    <s v="مورد متنوع _ شركة الاسقف العربية للعزل الحرارى"/>
    <n v="0"/>
    <d v="2024-04-30T00:00:00"/>
    <x v="86"/>
    <n v="121"/>
    <m/>
    <m/>
  </r>
  <r>
    <x v="87"/>
    <s v="مورد نقدي _الشركة الاهلية لتامين التعاون 0"/>
    <n v="6859.4400000000005"/>
    <d v="2024-01-31T00:00:00"/>
    <x v="87"/>
    <n v="31"/>
    <n v="31"/>
    <n v="31"/>
  </r>
  <r>
    <x v="87"/>
    <s v="مورد نقدي _الشركة الاهلية لتامين التعاون 0"/>
    <n v="0"/>
    <d v="2024-02-28T00:00:00"/>
    <x v="87"/>
    <n v="59"/>
    <m/>
    <m/>
  </r>
  <r>
    <x v="87"/>
    <s v="مورد نقدي _الشركة الاهلية لتامين التعاون 0"/>
    <n v="0"/>
    <d v="2024-03-31T00:00:00"/>
    <x v="87"/>
    <n v="91"/>
    <m/>
    <m/>
  </r>
  <r>
    <x v="87"/>
    <s v="مورد نقدي _الشركة الاهلية لتامين التعاون 0"/>
    <n v="0"/>
    <d v="2024-04-30T00:00:00"/>
    <x v="87"/>
    <n v="121"/>
    <m/>
    <m/>
  </r>
  <r>
    <x v="88"/>
    <s v="مورد نقدي _شركة مسارات العالمية 0"/>
    <n v="10429"/>
    <d v="2024-01-31T00:00:00"/>
    <x v="88"/>
    <n v="31"/>
    <n v="31"/>
    <n v="31"/>
  </r>
  <r>
    <x v="88"/>
    <s v="مورد نقدي _شركة مسارات العالمية 0"/>
    <n v="0"/>
    <d v="2024-02-28T00:00:00"/>
    <x v="88"/>
    <n v="59"/>
    <m/>
    <m/>
  </r>
  <r>
    <x v="88"/>
    <s v="مورد نقدي _شركة مسارات العالمية 0"/>
    <n v="0"/>
    <d v="2024-03-31T00:00:00"/>
    <x v="88"/>
    <n v="91"/>
    <m/>
    <m/>
  </r>
  <r>
    <x v="88"/>
    <s v="مورد نقدي _شركة مسارات العالمية 0"/>
    <n v="0"/>
    <d v="2024-04-30T00:00:00"/>
    <x v="88"/>
    <n v="121"/>
    <m/>
    <m/>
  </r>
  <r>
    <x v="89"/>
    <s v="مورد نقدي _ارميتال للصناعات المعدنية 0"/>
    <n v="4058010.52"/>
    <d v="2024-01-31T00:00:00"/>
    <x v="89"/>
    <n v="31"/>
    <n v="31"/>
    <n v="31"/>
  </r>
  <r>
    <x v="89"/>
    <s v="مورد نقدي _ارميتال للصناعات المعدنية 0"/>
    <n v="0"/>
    <d v="2024-02-28T00:00:00"/>
    <x v="89"/>
    <n v="59"/>
    <m/>
    <m/>
  </r>
  <r>
    <x v="89"/>
    <s v="مورد نقدي _ارميتال للصناعات المعدنية 0"/>
    <n v="0"/>
    <d v="2024-03-31T00:00:00"/>
    <x v="89"/>
    <n v="91"/>
    <m/>
    <m/>
  </r>
  <r>
    <x v="89"/>
    <s v="مورد نقدي _ارميتال للصناعات المعدنية 0"/>
    <n v="0"/>
    <d v="2024-04-30T00:00:00"/>
    <x v="89"/>
    <n v="121"/>
    <m/>
    <m/>
  </r>
  <r>
    <x v="90"/>
    <s v="مورد نقدي _مؤسسة السهم المنافس 0"/>
    <n v="0"/>
    <d v="2024-01-31T00:00:00"/>
    <x v="90"/>
    <n v="31"/>
    <m/>
    <m/>
  </r>
  <r>
    <x v="90"/>
    <s v="مورد نقدي _مؤسسة السهم المنافس 0"/>
    <n v="0"/>
    <d v="2024-02-28T00:00:00"/>
    <x v="90"/>
    <n v="59"/>
    <m/>
    <m/>
  </r>
  <r>
    <x v="90"/>
    <s v="مورد نقدي _مؤسسة السهم المنافس 0"/>
    <n v="0"/>
    <d v="2024-03-31T00:00:00"/>
    <x v="90"/>
    <n v="91"/>
    <m/>
    <m/>
  </r>
  <r>
    <x v="90"/>
    <s v="مورد نقدي _مؤسسة السهم المنافس 0"/>
    <n v="0"/>
    <d v="2024-04-30T00:00:00"/>
    <x v="90"/>
    <n v="121"/>
    <m/>
    <m/>
  </r>
  <r>
    <x v="91"/>
    <s v="مورد نقدي الشركة المتطورة للفحص و المعاينة المحدوده"/>
    <n v="30491.25"/>
    <d v="2024-01-31T00:00:00"/>
    <x v="91"/>
    <n v="31"/>
    <n v="31"/>
    <n v="31"/>
  </r>
  <r>
    <x v="91"/>
    <s v="مورد نقدي الشركة المتطورة للفحص و المعاينة المحدوده"/>
    <n v="30491.25"/>
    <d v="2024-02-28T00:00:00"/>
    <x v="91"/>
    <n v="59"/>
    <n v="59"/>
    <n v="59"/>
  </r>
  <r>
    <x v="91"/>
    <s v="مورد نقدي الشركة المتطورة للفحص و المعاينة المحدوده"/>
    <n v="0"/>
    <d v="2024-03-31T00:00:00"/>
    <x v="91"/>
    <n v="91"/>
    <m/>
    <m/>
  </r>
  <r>
    <x v="91"/>
    <s v="مورد نقدي الشركة المتطورة للفحص و المعاينة المحدوده"/>
    <n v="0"/>
    <d v="2024-04-30T00:00:00"/>
    <x v="91"/>
    <n v="121"/>
    <m/>
    <m/>
  </r>
  <r>
    <x v="92"/>
    <s v="مورد نقدي _مؤسسة ولوف للتجارة 0"/>
    <n v="2054.4361249999997"/>
    <d v="2024-01-31T00:00:00"/>
    <x v="92"/>
    <n v="31"/>
    <n v="31"/>
    <n v="31"/>
  </r>
  <r>
    <x v="92"/>
    <s v="مورد نقدي _مؤسسة ولوف للتجارة 0"/>
    <n v="2054.4361249999997"/>
    <d v="2024-02-28T00:00:00"/>
    <x v="92"/>
    <n v="59"/>
    <n v="59"/>
    <n v="59"/>
  </r>
  <r>
    <x v="92"/>
    <s v="مورد نقدي _مؤسسة ولوف للتجارة 0"/>
    <n v="0"/>
    <d v="2024-03-31T00:00:00"/>
    <x v="92"/>
    <n v="91"/>
    <m/>
    <m/>
  </r>
  <r>
    <x v="92"/>
    <s v="مورد نقدي _مؤسسة ولوف للتجارة 0"/>
    <n v="0"/>
    <d v="2024-04-30T00:00:00"/>
    <x v="92"/>
    <n v="121"/>
    <m/>
    <m/>
  </r>
  <r>
    <x v="93"/>
    <s v="مورد نقدي _مصدر للتجهيزات الفنية 0"/>
    <n v="18511.778674999998"/>
    <d v="2024-01-31T00:00:00"/>
    <x v="93"/>
    <n v="31"/>
    <n v="31"/>
    <n v="31"/>
  </r>
  <r>
    <x v="93"/>
    <s v="مورد نقدي _مصدر للتجهيزات الفنية 0"/>
    <n v="18511.778674999998"/>
    <d v="2024-02-28T00:00:00"/>
    <x v="93"/>
    <n v="59"/>
    <n v="59"/>
    <n v="59"/>
  </r>
  <r>
    <x v="93"/>
    <s v="مورد نقدي _مصدر للتجهيزات الفنية 0"/>
    <n v="0"/>
    <d v="2024-03-31T00:00:00"/>
    <x v="93"/>
    <n v="91"/>
    <m/>
    <m/>
  </r>
  <r>
    <x v="93"/>
    <s v="مورد نقدي _مصدر للتجهيزات الفنية 0"/>
    <n v="0"/>
    <d v="2024-04-30T00:00:00"/>
    <x v="93"/>
    <n v="121"/>
    <m/>
    <m/>
  </r>
  <r>
    <x v="94"/>
    <s v="مورد نقدي _شركة زيروكس 0"/>
    <n v="2731.25"/>
    <d v="2024-01-31T00:00:00"/>
    <x v="94"/>
    <n v="31"/>
    <n v="31"/>
    <n v="31"/>
  </r>
  <r>
    <x v="94"/>
    <s v="مورد نقدي _شركة زيروكس 0"/>
    <n v="0"/>
    <d v="2024-02-28T00:00:00"/>
    <x v="94"/>
    <n v="59"/>
    <m/>
    <m/>
  </r>
  <r>
    <x v="94"/>
    <s v="مورد نقدي _شركة زيروكس 0"/>
    <n v="0"/>
    <d v="2024-03-31T00:00:00"/>
    <x v="94"/>
    <n v="91"/>
    <m/>
    <m/>
  </r>
  <r>
    <x v="94"/>
    <s v="مورد نقدي _شركة زيروكس 0"/>
    <n v="0"/>
    <d v="2024-04-30T00:00:00"/>
    <x v="94"/>
    <n v="121"/>
    <m/>
    <m/>
  </r>
  <r>
    <x v="95"/>
    <s v="مورد نقدي _ كيمكو ايسوفر الشركه السعوديه الدوليه لصناعة المواد العازله"/>
    <n v="159705"/>
    <d v="2024-01-31T00:00:00"/>
    <x v="95"/>
    <n v="31"/>
    <n v="31"/>
    <n v="31"/>
  </r>
  <r>
    <x v="95"/>
    <s v="مورد نقدي _ كيمكو ايسوفر الشركه السعوديه الدوليه لصناعة المواد العازله"/>
    <n v="142147"/>
    <d v="2024-02-28T00:00:00"/>
    <x v="95"/>
    <n v="59"/>
    <n v="59"/>
    <n v="59"/>
  </r>
  <r>
    <x v="95"/>
    <s v="مورد نقدي _ كيمكو ايسوفر الشركه السعوديه الدوليه لصناعة المواد العازله"/>
    <n v="31347.7"/>
    <d v="2024-03-31T00:00:00"/>
    <x v="95"/>
    <n v="91"/>
    <n v="91"/>
    <n v="91"/>
  </r>
  <r>
    <x v="95"/>
    <s v="مورد نقدي _ كيمكو ايسوفر الشركه السعوديه الدوليه لصناعة المواد العازله"/>
    <n v="0"/>
    <d v="2024-04-30T00:00:00"/>
    <x v="95"/>
    <n v="121"/>
    <m/>
    <m/>
  </r>
  <r>
    <x v="96"/>
    <s v="مورد نقدي _ شركة مصنع تقنية الالواح _ تكنوبنل"/>
    <n v="0"/>
    <d v="2024-01-31T00:00:00"/>
    <x v="96"/>
    <n v="31"/>
    <m/>
    <m/>
  </r>
  <r>
    <x v="96"/>
    <s v="مورد نقدي _ شركة مصنع تقنية الالواح _ تكنوبنل"/>
    <n v="0"/>
    <d v="2024-02-28T00:00:00"/>
    <x v="96"/>
    <n v="59"/>
    <m/>
    <m/>
  </r>
  <r>
    <x v="96"/>
    <s v="مورد نقدي _ شركة مصنع تقنية الالواح _ تكنوبنل"/>
    <n v="0"/>
    <d v="2024-03-31T00:00:00"/>
    <x v="96"/>
    <n v="91"/>
    <m/>
    <m/>
  </r>
  <r>
    <x v="96"/>
    <s v="مورد نقدي _ شركة مصنع تقنية الالواح _ تكنوبنل"/>
    <n v="0"/>
    <d v="2024-04-30T00:00:00"/>
    <x v="96"/>
    <n v="121"/>
    <m/>
    <m/>
  </r>
  <r>
    <x v="97"/>
    <s v="مورد نقدي_ مؤسسة تقنية الابواب التجاريه"/>
    <n v="8784.5"/>
    <d v="2024-01-31T00:00:00"/>
    <x v="97"/>
    <n v="31"/>
    <n v="31"/>
    <n v="31"/>
  </r>
  <r>
    <x v="97"/>
    <s v="مورد نقدي_ مؤسسة تقنية الابواب التجاريه"/>
    <n v="8784.5"/>
    <d v="2024-02-28T00:00:00"/>
    <x v="97"/>
    <n v="59"/>
    <n v="59"/>
    <n v="59"/>
  </r>
  <r>
    <x v="97"/>
    <s v="مورد نقدي_ مؤسسة تقنية الابواب التجاريه"/>
    <n v="0"/>
    <d v="2024-03-31T00:00:00"/>
    <x v="97"/>
    <n v="91"/>
    <m/>
    <m/>
  </r>
  <r>
    <x v="97"/>
    <s v="مورد نقدي_ مؤسسة تقنية الابواب التجاريه"/>
    <n v="0"/>
    <d v="2024-04-30T00:00:00"/>
    <x v="97"/>
    <n v="121"/>
    <m/>
    <m/>
  </r>
  <r>
    <x v="98"/>
    <s v="مورد نقدي_ مؤسسة قيادات للتجارة وتقنية المعلومات"/>
    <n v="713"/>
    <d v="2024-01-31T00:00:00"/>
    <x v="98"/>
    <n v="31"/>
    <n v="31"/>
    <n v="31"/>
  </r>
  <r>
    <x v="98"/>
    <s v="مورد نقدي_ مؤسسة قيادات للتجارة وتقنية المعلومات"/>
    <n v="0"/>
    <d v="2024-02-28T00:00:00"/>
    <x v="98"/>
    <n v="59"/>
    <m/>
    <m/>
  </r>
  <r>
    <x v="98"/>
    <s v="مورد نقدي_ مؤسسة قيادات للتجارة وتقنية المعلومات"/>
    <n v="0"/>
    <d v="2024-03-31T00:00:00"/>
    <x v="98"/>
    <n v="91"/>
    <m/>
    <m/>
  </r>
  <r>
    <x v="98"/>
    <s v="مورد نقدي_ مؤسسة قيادات للتجارة وتقنية المعلومات"/>
    <n v="0"/>
    <d v="2024-04-30T00:00:00"/>
    <x v="98"/>
    <n v="121"/>
    <m/>
    <m/>
  </r>
  <r>
    <x v="99"/>
    <s v="مورد نقدي _مؤسسة المتحدة واو فاشون للدعاية والاعلان"/>
    <n v="0"/>
    <d v="2024-01-31T00:00:00"/>
    <x v="99"/>
    <n v="31"/>
    <m/>
    <m/>
  </r>
  <r>
    <x v="99"/>
    <s v="مورد نقدي _مؤسسة المتحدة واو فاشون للدعاية والاعلان"/>
    <n v="0"/>
    <d v="2024-02-28T00:00:00"/>
    <x v="99"/>
    <n v="59"/>
    <m/>
    <m/>
  </r>
  <r>
    <x v="99"/>
    <s v="مورد نقدي _مؤسسة المتحدة واو فاشون للدعاية والاعلان"/>
    <n v="0"/>
    <d v="2024-03-31T00:00:00"/>
    <x v="99"/>
    <n v="91"/>
    <m/>
    <m/>
  </r>
  <r>
    <x v="99"/>
    <s v="مورد نقدي _مؤسسة المتحدة واو فاشون للدعاية والاعلان"/>
    <n v="0"/>
    <d v="2024-04-30T00:00:00"/>
    <x v="99"/>
    <n v="121"/>
    <m/>
    <m/>
  </r>
  <r>
    <x v="100"/>
    <s v="مورد نقدي_ شركة افلاك للصناعات الالكترونيه _بصمه"/>
    <n v="0"/>
    <d v="2024-01-31T00:00:00"/>
    <x v="100"/>
    <n v="31"/>
    <m/>
    <m/>
  </r>
  <r>
    <x v="100"/>
    <s v="مورد نقدي_ شركة افلاك للصناعات الالكترونيه _بصمه"/>
    <n v="0"/>
    <d v="2024-02-28T00:00:00"/>
    <x v="100"/>
    <n v="59"/>
    <m/>
    <m/>
  </r>
  <r>
    <x v="100"/>
    <s v="مورد نقدي_ شركة افلاك للصناعات الالكترونيه _بصمه"/>
    <n v="0"/>
    <d v="2024-03-31T00:00:00"/>
    <x v="100"/>
    <n v="91"/>
    <m/>
    <m/>
  </r>
  <r>
    <x v="100"/>
    <s v="مورد نقدي_ شركة افلاك للصناعات الالكترونيه _بصمه"/>
    <n v="0"/>
    <d v="2024-04-30T00:00:00"/>
    <x v="100"/>
    <n v="121"/>
    <m/>
    <m/>
  </r>
  <r>
    <x v="101"/>
    <s v="مورد نقدي _ مؤسسة عالم اللحام للتجارة"/>
    <n v="15413.05"/>
    <d v="2024-01-31T00:00:00"/>
    <x v="101"/>
    <n v="31"/>
    <n v="31"/>
    <n v="31"/>
  </r>
  <r>
    <x v="101"/>
    <s v="مورد نقدي _ مؤسسة عالم اللحام للتجارة"/>
    <n v="0"/>
    <d v="2024-02-28T00:00:00"/>
    <x v="101"/>
    <n v="59"/>
    <m/>
    <m/>
  </r>
  <r>
    <x v="101"/>
    <s v="مورد نقدي _ مؤسسة عالم اللحام للتجارة"/>
    <n v="0"/>
    <d v="2024-03-31T00:00:00"/>
    <x v="101"/>
    <n v="91"/>
    <m/>
    <m/>
  </r>
  <r>
    <x v="101"/>
    <s v="مورد نقدي _ مؤسسة عالم اللحام للتجارة"/>
    <n v="0"/>
    <d v="2024-04-30T00:00:00"/>
    <x v="101"/>
    <n v="121"/>
    <m/>
    <m/>
  </r>
  <r>
    <x v="102"/>
    <s v="مورد نقدي _ الشركة العربية للمختبرات والتربة"/>
    <n v="0"/>
    <d v="2024-01-31T00:00:00"/>
    <x v="102"/>
    <n v="31"/>
    <m/>
    <m/>
  </r>
  <r>
    <x v="102"/>
    <s v="مورد نقدي _ الشركة العربية للمختبرات والتربة"/>
    <n v="0"/>
    <d v="2024-02-28T00:00:00"/>
    <x v="102"/>
    <n v="59"/>
    <m/>
    <m/>
  </r>
  <r>
    <x v="102"/>
    <s v="مورد نقدي _ الشركة العربية للمختبرات والتربة"/>
    <n v="0"/>
    <d v="2024-03-31T00:00:00"/>
    <x v="102"/>
    <n v="91"/>
    <m/>
    <m/>
  </r>
  <r>
    <x v="102"/>
    <s v="مورد نقدي _ الشركة العربية للمختبرات والتربة"/>
    <n v="0"/>
    <d v="2024-04-30T00:00:00"/>
    <x v="102"/>
    <n v="121"/>
    <m/>
    <m/>
  </r>
  <r>
    <x v="103"/>
    <s v="مورد خدمة_ شركة مصنع الاهلي للالمنيوم _نافكو0"/>
    <n v="605.6"/>
    <d v="2024-01-31T00:00:00"/>
    <x v="103"/>
    <n v="31"/>
    <n v="31"/>
    <n v="31"/>
  </r>
  <r>
    <x v="103"/>
    <s v="مورد خدمة_ شركة مصنع الاهلي للالمنيوم _نافكو0"/>
    <n v="0"/>
    <d v="2024-02-28T00:00:00"/>
    <x v="103"/>
    <n v="59"/>
    <m/>
    <m/>
  </r>
  <r>
    <x v="103"/>
    <s v="مورد خدمة_ شركة مصنع الاهلي للالمنيوم _نافكو0"/>
    <n v="0"/>
    <d v="2024-03-31T00:00:00"/>
    <x v="103"/>
    <n v="91"/>
    <m/>
    <m/>
  </r>
  <r>
    <x v="103"/>
    <s v="مورد خدمة_ شركة مصنع الاهلي للالمنيوم _نافكو0"/>
    <n v="0"/>
    <d v="2024-04-30T00:00:00"/>
    <x v="103"/>
    <n v="121"/>
    <m/>
    <m/>
  </r>
  <r>
    <x v="104"/>
    <s v="مورد خدمة_ شركة انماط الصناعيه للصناعه _دهان."/>
    <n v="12969.825000000001"/>
    <d v="2024-01-31T00:00:00"/>
    <x v="104"/>
    <n v="31"/>
    <n v="31"/>
    <n v="31"/>
  </r>
  <r>
    <x v="104"/>
    <s v="مورد خدمة_ شركة انماط الصناعيه للصناعه _دهان."/>
    <n v="12969.825000000001"/>
    <d v="2024-02-28T00:00:00"/>
    <x v="104"/>
    <n v="59"/>
    <n v="59"/>
    <n v="59"/>
  </r>
  <r>
    <x v="104"/>
    <s v="مورد خدمة_ شركة انماط الصناعيه للصناعه _دهان."/>
    <n v="0"/>
    <d v="2024-03-31T00:00:00"/>
    <x v="104"/>
    <n v="91"/>
    <m/>
    <m/>
  </r>
  <r>
    <x v="104"/>
    <s v="مورد خدمة_ شركة انماط الصناعيه للصناعه _دهان."/>
    <n v="0"/>
    <d v="2024-04-30T00:00:00"/>
    <x v="104"/>
    <n v="121"/>
    <m/>
    <m/>
  </r>
  <r>
    <x v="105"/>
    <s v="مورد خدمة_ شركة رضا الوطنيه للدهانات _دهان0"/>
    <n v="17870.38"/>
    <d v="2024-01-31T00:00:00"/>
    <x v="105"/>
    <n v="31"/>
    <n v="31"/>
    <n v="31"/>
  </r>
  <r>
    <x v="105"/>
    <s v="مورد خدمة_ شركة رضا الوطنيه للدهانات _دهان0"/>
    <n v="17870.38"/>
    <d v="2024-02-28T00:00:00"/>
    <x v="105"/>
    <n v="59"/>
    <n v="59"/>
    <n v="59"/>
  </r>
  <r>
    <x v="105"/>
    <s v="مورد خدمة_ شركة رضا الوطنيه للدهانات _دهان0"/>
    <n v="0"/>
    <d v="2024-03-31T00:00:00"/>
    <x v="105"/>
    <n v="91"/>
    <m/>
    <m/>
  </r>
  <r>
    <x v="105"/>
    <s v="مورد خدمة_ شركة رضا الوطنيه للدهانات _دهان0"/>
    <n v="0"/>
    <d v="2024-04-30T00:00:00"/>
    <x v="105"/>
    <n v="121"/>
    <m/>
    <m/>
  </r>
  <r>
    <x v="106"/>
    <s v="مورد خدمة_ شركة المكان العالى التجاريه-تذاكر سفر0"/>
    <n v="216000"/>
    <d v="2024-01-31T00:00:00"/>
    <x v="106"/>
    <n v="31"/>
    <n v="31"/>
    <n v="31"/>
  </r>
  <r>
    <x v="106"/>
    <s v="مورد خدمة_ شركة المكان العالى التجاريه-تذاكر سفر0"/>
    <n v="0"/>
    <d v="2024-02-28T00:00:00"/>
    <x v="106"/>
    <n v="59"/>
    <m/>
    <m/>
  </r>
  <r>
    <x v="106"/>
    <s v="مورد خدمة_ شركة المكان العالى التجاريه-تذاكر سفر0"/>
    <n v="131896.03"/>
    <d v="2024-03-31T00:00:00"/>
    <x v="106"/>
    <n v="91"/>
    <n v="91"/>
    <n v="91"/>
  </r>
  <r>
    <x v="106"/>
    <s v="مورد خدمة_ شركة المكان العالى التجاريه-تذاكر سفر0"/>
    <n v="0"/>
    <d v="2024-04-30T00:00:00"/>
    <x v="106"/>
    <n v="121"/>
    <m/>
    <m/>
  </r>
  <r>
    <x v="107"/>
    <s v="مورد خدمة_ شركة القصر جلاس الصناعيه_سكريت0"/>
    <n v="3832.44"/>
    <d v="2024-01-31T00:00:00"/>
    <x v="107"/>
    <n v="31"/>
    <n v="31"/>
    <n v="31"/>
  </r>
  <r>
    <x v="107"/>
    <s v="مورد خدمة_ شركة القصر جلاس الصناعيه_سكريت0"/>
    <n v="0"/>
    <d v="2024-02-28T00:00:00"/>
    <x v="107"/>
    <n v="59"/>
    <m/>
    <m/>
  </r>
  <r>
    <x v="107"/>
    <s v="مورد خدمة_ شركة القصر جلاس الصناعيه_سكريت0"/>
    <n v="0"/>
    <d v="2024-03-31T00:00:00"/>
    <x v="107"/>
    <n v="91"/>
    <m/>
    <m/>
  </r>
  <r>
    <x v="107"/>
    <s v="مورد خدمة_ شركة القصر جلاس الصناعيه_سكريت0"/>
    <n v="0"/>
    <d v="2024-04-30T00:00:00"/>
    <x v="107"/>
    <n v="121"/>
    <m/>
    <m/>
  </r>
  <r>
    <x v="108"/>
    <s v="مورد خدمة_ شركة مصنع العالمية لتصنيع الزجاج المضاد للكسر _سكريت."/>
    <n v="0"/>
    <d v="2024-01-31T00:00:00"/>
    <x v="108"/>
    <n v="31"/>
    <m/>
    <m/>
  </r>
  <r>
    <x v="108"/>
    <s v="مورد خدمة_ شركة مصنع العالمية لتصنيع الزجاج المضاد للكسر _سكريت."/>
    <n v="0"/>
    <d v="2024-02-28T00:00:00"/>
    <x v="108"/>
    <n v="59"/>
    <m/>
    <m/>
  </r>
  <r>
    <x v="108"/>
    <s v="مورد خدمة_ شركة مصنع العالمية لتصنيع الزجاج المضاد للكسر _سكريت."/>
    <n v="0"/>
    <d v="2024-03-31T00:00:00"/>
    <x v="108"/>
    <n v="91"/>
    <m/>
    <m/>
  </r>
  <r>
    <x v="108"/>
    <s v="مورد خدمة_ شركة مصنع العالمية لتصنيع الزجاج المضاد للكسر _سكريت."/>
    <n v="0"/>
    <d v="2024-04-30T00:00:00"/>
    <x v="108"/>
    <n v="121"/>
    <m/>
    <m/>
  </r>
  <r>
    <x v="109"/>
    <s v="مورد خدمة_ شركة خالد ظافر واخوانه - جمرك ..0"/>
    <n v="10035.06"/>
    <d v="2024-01-31T00:00:00"/>
    <x v="109"/>
    <n v="31"/>
    <n v="31"/>
    <n v="31"/>
  </r>
  <r>
    <x v="109"/>
    <s v="مورد خدمة_ شركة خالد ظافر واخوانه - جمرك ..0"/>
    <n v="0"/>
    <d v="2024-02-28T00:00:00"/>
    <x v="109"/>
    <n v="59"/>
    <m/>
    <m/>
  </r>
  <r>
    <x v="109"/>
    <s v="مورد خدمة_ شركة خالد ظافر واخوانه - جمرك ..0"/>
    <n v="0"/>
    <d v="2024-03-31T00:00:00"/>
    <x v="109"/>
    <n v="91"/>
    <m/>
    <m/>
  </r>
  <r>
    <x v="109"/>
    <s v="مورد خدمة_ شركة خالد ظافر واخوانه - جمرك ..0"/>
    <n v="0"/>
    <d v="2024-04-30T00:00:00"/>
    <x v="109"/>
    <n v="121"/>
    <m/>
    <m/>
  </r>
  <r>
    <x v="110"/>
    <s v="مورد خدمة_ شركة نما الدار للمقاولات المحدودة ."/>
    <n v="18550"/>
    <d v="2024-01-31T00:00:00"/>
    <x v="110"/>
    <n v="31"/>
    <n v="31"/>
    <n v="31"/>
  </r>
  <r>
    <x v="110"/>
    <s v="مورد خدمة_ شركة نما الدار للمقاولات المحدودة ."/>
    <n v="130046.75"/>
    <d v="2024-02-28T00:00:00"/>
    <x v="110"/>
    <n v="59"/>
    <n v="59"/>
    <n v="59"/>
  </r>
  <r>
    <x v="110"/>
    <s v="مورد خدمة_ شركة نما الدار للمقاولات المحدودة ."/>
    <n v="0"/>
    <d v="2024-03-31T00:00:00"/>
    <x v="110"/>
    <n v="91"/>
    <m/>
    <m/>
  </r>
  <r>
    <x v="110"/>
    <s v="مورد خدمة_ شركة نما الدار للمقاولات المحدودة ."/>
    <n v="0"/>
    <d v="2024-04-30T00:00:00"/>
    <x v="110"/>
    <n v="121"/>
    <m/>
    <m/>
  </r>
  <r>
    <x v="111"/>
    <s v="مورد خدمة_ شركة رفيفكم للمقاولات - عتيق"/>
    <n v="0.05"/>
    <d v="2024-01-31T00:00:00"/>
    <x v="111"/>
    <n v="31"/>
    <n v="31"/>
    <n v="31"/>
  </r>
  <r>
    <x v="111"/>
    <s v="مورد خدمة_ شركة رفيفكم للمقاولات - عتيق"/>
    <n v="0"/>
    <d v="2024-02-28T00:00:00"/>
    <x v="111"/>
    <n v="59"/>
    <m/>
    <m/>
  </r>
  <r>
    <x v="111"/>
    <s v="مورد خدمة_ شركة رفيفكم للمقاولات - عتيق"/>
    <n v="0"/>
    <d v="2024-03-31T00:00:00"/>
    <x v="111"/>
    <n v="91"/>
    <m/>
    <m/>
  </r>
  <r>
    <x v="111"/>
    <s v="مورد خدمة_ شركة رفيفكم للمقاولات - عتيق"/>
    <n v="0"/>
    <d v="2024-04-30T00:00:00"/>
    <x v="111"/>
    <n v="121"/>
    <m/>
    <m/>
  </r>
  <r>
    <x v="112"/>
    <s v="مورد خدمة_ المصنع السعودي لجلفنة المعادن0"/>
    <n v="95326.96"/>
    <d v="2024-01-31T00:00:00"/>
    <x v="112"/>
    <n v="31"/>
    <n v="31"/>
    <n v="31"/>
  </r>
  <r>
    <x v="112"/>
    <s v="مورد خدمة_ المصنع السعودي لجلفنة المعادن0"/>
    <n v="95326.96"/>
    <d v="2024-02-28T00:00:00"/>
    <x v="112"/>
    <n v="59"/>
    <n v="59"/>
    <n v="59"/>
  </r>
  <r>
    <x v="112"/>
    <s v="مورد خدمة_ المصنع السعودي لجلفنة المعادن0"/>
    <n v="95326.96"/>
    <d v="2024-03-31T00:00:00"/>
    <x v="112"/>
    <n v="91"/>
    <n v="91"/>
    <n v="91"/>
  </r>
  <r>
    <x v="112"/>
    <s v="مورد خدمة_ المصنع السعودي لجلفنة المعادن0"/>
    <n v="0"/>
    <d v="2024-04-30T00:00:00"/>
    <x v="112"/>
    <n v="121"/>
    <m/>
    <m/>
  </r>
  <r>
    <x v="113"/>
    <s v="مورد خدمة_ مصنع تقنية الطلاء للصناعة0_ ملفي**************"/>
    <n v="0"/>
    <d v="2024-01-31T00:00:00"/>
    <x v="113"/>
    <n v="31"/>
    <m/>
    <m/>
  </r>
  <r>
    <x v="113"/>
    <s v="مورد خدمة_ مصنع تقنية الطلاء للصناعة0_ ملفي**************"/>
    <n v="0"/>
    <d v="2024-02-28T00:00:00"/>
    <x v="113"/>
    <n v="59"/>
    <m/>
    <m/>
  </r>
  <r>
    <x v="113"/>
    <s v="مورد خدمة_ مصنع تقنية الطلاء للصناعة0_ ملفي**************"/>
    <n v="0"/>
    <d v="2024-03-31T00:00:00"/>
    <x v="113"/>
    <n v="91"/>
    <m/>
    <m/>
  </r>
  <r>
    <x v="113"/>
    <s v="مورد خدمة_ مصنع تقنية الطلاء للصناعة0_ ملفي**************"/>
    <n v="0"/>
    <d v="2024-04-30T00:00:00"/>
    <x v="113"/>
    <n v="121"/>
    <m/>
    <m/>
  </r>
  <r>
    <x v="114"/>
    <s v="مورد خدمة_ شركة اعمال صحارى للمقاولات - حاويات0"/>
    <n v="350"/>
    <d v="2024-01-31T00:00:00"/>
    <x v="114"/>
    <n v="31"/>
    <n v="31"/>
    <n v="31"/>
  </r>
  <r>
    <x v="114"/>
    <s v="مورد خدمة_ شركة اعمال صحارى للمقاولات - حاويات0"/>
    <n v="0"/>
    <d v="2024-02-28T00:00:00"/>
    <x v="114"/>
    <n v="59"/>
    <m/>
    <m/>
  </r>
  <r>
    <x v="114"/>
    <s v="مورد خدمة_ شركة اعمال صحارى للمقاولات - حاويات0"/>
    <n v="0"/>
    <d v="2024-03-31T00:00:00"/>
    <x v="114"/>
    <n v="91"/>
    <m/>
    <m/>
  </r>
  <r>
    <x v="114"/>
    <s v="مورد خدمة_ شركة اعمال صحارى للمقاولات - حاويات0"/>
    <n v="0"/>
    <d v="2024-04-30T00:00:00"/>
    <x v="114"/>
    <n v="121"/>
    <m/>
    <m/>
  </r>
  <r>
    <x v="115"/>
    <s v="مورد خدمة _ الشركة العربيه الدولية_ايجار مصعد0"/>
    <n v="45.49"/>
    <d v="2024-01-31T00:00:00"/>
    <x v="115"/>
    <n v="31"/>
    <n v="31"/>
    <n v="31"/>
  </r>
  <r>
    <x v="115"/>
    <s v="مورد خدمة _ الشركة العربيه الدولية_ايجار مصعد0"/>
    <n v="0"/>
    <d v="2024-02-28T00:00:00"/>
    <x v="115"/>
    <n v="59"/>
    <m/>
    <m/>
  </r>
  <r>
    <x v="115"/>
    <s v="مورد خدمة _ الشركة العربيه الدولية_ايجار مصعد0"/>
    <n v="0"/>
    <d v="2024-03-31T00:00:00"/>
    <x v="115"/>
    <n v="91"/>
    <m/>
    <m/>
  </r>
  <r>
    <x v="115"/>
    <s v="مورد خدمة _ الشركة العربيه الدولية_ايجار مصعد0"/>
    <n v="0"/>
    <d v="2024-04-30T00:00:00"/>
    <x v="115"/>
    <n v="121"/>
    <m/>
    <m/>
  </r>
  <r>
    <x v="116"/>
    <s v="مورد خدمة _ شركة رابيدالعربيه السعودية المحدوده  _رافعات0"/>
    <n v="109281.06333333334"/>
    <d v="2024-01-31T00:00:00"/>
    <x v="116"/>
    <n v="31"/>
    <n v="31"/>
    <n v="31"/>
  </r>
  <r>
    <x v="116"/>
    <s v="مورد خدمة _ شركة رابيدالعربيه السعودية المحدوده  _رافعات0"/>
    <n v="109281.06333333334"/>
    <d v="2024-02-28T00:00:00"/>
    <x v="116"/>
    <n v="59"/>
    <n v="59"/>
    <n v="59"/>
  </r>
  <r>
    <x v="116"/>
    <s v="مورد خدمة _ شركة رابيدالعربيه السعودية المحدوده  _رافعات0"/>
    <n v="109281.06333333334"/>
    <d v="2024-03-31T00:00:00"/>
    <x v="116"/>
    <n v="91"/>
    <n v="91"/>
    <n v="91"/>
  </r>
  <r>
    <x v="116"/>
    <s v="مورد خدمة _ شركة رابيدالعربيه السعودية المحدوده  _رافعات0"/>
    <n v="0"/>
    <d v="2024-04-30T00:00:00"/>
    <x v="116"/>
    <n v="121"/>
    <m/>
    <m/>
  </r>
  <r>
    <x v="117"/>
    <s v="مورد خدمة _ شركة محمد عبد الله العريض المحدودة0"/>
    <n v="58761.825000000004"/>
    <d v="2024-01-31T00:00:00"/>
    <x v="117"/>
    <n v="31"/>
    <n v="31"/>
    <n v="31"/>
  </r>
  <r>
    <x v="117"/>
    <s v="مورد خدمة _ شركة محمد عبد الله العريض المحدودة0"/>
    <n v="58761.825000000004"/>
    <d v="2024-02-28T00:00:00"/>
    <x v="117"/>
    <n v="59"/>
    <n v="59"/>
    <n v="59"/>
  </r>
  <r>
    <x v="117"/>
    <s v="مورد خدمة _ شركة محمد عبد الله العريض المحدودة0"/>
    <m/>
    <d v="2024-03-31T00:00:00"/>
    <x v="117"/>
    <n v="91"/>
    <m/>
    <m/>
  </r>
  <r>
    <x v="117"/>
    <s v="مورد خدمة _ شركة محمد عبد الله العريض المحدودة0"/>
    <n v="0"/>
    <d v="2024-04-30T00:00:00"/>
    <x v="117"/>
    <n v="121"/>
    <m/>
    <m/>
  </r>
  <r>
    <x v="118"/>
    <s v="مورد خدمه _ شركة ادفانسد كونستركشن تكنولوجي عيناتACTS"/>
    <n v="130497.25"/>
    <d v="2024-01-31T00:00:00"/>
    <x v="118"/>
    <n v="31"/>
    <n v="31"/>
    <n v="31"/>
  </r>
  <r>
    <x v="118"/>
    <s v="مورد خدمه _ شركة ادفانسد كونستركشن تكنولوجي عيناتACTS"/>
    <n v="0"/>
    <d v="2024-02-28T00:00:00"/>
    <x v="118"/>
    <n v="59"/>
    <m/>
    <m/>
  </r>
  <r>
    <x v="118"/>
    <s v="مورد خدمه _ شركة ادفانسد كونستركشن تكنولوجي عيناتACTS"/>
    <n v="0"/>
    <d v="2024-03-31T00:00:00"/>
    <x v="118"/>
    <n v="91"/>
    <m/>
    <m/>
  </r>
  <r>
    <x v="118"/>
    <s v="مورد خدمه _ شركة ادفانسد كونستركشن تكنولوجي عيناتACTS"/>
    <n v="0"/>
    <d v="2024-04-30T00:00:00"/>
    <x v="118"/>
    <n v="121"/>
    <m/>
    <m/>
  </r>
  <r>
    <x v="119"/>
    <s v="مورد خدمة_مؤسسة عبدالله عمر ابو بكر باعفيف للحديد"/>
    <n v="4738"/>
    <d v="2024-01-31T00:00:00"/>
    <x v="119"/>
    <n v="31"/>
    <n v="31"/>
    <n v="31"/>
  </r>
  <r>
    <x v="119"/>
    <s v="مورد خدمة_مؤسسة عبدالله عمر ابو بكر باعفيف للحديد"/>
    <n v="0"/>
    <d v="2024-02-28T00:00:00"/>
    <x v="119"/>
    <n v="59"/>
    <m/>
    <m/>
  </r>
  <r>
    <x v="119"/>
    <s v="مورد خدمة_مؤسسة عبدالله عمر ابو بكر باعفيف للحديد"/>
    <n v="0"/>
    <d v="2024-03-31T00:00:00"/>
    <x v="119"/>
    <n v="91"/>
    <m/>
    <m/>
  </r>
  <r>
    <x v="119"/>
    <s v="مورد خدمة_مؤسسة عبدالله عمر ابو بكر باعفيف للحديد"/>
    <n v="0"/>
    <d v="2024-04-30T00:00:00"/>
    <x v="119"/>
    <n v="121"/>
    <m/>
    <m/>
  </r>
  <r>
    <x v="120"/>
    <s v="مورد خدمة_ مكتب فهد عبدالله القاسم محاسبون"/>
    <n v="47087.37"/>
    <d v="2024-01-31T00:00:00"/>
    <x v="120"/>
    <n v="31"/>
    <n v="31"/>
    <n v="31"/>
  </r>
  <r>
    <x v="120"/>
    <s v="مورد خدمة_ مكتب فهد عبدالله القاسم محاسبون"/>
    <n v="0"/>
    <d v="2024-02-28T00:00:00"/>
    <x v="120"/>
    <n v="59"/>
    <m/>
    <m/>
  </r>
  <r>
    <x v="120"/>
    <s v="مورد خدمة_ مكتب فهد عبدالله القاسم محاسبون"/>
    <n v="0"/>
    <d v="2024-03-31T00:00:00"/>
    <x v="120"/>
    <n v="91"/>
    <m/>
    <m/>
  </r>
  <r>
    <x v="120"/>
    <s v="مورد خدمة_ مكتب فهد عبدالله القاسم محاسبون"/>
    <n v="0"/>
    <d v="2024-04-30T00:00:00"/>
    <x v="120"/>
    <n v="121"/>
    <m/>
    <m/>
  </r>
  <r>
    <x v="121"/>
    <s v="مورد خدمة_ اليانز للتامين التعاونى"/>
    <n v="15937.54"/>
    <d v="2024-01-31T00:00:00"/>
    <x v="121"/>
    <n v="31"/>
    <n v="31"/>
    <n v="31"/>
  </r>
  <r>
    <x v="121"/>
    <s v="مورد خدمة_ اليانز للتامين التعاونى"/>
    <n v="0"/>
    <d v="2024-02-28T00:00:00"/>
    <x v="121"/>
    <n v="59"/>
    <m/>
    <m/>
  </r>
  <r>
    <x v="121"/>
    <s v="مورد خدمة_ اليانز للتامين التعاونى"/>
    <n v="0"/>
    <d v="2024-03-31T00:00:00"/>
    <x v="121"/>
    <n v="91"/>
    <m/>
    <m/>
  </r>
  <r>
    <x v="121"/>
    <s v="مورد خدمة_ اليانز للتامين التعاونى"/>
    <n v="0"/>
    <d v="2024-04-30T00:00:00"/>
    <x v="121"/>
    <n v="121"/>
    <m/>
    <m/>
  </r>
  <r>
    <x v="122"/>
    <s v="مورد خدمة_مؤسسة مزنة السبيعى للنقل البرى"/>
    <n v="234206.25"/>
    <d v="2024-01-31T00:00:00"/>
    <x v="122"/>
    <n v="31"/>
    <n v="31"/>
    <n v="31"/>
  </r>
  <r>
    <x v="122"/>
    <s v="مورد خدمة_مؤسسة مزنة السبيعى للنقل البرى"/>
    <n v="234206.25"/>
    <d v="2024-02-28T00:00:00"/>
    <x v="122"/>
    <n v="59"/>
    <n v="59"/>
    <n v="59"/>
  </r>
  <r>
    <x v="122"/>
    <s v="مورد خدمة_مؤسسة مزنة السبيعى للنقل البرى"/>
    <n v="234206.25"/>
    <d v="2024-03-31T00:00:00"/>
    <x v="122"/>
    <n v="91"/>
    <n v="91"/>
    <n v="91"/>
  </r>
  <r>
    <x v="122"/>
    <s v="مورد خدمة_مؤسسة مزنة السبيعى للنقل البرى"/>
    <n v="234206.25"/>
    <d v="2024-04-30T00:00:00"/>
    <x v="122"/>
    <n v="121"/>
    <n v="121"/>
    <n v="121"/>
  </r>
  <r>
    <x v="123"/>
    <s v="مورد مؤسسة وقت الشرق للمقاولات."/>
    <n v="5000.17"/>
    <d v="2024-01-31T00:00:00"/>
    <x v="123"/>
    <n v="31"/>
    <n v="31"/>
    <n v="31"/>
  </r>
  <r>
    <x v="123"/>
    <s v="مورد مؤسسة وقت الشرق للمقاولات."/>
    <n v="0"/>
    <d v="2024-02-28T00:00:00"/>
    <x v="123"/>
    <n v="59"/>
    <m/>
    <m/>
  </r>
  <r>
    <x v="123"/>
    <s v="مورد مؤسسة وقت الشرق للمقاولات."/>
    <n v="0"/>
    <d v="2024-03-31T00:00:00"/>
    <x v="123"/>
    <n v="91"/>
    <m/>
    <m/>
  </r>
  <r>
    <x v="123"/>
    <s v="مورد مؤسسة وقت الشرق للمقاولات."/>
    <n v="0"/>
    <d v="2024-04-30T00:00:00"/>
    <x v="123"/>
    <n v="121"/>
    <m/>
    <m/>
  </r>
  <r>
    <x v="124"/>
    <s v="مورد خدمة_ الشركة الوطنية للجلفنة والاعمال الحديدية"/>
    <n v="4352.0450050000009"/>
    <d v="2024-01-31T00:00:00"/>
    <x v="124"/>
    <n v="31"/>
    <n v="31"/>
    <n v="31"/>
  </r>
  <r>
    <x v="124"/>
    <s v="مورد خدمة_ الشركة الوطنية للجلفنة والاعمال الحديدية"/>
    <n v="4352.0450050000009"/>
    <d v="2024-02-28T00:00:00"/>
    <x v="124"/>
    <n v="59"/>
    <n v="59"/>
    <n v="59"/>
  </r>
  <r>
    <x v="124"/>
    <s v="مورد خدمة_ الشركة الوطنية للجلفنة والاعمال الحديدية"/>
    <n v="0"/>
    <d v="2024-03-31T00:00:00"/>
    <x v="124"/>
    <n v="91"/>
    <m/>
    <m/>
  </r>
  <r>
    <x v="124"/>
    <s v="مورد خدمة_ الشركة الوطنية للجلفنة والاعمال الحديدية"/>
    <n v="0"/>
    <d v="2024-04-30T00:00:00"/>
    <x v="124"/>
    <n v="121"/>
    <m/>
    <m/>
  </r>
  <r>
    <x v="125"/>
    <s v="مورد خدمة_ شركة توفي ليدز وانكو سيرتفكشن 0"/>
    <n v="5481.5"/>
    <d v="2024-01-31T00:00:00"/>
    <x v="125"/>
    <n v="31"/>
    <n v="31"/>
    <n v="31"/>
  </r>
  <r>
    <x v="125"/>
    <s v="مورد خدمة_ شركة توفي ليدز وانكو سيرتفكشن 0"/>
    <n v="0"/>
    <d v="2024-02-28T00:00:00"/>
    <x v="125"/>
    <n v="59"/>
    <m/>
    <m/>
  </r>
  <r>
    <x v="125"/>
    <s v="مورد خدمة_ شركة توفي ليدز وانكو سيرتفكشن 0"/>
    <n v="0"/>
    <d v="2024-03-31T00:00:00"/>
    <x v="125"/>
    <n v="91"/>
    <m/>
    <m/>
  </r>
  <r>
    <x v="125"/>
    <s v="مورد خدمة_ شركة توفي ليدز وانكو سيرتفكشن 0"/>
    <n v="0"/>
    <d v="2024-04-30T00:00:00"/>
    <x v="125"/>
    <n v="121"/>
    <m/>
    <m/>
  </r>
  <r>
    <x v="126"/>
    <s v="مورد خدمة_ شركة معارض الخريجى0"/>
    <n v="10871.87"/>
    <d v="2024-01-31T00:00:00"/>
    <x v="126"/>
    <n v="31"/>
    <n v="31"/>
    <n v="31"/>
  </r>
  <r>
    <x v="126"/>
    <s v="مورد خدمة_ شركة معارض الخريجى0"/>
    <n v="0"/>
    <d v="2024-02-28T00:00:00"/>
    <x v="126"/>
    <n v="59"/>
    <m/>
    <m/>
  </r>
  <r>
    <x v="126"/>
    <s v="مورد خدمة_ شركة معارض الخريجى0"/>
    <n v="0"/>
    <d v="2024-03-31T00:00:00"/>
    <x v="126"/>
    <n v="91"/>
    <m/>
    <m/>
  </r>
  <r>
    <x v="126"/>
    <s v="مورد خدمة_ شركة معارض الخريجى0"/>
    <n v="0"/>
    <d v="2024-04-30T00:00:00"/>
    <x v="126"/>
    <n v="121"/>
    <m/>
    <m/>
  </r>
  <r>
    <x v="127"/>
    <s v="مورد خدمة_ الشركة الوطنية للفحص والاختبار الفنى"/>
    <n v="1886"/>
    <d v="2024-01-31T00:00:00"/>
    <x v="127"/>
    <n v="31"/>
    <n v="31"/>
    <n v="31"/>
  </r>
  <r>
    <x v="127"/>
    <s v="مورد خدمة_ الشركة الوطنية للفحص والاختبار الفنى"/>
    <n v="0"/>
    <d v="2024-02-28T00:00:00"/>
    <x v="127"/>
    <n v="59"/>
    <m/>
    <m/>
  </r>
  <r>
    <x v="127"/>
    <s v="مورد خدمة_ الشركة الوطنية للفحص والاختبار الفنى"/>
    <n v="0"/>
    <d v="2024-03-31T00:00:00"/>
    <x v="127"/>
    <n v="91"/>
    <m/>
    <m/>
  </r>
  <r>
    <x v="127"/>
    <s v="مورد خدمة_ الشركة الوطنية للفحص والاختبار الفنى"/>
    <n v="0"/>
    <d v="2024-04-30T00:00:00"/>
    <x v="127"/>
    <n v="121"/>
    <m/>
    <m/>
  </r>
  <r>
    <x v="128"/>
    <s v="مورد خدمة_شركة الاتقان والتجهيزات المعدنية"/>
    <n v="822"/>
    <d v="2024-01-31T00:00:00"/>
    <x v="128"/>
    <n v="31"/>
    <n v="31"/>
    <n v="31"/>
  </r>
  <r>
    <x v="128"/>
    <s v="مورد خدمة_شركة الاتقان والتجهيزات المعدنية"/>
    <n v="0"/>
    <d v="2024-02-28T00:00:00"/>
    <x v="128"/>
    <n v="59"/>
    <m/>
    <m/>
  </r>
  <r>
    <x v="128"/>
    <s v="مورد خدمة_شركة الاتقان والتجهيزات المعدنية"/>
    <n v="0"/>
    <d v="2024-03-31T00:00:00"/>
    <x v="128"/>
    <n v="91"/>
    <m/>
    <m/>
  </r>
  <r>
    <x v="128"/>
    <s v="مورد خدمة_شركة الاتقان والتجهيزات المعدنية"/>
    <n v="0"/>
    <d v="2024-04-30T00:00:00"/>
    <x v="128"/>
    <n v="121"/>
    <m/>
    <m/>
  </r>
  <r>
    <x v="129"/>
    <s v="مورد خدمة _ مؤسسة ماسة المعدات الانشائيه"/>
    <n v="10401.67"/>
    <d v="2024-01-31T00:00:00"/>
    <x v="129"/>
    <n v="31"/>
    <n v="31"/>
    <n v="31"/>
  </r>
  <r>
    <x v="129"/>
    <s v="مورد خدمة _ مؤسسة ماسة المعدات الانشائيه"/>
    <n v="0"/>
    <d v="2024-02-28T00:00:00"/>
    <x v="129"/>
    <n v="59"/>
    <m/>
    <m/>
  </r>
  <r>
    <x v="129"/>
    <s v="مورد خدمة _ مؤسسة ماسة المعدات الانشائيه"/>
    <n v="0"/>
    <d v="2024-03-31T00:00:00"/>
    <x v="129"/>
    <n v="91"/>
    <m/>
    <m/>
  </r>
  <r>
    <x v="129"/>
    <s v="مورد خدمة _ مؤسسة ماسة المعدات الانشائيه"/>
    <n v="0"/>
    <d v="2024-04-30T00:00:00"/>
    <x v="129"/>
    <n v="121"/>
    <m/>
    <m/>
  </r>
  <r>
    <x v="130"/>
    <s v="مورد خدمة_ شركة معيار العربية للفحص"/>
    <n v="590"/>
    <d v="2024-01-31T00:00:00"/>
    <x v="130"/>
    <n v="31"/>
    <n v="31"/>
    <n v="31"/>
  </r>
  <r>
    <x v="130"/>
    <s v="مورد خدمة_ شركة معيار العربية للفحص"/>
    <n v="0"/>
    <d v="2024-02-28T00:00:00"/>
    <x v="130"/>
    <n v="59"/>
    <m/>
    <m/>
  </r>
  <r>
    <x v="130"/>
    <s v="مورد خدمة_ شركة معيار العربية للفحص"/>
    <n v="0"/>
    <d v="2024-03-31T00:00:00"/>
    <x v="130"/>
    <n v="91"/>
    <m/>
    <m/>
  </r>
  <r>
    <x v="130"/>
    <s v="مورد خدمة_ شركة معيار العربية للفحص"/>
    <n v="0"/>
    <d v="2024-04-30T00:00:00"/>
    <x v="130"/>
    <n v="121"/>
    <m/>
    <m/>
  </r>
  <r>
    <x v="131"/>
    <s v="مورد خدمة_ورشة دقة المشغولات للحدادة والالمنيوم - قص ."/>
    <n v="0"/>
    <d v="2024-01-31T00:00:00"/>
    <x v="131"/>
    <n v="31"/>
    <m/>
    <m/>
  </r>
  <r>
    <x v="131"/>
    <s v="مورد خدمة_ورشة دقة المشغولات للحدادة والالمنيوم - قص ."/>
    <n v="0"/>
    <d v="2024-02-28T00:00:00"/>
    <x v="131"/>
    <n v="59"/>
    <m/>
    <m/>
  </r>
  <r>
    <x v="131"/>
    <s v="مورد خدمة_ورشة دقة المشغولات للحدادة والالمنيوم - قص ."/>
    <n v="0"/>
    <d v="2024-03-31T00:00:00"/>
    <x v="131"/>
    <n v="91"/>
    <m/>
    <m/>
  </r>
  <r>
    <x v="131"/>
    <s v="مورد خدمة_ورشة دقة المشغولات للحدادة والالمنيوم - قص ."/>
    <n v="0"/>
    <d v="2024-04-30T00:00:00"/>
    <x v="131"/>
    <n v="121"/>
    <m/>
    <m/>
  </r>
  <r>
    <x v="132"/>
    <s v="مورد خدمة _ شركة الشرقيون العربية للمقاولات  _ايجار معدات"/>
    <n v="0"/>
    <d v="2024-01-31T00:00:00"/>
    <x v="132"/>
    <n v="31"/>
    <m/>
    <m/>
  </r>
  <r>
    <x v="132"/>
    <s v="مورد خدمة _ شركة الشرقيون العربية للمقاولات  _ايجار معدات"/>
    <n v="0"/>
    <d v="2024-02-28T00:00:00"/>
    <x v="132"/>
    <n v="59"/>
    <m/>
    <m/>
  </r>
  <r>
    <x v="132"/>
    <s v="مورد خدمة _ شركة الشرقيون العربية للمقاولات  _ايجار معدات"/>
    <n v="0"/>
    <d v="2024-03-31T00:00:00"/>
    <x v="132"/>
    <n v="91"/>
    <m/>
    <m/>
  </r>
  <r>
    <x v="132"/>
    <s v="مورد خدمة _ شركة الشرقيون العربية للمقاولات  _ايجار معدات"/>
    <n v="0"/>
    <d v="2024-04-30T00:00:00"/>
    <x v="132"/>
    <n v="121"/>
    <m/>
    <m/>
  </r>
  <r>
    <x v="133"/>
    <s v="مورد خدمة_ المنابر للاستشارات الهندسية"/>
    <n v="13110"/>
    <d v="2024-01-31T00:00:00"/>
    <x v="133"/>
    <n v="31"/>
    <n v="31"/>
    <n v="31"/>
  </r>
  <r>
    <x v="133"/>
    <s v="مورد خدمة_ المنابر للاستشارات الهندسية"/>
    <n v="0"/>
    <d v="2024-02-28T00:00:00"/>
    <x v="133"/>
    <n v="59"/>
    <m/>
    <m/>
  </r>
  <r>
    <x v="133"/>
    <s v="مورد خدمة_ المنابر للاستشارات الهندسية"/>
    <n v="0"/>
    <d v="2024-03-31T00:00:00"/>
    <x v="133"/>
    <n v="91"/>
    <m/>
    <m/>
  </r>
  <r>
    <x v="133"/>
    <s v="مورد خدمة_ المنابر للاستشارات الهندسية"/>
    <n v="0"/>
    <d v="2024-04-30T00:00:00"/>
    <x v="133"/>
    <n v="121"/>
    <m/>
    <m/>
  </r>
  <r>
    <x v="134"/>
    <s v="مورد خدمة_اتحاد الاتجاهات للصناعات المعدنية - قص ."/>
    <n v="2875.0050000000001"/>
    <d v="2024-01-31T00:00:00"/>
    <x v="134"/>
    <n v="31"/>
    <n v="31"/>
    <n v="31"/>
  </r>
  <r>
    <x v="134"/>
    <s v="مورد خدمة_اتحاد الاتجاهات للصناعات المعدنية - قص ."/>
    <n v="0"/>
    <d v="2024-02-28T00:00:00"/>
    <x v="134"/>
    <n v="59"/>
    <m/>
    <m/>
  </r>
  <r>
    <x v="134"/>
    <s v="مورد خدمة_اتحاد الاتجاهات للصناعات المعدنية - قص ."/>
    <n v="0"/>
    <d v="2024-03-31T00:00:00"/>
    <x v="134"/>
    <n v="91"/>
    <m/>
    <m/>
  </r>
  <r>
    <x v="134"/>
    <s v="مورد خدمة_اتحاد الاتجاهات للصناعات المعدنية - قص ."/>
    <n v="0"/>
    <d v="2024-04-30T00:00:00"/>
    <x v="134"/>
    <n v="121"/>
    <m/>
    <m/>
  </r>
  <r>
    <x v="135"/>
    <s v="مورد خدمة_ شركة ناقلين المحدودة  - جمرك .شابورجى.0"/>
    <n v="3056.3049999999998"/>
    <d v="2024-01-31T00:00:00"/>
    <x v="135"/>
    <n v="31"/>
    <n v="31"/>
    <n v="31"/>
  </r>
  <r>
    <x v="135"/>
    <s v="مورد خدمة_ شركة ناقلين المحدودة  - جمرك .شابورجى.0"/>
    <n v="3056.3049999999998"/>
    <d v="2024-02-28T00:00:00"/>
    <x v="135"/>
    <n v="59"/>
    <n v="59"/>
    <n v="59"/>
  </r>
  <r>
    <x v="135"/>
    <s v="مورد خدمة_ شركة ناقلين المحدودة  - جمرك .شابورجى.0"/>
    <n v="3056.3049999999998"/>
    <d v="2024-03-31T00:00:00"/>
    <x v="135"/>
    <n v="91"/>
    <n v="91"/>
    <n v="91"/>
  </r>
  <r>
    <x v="135"/>
    <s v="مورد خدمة_ شركة ناقلين المحدودة  - جمرك .شابورجى.0"/>
    <n v="3056.3049999999998"/>
    <d v="2024-04-30T00:00:00"/>
    <x v="135"/>
    <n v="121"/>
    <n v="121"/>
    <n v="121"/>
  </r>
  <r>
    <x v="136"/>
    <s v="مورد خدمة_ مؤسسة الوكيل الدولي للتجارة_اختبارات مواد"/>
    <n v="89017.25"/>
    <d v="2024-01-31T00:00:00"/>
    <x v="136"/>
    <n v="31"/>
    <n v="31"/>
    <n v="31"/>
  </r>
  <r>
    <x v="136"/>
    <s v="مورد خدمة_ مؤسسة الوكيل الدولي للتجارة_اختبارات مواد"/>
    <n v="0"/>
    <d v="2024-02-28T00:00:00"/>
    <x v="136"/>
    <n v="59"/>
    <m/>
    <m/>
  </r>
  <r>
    <x v="136"/>
    <s v="مورد خدمة_ مؤسسة الوكيل الدولي للتجارة_اختبارات مواد"/>
    <n v="0"/>
    <d v="2024-03-31T00:00:00"/>
    <x v="136"/>
    <n v="91"/>
    <m/>
    <m/>
  </r>
  <r>
    <x v="136"/>
    <s v="مورد خدمة_ مؤسسة الوكيل الدولي للتجارة_اختبارات مواد"/>
    <n v="0"/>
    <d v="2024-04-30T00:00:00"/>
    <x v="136"/>
    <n v="121"/>
    <m/>
    <m/>
  </r>
  <r>
    <x v="137"/>
    <s v="مورد خدمة _ شركة محمد حمد الاحمد - ايجار معدات"/>
    <n v="172500"/>
    <d v="2024-01-31T00:00:00"/>
    <x v="137"/>
    <n v="31"/>
    <n v="31"/>
    <n v="31"/>
  </r>
  <r>
    <x v="137"/>
    <s v="مورد خدمة _ شركة محمد حمد الاحمد - ايجار معدات"/>
    <n v="0"/>
    <d v="2024-02-28T00:00:00"/>
    <x v="137"/>
    <n v="59"/>
    <m/>
    <m/>
  </r>
  <r>
    <x v="137"/>
    <s v="مورد خدمة _ شركة محمد حمد الاحمد - ايجار معدات"/>
    <n v="0"/>
    <d v="2024-03-31T00:00:00"/>
    <x v="137"/>
    <n v="91"/>
    <m/>
    <m/>
  </r>
  <r>
    <x v="137"/>
    <s v="مورد خدمة _ شركة محمد حمد الاحمد - ايجار معدات"/>
    <n v="0"/>
    <d v="2024-04-30T00:00:00"/>
    <x v="137"/>
    <n v="121"/>
    <m/>
    <m/>
  </r>
  <r>
    <x v="138"/>
    <s v="مورد خدمة_ مؤسسة سامى فالح الشيبانى- تأجير رافعه"/>
    <n v="0"/>
    <d v="2024-01-31T00:00:00"/>
    <x v="138"/>
    <n v="31"/>
    <m/>
    <m/>
  </r>
  <r>
    <x v="138"/>
    <s v="مورد خدمة_ مؤسسة سامى فالح الشيبانى- تأجير رافعه"/>
    <n v="0"/>
    <d v="2024-02-28T00:00:00"/>
    <x v="138"/>
    <n v="59"/>
    <m/>
    <m/>
  </r>
  <r>
    <x v="138"/>
    <s v="مورد خدمة_ مؤسسة سامى فالح الشيبانى- تأجير رافعه"/>
    <n v="0"/>
    <d v="2024-03-31T00:00:00"/>
    <x v="138"/>
    <n v="91"/>
    <m/>
    <m/>
  </r>
  <r>
    <x v="138"/>
    <s v="مورد خدمة_ مؤسسة سامى فالح الشيبانى- تأجير رافعه"/>
    <n v="0"/>
    <d v="2024-04-30T00:00:00"/>
    <x v="138"/>
    <n v="121"/>
    <m/>
    <m/>
  </r>
  <r>
    <x v="139"/>
    <s v="مورد خدمة _ دايم لتاجير المعدات  _رافعات0"/>
    <n v="77134.47"/>
    <d v="2024-01-31T00:00:00"/>
    <x v="139"/>
    <n v="31"/>
    <n v="31"/>
    <n v="31"/>
  </r>
  <r>
    <x v="139"/>
    <s v="مورد خدمة _ دايم لتاجير المعدات  _رافعات0"/>
    <n v="0"/>
    <d v="2024-02-28T00:00:00"/>
    <x v="139"/>
    <n v="59"/>
    <m/>
    <m/>
  </r>
  <r>
    <x v="139"/>
    <s v="مورد خدمة _ دايم لتاجير المعدات  _رافعات0"/>
    <n v="0"/>
    <d v="2024-03-31T00:00:00"/>
    <x v="139"/>
    <n v="91"/>
    <m/>
    <m/>
  </r>
  <r>
    <x v="139"/>
    <s v="مورد خدمة _ دايم لتاجير المعدات  _رافعات0"/>
    <n v="0"/>
    <d v="2024-04-30T00:00:00"/>
    <x v="139"/>
    <n v="121"/>
    <m/>
    <m/>
  </r>
  <r>
    <x v="140"/>
    <s v="مورد خدمة_ شركة التعاونية تامين انظمة 2022-2023 - توكل وساطة التامين"/>
    <n v="12767.33"/>
    <d v="2024-01-31T00:00:00"/>
    <x v="140"/>
    <n v="31"/>
    <n v="31"/>
    <n v="31"/>
  </r>
  <r>
    <x v="140"/>
    <s v="مورد خدمة_ شركة التعاونية تامين انظمة 2022-2023 - توكل وساطة التامين"/>
    <n v="0"/>
    <d v="2024-02-28T00:00:00"/>
    <x v="140"/>
    <n v="59"/>
    <m/>
    <m/>
  </r>
  <r>
    <x v="140"/>
    <s v="مورد خدمة_ شركة التعاونية تامين انظمة 2022-2023 - توكل وساطة التامين"/>
    <n v="0"/>
    <d v="2024-03-31T00:00:00"/>
    <x v="140"/>
    <n v="91"/>
    <m/>
    <m/>
  </r>
  <r>
    <x v="140"/>
    <s v="مورد خدمة_ شركة التعاونية تامين انظمة 2022-2023 - توكل وساطة التامين"/>
    <n v="0"/>
    <d v="2024-04-30T00:00:00"/>
    <x v="140"/>
    <n v="121"/>
    <m/>
    <m/>
  </r>
  <r>
    <x v="141"/>
    <s v="مورد خدمة_ الشركة الجيو تقنية والبيئية المحدودة"/>
    <n v="0"/>
    <d v="2024-01-31T00:00:00"/>
    <x v="141"/>
    <n v="31"/>
    <m/>
    <m/>
  </r>
  <r>
    <x v="141"/>
    <s v="مورد خدمة_ الشركة الجيو تقنية والبيئية المحدودة"/>
    <n v="0"/>
    <d v="2024-02-28T00:00:00"/>
    <x v="141"/>
    <n v="59"/>
    <m/>
    <m/>
  </r>
  <r>
    <x v="141"/>
    <s v="مورد خدمة_ الشركة الجيو تقنية والبيئية المحدودة"/>
    <n v="0"/>
    <d v="2024-03-31T00:00:00"/>
    <x v="141"/>
    <n v="91"/>
    <m/>
    <m/>
  </r>
  <r>
    <x v="141"/>
    <s v="مورد خدمة_ الشركة الجيو تقنية والبيئية المحدودة"/>
    <n v="0"/>
    <d v="2024-04-30T00:00:00"/>
    <x v="141"/>
    <n v="121"/>
    <m/>
    <m/>
  </r>
  <r>
    <x v="142"/>
    <s v="مورد خدمة_ اسامة عبد الباقى - تأجير فوركلفت."/>
    <n v="0"/>
    <d v="2024-01-31T00:00:00"/>
    <x v="142"/>
    <n v="31"/>
    <m/>
    <m/>
  </r>
  <r>
    <x v="142"/>
    <s v="مورد خدمة_ اسامة عبد الباقى - تأجير فوركلفت."/>
    <n v="0"/>
    <d v="2024-02-28T00:00:00"/>
    <x v="142"/>
    <n v="59"/>
    <m/>
    <m/>
  </r>
  <r>
    <x v="142"/>
    <s v="مورد خدمة_ اسامة عبد الباقى - تأجير فوركلفت."/>
    <n v="0"/>
    <d v="2024-03-31T00:00:00"/>
    <x v="142"/>
    <n v="91"/>
    <m/>
    <m/>
  </r>
  <r>
    <x v="142"/>
    <s v="مورد خدمة_ اسامة عبد الباقى - تأجير فوركلفت."/>
    <n v="0"/>
    <d v="2024-04-30T00:00:00"/>
    <x v="142"/>
    <n v="121"/>
    <m/>
    <m/>
  </r>
  <r>
    <x v="143"/>
    <s v="مورد خدمة_ مؤسسة نقليات ديانا ب و م 2330"/>
    <n v="0"/>
    <d v="2024-01-31T00:00:00"/>
    <x v="143"/>
    <n v="31"/>
    <m/>
    <m/>
  </r>
  <r>
    <x v="143"/>
    <s v="مورد خدمة_ مؤسسة نقليات ديانا ب و م 2330"/>
    <n v="0"/>
    <d v="2024-02-28T00:00:00"/>
    <x v="143"/>
    <n v="59"/>
    <m/>
    <m/>
  </r>
  <r>
    <x v="143"/>
    <s v="مورد خدمة_ مؤسسة نقليات ديانا ب و م 2330"/>
    <n v="0"/>
    <d v="2024-03-31T00:00:00"/>
    <x v="143"/>
    <n v="91"/>
    <m/>
    <m/>
  </r>
  <r>
    <x v="143"/>
    <s v="مورد خدمة_ مؤسسة نقليات ديانا ب و م 2330"/>
    <n v="0"/>
    <d v="2024-04-30T00:00:00"/>
    <x v="143"/>
    <n v="121"/>
    <m/>
    <m/>
  </r>
  <r>
    <x v="144"/>
    <s v="مورد خدمة_ شركة توماس بيل رايت السعودية"/>
    <n v="0"/>
    <d v="2024-01-31T00:00:00"/>
    <x v="144"/>
    <n v="31"/>
    <m/>
    <m/>
  </r>
  <r>
    <x v="144"/>
    <s v="مورد خدمة_ شركة توماس بيل رايت السعودية"/>
    <n v="0"/>
    <d v="2024-02-28T00:00:00"/>
    <x v="144"/>
    <n v="59"/>
    <m/>
    <m/>
  </r>
  <r>
    <x v="144"/>
    <s v="مورد خدمة_ شركة توماس بيل رايت السعودية"/>
    <n v="0"/>
    <d v="2024-03-31T00:00:00"/>
    <x v="144"/>
    <n v="91"/>
    <m/>
    <m/>
  </r>
  <r>
    <x v="144"/>
    <s v="مورد خدمة_ شركة توماس بيل رايت السعودية"/>
    <n v="0"/>
    <d v="2024-04-30T00:00:00"/>
    <x v="144"/>
    <n v="121"/>
    <m/>
    <m/>
  </r>
  <r>
    <x v="145"/>
    <s v="مورد خدمة _ شركة سودهير لتأجير المعدات"/>
    <n v="91054.46"/>
    <d v="2024-01-31T00:00:00"/>
    <x v="145"/>
    <n v="31"/>
    <n v="31"/>
    <n v="31"/>
  </r>
  <r>
    <x v="145"/>
    <s v="مورد خدمة _ شركة سودهير لتأجير المعدات"/>
    <n v="0"/>
    <d v="2024-02-28T00:00:00"/>
    <x v="145"/>
    <n v="59"/>
    <m/>
    <m/>
  </r>
  <r>
    <x v="145"/>
    <s v="مورد خدمة _ شركة سودهير لتأجير المعدات"/>
    <n v="0"/>
    <d v="2024-03-31T00:00:00"/>
    <x v="145"/>
    <n v="91"/>
    <m/>
    <m/>
  </r>
  <r>
    <x v="145"/>
    <s v="مورد خدمة _ شركة سودهير لتأجير المعدات"/>
    <n v="0"/>
    <d v="2024-04-30T00:00:00"/>
    <x v="145"/>
    <n v="121"/>
    <m/>
    <m/>
  </r>
  <r>
    <x v="146"/>
    <s v="مورد خدمة_  مصنع شركة زاهر للزجاج"/>
    <n v="1787.42"/>
    <d v="2024-01-31T00:00:00"/>
    <x v="146"/>
    <n v="31"/>
    <n v="31"/>
    <n v="31"/>
  </r>
  <r>
    <x v="146"/>
    <s v="مورد خدمة_  مصنع شركة زاهر للزجاج"/>
    <n v="0"/>
    <d v="2024-02-28T00:00:00"/>
    <x v="146"/>
    <n v="59"/>
    <m/>
    <m/>
  </r>
  <r>
    <x v="146"/>
    <s v="مورد خدمة_  مصنع شركة زاهر للزجاج"/>
    <n v="0"/>
    <d v="2024-03-31T00:00:00"/>
    <x v="146"/>
    <n v="91"/>
    <m/>
    <m/>
  </r>
  <r>
    <x v="146"/>
    <s v="مورد خدمة_  مصنع شركة زاهر للزجاج"/>
    <n v="0"/>
    <d v="2024-04-30T00:00:00"/>
    <x v="146"/>
    <n v="121"/>
    <m/>
    <m/>
  </r>
  <r>
    <x v="147"/>
    <s v="مورد خدمة_ شركة التعاونية تامين المركبات"/>
    <n v="0"/>
    <d v="2024-01-31T00:00:00"/>
    <x v="147"/>
    <n v="31"/>
    <m/>
    <m/>
  </r>
  <r>
    <x v="147"/>
    <s v="مورد خدمة_ شركة التعاونية تامين المركبات"/>
    <n v="0"/>
    <d v="2024-02-28T00:00:00"/>
    <x v="147"/>
    <n v="59"/>
    <m/>
    <m/>
  </r>
  <r>
    <x v="147"/>
    <s v="مورد خدمة_ شركة التعاونية تامين المركبات"/>
    <n v="0"/>
    <d v="2024-03-31T00:00:00"/>
    <x v="147"/>
    <n v="91"/>
    <m/>
    <m/>
  </r>
  <r>
    <x v="147"/>
    <s v="مورد خدمة_ شركة التعاونية تامين المركبات"/>
    <n v="0"/>
    <d v="2024-04-30T00:00:00"/>
    <x v="147"/>
    <n v="121"/>
    <m/>
    <m/>
  </r>
  <r>
    <x v="148"/>
    <s v="مورد خدمة_ شركة لين للاستشارات المالية"/>
    <n v="0"/>
    <d v="2024-01-31T00:00:00"/>
    <x v="148"/>
    <n v="31"/>
    <m/>
    <m/>
  </r>
  <r>
    <x v="148"/>
    <s v="مورد خدمة_ شركة لين للاستشارات المالية"/>
    <n v="0"/>
    <d v="2024-02-28T00:00:00"/>
    <x v="148"/>
    <n v="59"/>
    <m/>
    <m/>
  </r>
  <r>
    <x v="148"/>
    <s v="مورد خدمة_ شركة لين للاستشارات المالية"/>
    <n v="0"/>
    <d v="2024-03-31T00:00:00"/>
    <x v="148"/>
    <n v="91"/>
    <m/>
    <m/>
  </r>
  <r>
    <x v="148"/>
    <s v="مورد خدمة_ شركة لين للاستشارات المالية"/>
    <n v="0"/>
    <d v="2024-04-30T00:00:00"/>
    <x v="148"/>
    <n v="121"/>
    <m/>
    <m/>
  </r>
  <r>
    <x v="149"/>
    <s v="مورد خدمة_ مكتب حامد محمد القحطانى للاستشارات الهندسية"/>
    <n v="0"/>
    <d v="2024-01-31T00:00:00"/>
    <x v="149"/>
    <n v="31"/>
    <m/>
    <m/>
  </r>
  <r>
    <x v="149"/>
    <s v="مورد خدمة_ مكتب حامد محمد القحطانى للاستشارات الهندسية"/>
    <n v="0"/>
    <d v="2024-02-28T00:00:00"/>
    <x v="149"/>
    <n v="59"/>
    <m/>
    <m/>
  </r>
  <r>
    <x v="149"/>
    <s v="مورد خدمة_ مكتب حامد محمد القحطانى للاستشارات الهندسية"/>
    <n v="0"/>
    <d v="2024-03-31T00:00:00"/>
    <x v="149"/>
    <n v="91"/>
    <m/>
    <m/>
  </r>
  <r>
    <x v="149"/>
    <s v="مورد خدمة_ مكتب حامد محمد القحطانى للاستشارات الهندسية"/>
    <n v="0"/>
    <d v="2024-04-30T00:00:00"/>
    <x v="149"/>
    <n v="121"/>
    <m/>
    <m/>
  </r>
  <r>
    <x v="150"/>
    <s v="مورد خدمة _ مؤسسة سقالات الرواد للمقاولات _سقالات"/>
    <n v="13770.0425"/>
    <d v="2024-01-31T00:00:00"/>
    <x v="150"/>
    <n v="31"/>
    <n v="31"/>
    <n v="31"/>
  </r>
  <r>
    <x v="150"/>
    <s v="مورد خدمة _ مؤسسة سقالات الرواد للمقاولات _سقالات"/>
    <n v="13770.0425"/>
    <d v="2024-02-28T00:00:00"/>
    <x v="150"/>
    <n v="59"/>
    <n v="59"/>
    <n v="59"/>
  </r>
  <r>
    <x v="150"/>
    <s v="مورد خدمة _ مؤسسة سقالات الرواد للمقاولات _سقالات"/>
    <n v="13770.0425"/>
    <d v="2024-03-31T00:00:00"/>
    <x v="150"/>
    <n v="91"/>
    <n v="91"/>
    <n v="91"/>
  </r>
  <r>
    <x v="150"/>
    <s v="مورد خدمة _ مؤسسة سقالات الرواد للمقاولات _سقالات"/>
    <n v="13770.0425"/>
    <d v="2024-04-30T00:00:00"/>
    <x v="150"/>
    <n v="121"/>
    <n v="121"/>
    <n v="121"/>
  </r>
  <r>
    <x v="151"/>
    <s v="مورد خدمة _ مؤسسة الرافعة الذهبية للمقاولات"/>
    <n v="1277.3900000000001"/>
    <d v="2024-01-31T00:00:00"/>
    <x v="151"/>
    <n v="31"/>
    <n v="31"/>
    <n v="31"/>
  </r>
  <r>
    <x v="151"/>
    <s v="مورد خدمة _ مؤسسة الرافعة الذهبية للمقاولات"/>
    <n v="0"/>
    <d v="2024-02-28T00:00:00"/>
    <x v="151"/>
    <n v="59"/>
    <m/>
    <m/>
  </r>
  <r>
    <x v="151"/>
    <s v="مورد خدمة _ مؤسسة الرافعة الذهبية للمقاولات"/>
    <n v="0"/>
    <d v="2024-03-31T00:00:00"/>
    <x v="151"/>
    <n v="91"/>
    <m/>
    <m/>
  </r>
  <r>
    <x v="151"/>
    <s v="مورد خدمة _ مؤسسة الرافعة الذهبية للمقاولات"/>
    <n v="0"/>
    <d v="2024-04-30T00:00:00"/>
    <x v="151"/>
    <n v="121"/>
    <m/>
    <m/>
  </r>
  <r>
    <x v="152"/>
    <s v="مورد خدمة_ مصنع فن الهوامير للزجاج"/>
    <n v="10516.130000000001"/>
    <d v="2024-01-31T00:00:00"/>
    <x v="152"/>
    <n v="31"/>
    <n v="31"/>
    <n v="31"/>
  </r>
  <r>
    <x v="152"/>
    <s v="مورد خدمة_ مصنع فن الهوامير للزجاج"/>
    <n v="0"/>
    <d v="2024-02-28T00:00:00"/>
    <x v="152"/>
    <n v="59"/>
    <m/>
    <m/>
  </r>
  <r>
    <x v="152"/>
    <s v="مورد خدمة_ مصنع فن الهوامير للزجاج"/>
    <n v="0"/>
    <d v="2024-03-31T00:00:00"/>
    <x v="152"/>
    <n v="91"/>
    <m/>
    <m/>
  </r>
  <r>
    <x v="152"/>
    <s v="مورد خدمة_ مصنع فن الهوامير للزجاج"/>
    <n v="0"/>
    <d v="2024-04-30T00:00:00"/>
    <x v="152"/>
    <n v="121"/>
    <m/>
    <m/>
  </r>
  <r>
    <x v="153"/>
    <s v="مورد خدمة_ مؤسسة عبد الله محمد الخريف جلفنه"/>
    <n v="18569.936666666665"/>
    <d v="2024-01-31T00:00:00"/>
    <x v="153"/>
    <n v="31"/>
    <n v="31"/>
    <n v="31"/>
  </r>
  <r>
    <x v="153"/>
    <s v="مورد خدمة_ مؤسسة عبد الله محمد الخريف جلفنه"/>
    <n v="18569.936666666665"/>
    <d v="2024-02-28T00:00:00"/>
    <x v="153"/>
    <n v="59"/>
    <n v="59"/>
    <n v="59"/>
  </r>
  <r>
    <x v="153"/>
    <s v="مورد خدمة_ مؤسسة عبد الله محمد الخريف جلفنه"/>
    <n v="18569.936666666665"/>
    <d v="2024-03-31T00:00:00"/>
    <x v="153"/>
    <n v="91"/>
    <n v="91"/>
    <n v="91"/>
  </r>
  <r>
    <x v="153"/>
    <s v="مورد خدمة_ مؤسسة عبد الله محمد الخريف جلفنه"/>
    <n v="0"/>
    <d v="2024-04-30T00:00:00"/>
    <x v="153"/>
    <n v="121"/>
    <m/>
    <m/>
  </r>
  <r>
    <x v="154"/>
    <s v="مورد خدمة_ مؤسسة المشير الادارية"/>
    <n v="0"/>
    <d v="2024-01-31T00:00:00"/>
    <x v="154"/>
    <n v="31"/>
    <m/>
    <m/>
  </r>
  <r>
    <x v="154"/>
    <s v="مورد خدمة_ مؤسسة المشير الادارية"/>
    <n v="0"/>
    <d v="2024-02-28T00:00:00"/>
    <x v="154"/>
    <n v="59"/>
    <m/>
    <m/>
  </r>
  <r>
    <x v="154"/>
    <s v="مورد خدمة_ مؤسسة المشير الادارية"/>
    <n v="0"/>
    <d v="2024-03-31T00:00:00"/>
    <x v="154"/>
    <n v="91"/>
    <m/>
    <m/>
  </r>
  <r>
    <x v="154"/>
    <s v="مورد خدمة_ مؤسسة المشير الادارية"/>
    <n v="0"/>
    <d v="2024-04-30T00:00:00"/>
    <x v="154"/>
    <n v="121"/>
    <m/>
    <m/>
  </r>
  <r>
    <x v="155"/>
    <s v="مورد خدمة_ المرقب الذهبي للمقاولات  تأجير مان لفت"/>
    <n v="89257.67"/>
    <d v="2024-01-31T00:00:00"/>
    <x v="155"/>
    <n v="31"/>
    <n v="31"/>
    <n v="31"/>
  </r>
  <r>
    <x v="155"/>
    <s v="مورد خدمة_ المرقب الذهبي للمقاولات  تأجير مان لفت"/>
    <n v="0"/>
    <d v="2024-02-28T00:00:00"/>
    <x v="155"/>
    <n v="59"/>
    <m/>
    <m/>
  </r>
  <r>
    <x v="155"/>
    <s v="مورد خدمة_ المرقب الذهبي للمقاولات  تأجير مان لفت"/>
    <n v="0"/>
    <d v="2024-03-31T00:00:00"/>
    <x v="155"/>
    <n v="91"/>
    <m/>
    <m/>
  </r>
  <r>
    <x v="155"/>
    <s v="مورد خدمة_ المرقب الذهبي للمقاولات  تأجير مان لفت"/>
    <n v="0"/>
    <d v="2024-04-30T00:00:00"/>
    <x v="155"/>
    <n v="121"/>
    <m/>
    <m/>
  </r>
  <r>
    <x v="156"/>
    <s v="مورد خدمة_ الشركة العربيه للغازات الصناعية"/>
    <n v="1324"/>
    <d v="2024-01-31T00:00:00"/>
    <x v="156"/>
    <n v="31"/>
    <n v="31"/>
    <n v="31"/>
  </r>
  <r>
    <x v="156"/>
    <s v="مورد خدمة_ الشركة العربيه للغازات الصناعية"/>
    <n v="0"/>
    <d v="2024-02-28T00:00:00"/>
    <x v="156"/>
    <n v="59"/>
    <m/>
    <m/>
  </r>
  <r>
    <x v="156"/>
    <s v="مورد خدمة_ الشركة العربيه للغازات الصناعية"/>
    <n v="0"/>
    <d v="2024-03-31T00:00:00"/>
    <x v="156"/>
    <n v="91"/>
    <m/>
    <m/>
  </r>
  <r>
    <x v="156"/>
    <s v="مورد خدمة_ الشركة العربيه للغازات الصناعية"/>
    <n v="0"/>
    <d v="2024-04-30T00:00:00"/>
    <x v="156"/>
    <n v="121"/>
    <m/>
    <m/>
  </r>
  <r>
    <x v="157"/>
    <s v="مورد خدمة_مؤسسه الخليجية المتطورة للغازات الصناعيه"/>
    <n v="16996.45"/>
    <d v="2024-01-31T00:00:00"/>
    <x v="157"/>
    <n v="31"/>
    <n v="31"/>
    <n v="31"/>
  </r>
  <r>
    <x v="157"/>
    <s v="مورد خدمة_مؤسسه الخليجية المتطورة للغازات الصناعيه"/>
    <n v="16996.45"/>
    <d v="2024-02-28T00:00:00"/>
    <x v="157"/>
    <n v="59"/>
    <n v="59"/>
    <n v="59"/>
  </r>
  <r>
    <x v="157"/>
    <s v="مورد خدمة_مؤسسه الخليجية المتطورة للغازات الصناعيه"/>
    <n v="0"/>
    <d v="2024-03-31T00:00:00"/>
    <x v="157"/>
    <n v="91"/>
    <m/>
    <m/>
  </r>
  <r>
    <x v="157"/>
    <s v="مورد خدمة_مؤسسه الخليجية المتطورة للغازات الصناعيه"/>
    <n v="0"/>
    <d v="2024-04-30T00:00:00"/>
    <x v="157"/>
    <n v="121"/>
    <m/>
    <m/>
  </r>
  <r>
    <x v="158"/>
    <s v="مورد خدمة_ مكتب خالد فهد السالم للترجمة"/>
    <n v="0"/>
    <d v="2024-01-31T00:00:00"/>
    <x v="158"/>
    <n v="31"/>
    <m/>
    <m/>
  </r>
  <r>
    <x v="158"/>
    <s v="مورد خدمة_ مكتب خالد فهد السالم للترجمة"/>
    <n v="0"/>
    <d v="2024-02-28T00:00:00"/>
    <x v="158"/>
    <n v="59"/>
    <m/>
    <m/>
  </r>
  <r>
    <x v="158"/>
    <s v="مورد خدمة_ مكتب خالد فهد السالم للترجمة"/>
    <n v="0"/>
    <d v="2024-03-31T00:00:00"/>
    <x v="158"/>
    <n v="91"/>
    <m/>
    <m/>
  </r>
  <r>
    <x v="158"/>
    <s v="مورد خدمة_ مكتب خالد فهد السالم للترجمة"/>
    <n v="0"/>
    <d v="2024-04-30T00:00:00"/>
    <x v="158"/>
    <n v="121"/>
    <m/>
    <m/>
  </r>
  <r>
    <x v="159"/>
    <s v="مورد خدمة _ شركة غدير غرم الله فرحة الغامدى - ايجار كرين"/>
    <n v="80010.600000000006"/>
    <d v="2024-01-31T00:00:00"/>
    <x v="159"/>
    <n v="31"/>
    <n v="31"/>
    <n v="31"/>
  </r>
  <r>
    <x v="159"/>
    <s v="مورد خدمة _ شركة غدير غرم الله فرحة الغامدى - ايجار كرين"/>
    <n v="0"/>
    <d v="2024-02-28T00:00:00"/>
    <x v="159"/>
    <n v="59"/>
    <m/>
    <m/>
  </r>
  <r>
    <x v="159"/>
    <s v="مورد خدمة _ شركة غدير غرم الله فرحة الغامدى - ايجار كرين"/>
    <n v="0"/>
    <d v="2024-03-31T00:00:00"/>
    <x v="159"/>
    <n v="91"/>
    <m/>
    <m/>
  </r>
  <r>
    <x v="159"/>
    <s v="مورد خدمة _ شركة غدير غرم الله فرحة الغامدى - ايجار كرين"/>
    <n v="0"/>
    <d v="2024-04-30T00:00:00"/>
    <x v="159"/>
    <n v="121"/>
    <m/>
    <m/>
  </r>
  <r>
    <x v="160"/>
    <s v="مورد خدمة _ شركة الرافعات العربية للمقاولات - ايجار معدات"/>
    <n v="143447.6"/>
    <d v="2024-01-31T00:00:00"/>
    <x v="160"/>
    <n v="31"/>
    <n v="31"/>
    <n v="31"/>
  </r>
  <r>
    <x v="160"/>
    <s v="مورد خدمة _ شركة الرافعات العربية للمقاولات - ايجار معدات"/>
    <n v="0"/>
    <d v="2024-02-28T00:00:00"/>
    <x v="160"/>
    <n v="59"/>
    <m/>
    <m/>
  </r>
  <r>
    <x v="160"/>
    <s v="مورد خدمة _ شركة الرافعات العربية للمقاولات - ايجار معدات"/>
    <n v="0"/>
    <d v="2024-03-31T00:00:00"/>
    <x v="160"/>
    <n v="91"/>
    <m/>
    <m/>
  </r>
  <r>
    <x v="160"/>
    <s v="مورد خدمة _ شركة الرافعات العربية للمقاولات - ايجار معدات"/>
    <n v="0"/>
    <d v="2024-04-30T00:00:00"/>
    <x v="160"/>
    <n v="121"/>
    <m/>
    <m/>
  </r>
  <r>
    <x v="161"/>
    <s v="مورد خدمة_ شركة التعاونية 2023 - وثيقة انظمة - 25621606"/>
    <n v="235521.5"/>
    <d v="2024-01-31T00:00:00"/>
    <x v="161"/>
    <n v="31"/>
    <n v="31"/>
    <n v="31"/>
  </r>
  <r>
    <x v="161"/>
    <s v="مورد خدمة_ شركة التعاونية 2023 - وثيقة انظمة - 25621606"/>
    <n v="0"/>
    <d v="2024-02-28T00:00:00"/>
    <x v="161"/>
    <n v="59"/>
    <m/>
    <m/>
  </r>
  <r>
    <x v="161"/>
    <s v="مورد خدمة_ شركة التعاونية 2023 - وثيقة انظمة - 25621606"/>
    <n v="0"/>
    <d v="2024-03-31T00:00:00"/>
    <x v="161"/>
    <n v="91"/>
    <m/>
    <m/>
  </r>
  <r>
    <x v="161"/>
    <s v="مورد خدمة_ شركة التعاونية 2023 - وثيقة انظمة - 25621606"/>
    <n v="0"/>
    <d v="2024-04-30T00:00:00"/>
    <x v="161"/>
    <n v="121"/>
    <m/>
    <m/>
  </r>
  <r>
    <x v="162"/>
    <s v="مورد خدمة_ مؤسسة عبد المجيد منصور لافى الرويلى  - جمرك ..0"/>
    <n v="8000"/>
    <d v="2024-01-31T00:00:00"/>
    <x v="162"/>
    <n v="31"/>
    <n v="31"/>
    <n v="31"/>
  </r>
  <r>
    <x v="162"/>
    <s v="مورد خدمة_ مؤسسة عبد المجيد منصور لافى الرويلى  - جمرك ..0"/>
    <n v="8000"/>
    <d v="2024-02-28T00:00:00"/>
    <x v="162"/>
    <n v="59"/>
    <n v="59"/>
    <n v="59"/>
  </r>
  <r>
    <x v="162"/>
    <s v="مورد خدمة_ مؤسسة عبد المجيد منصور لافى الرويلى  - جمرك ..0"/>
    <n v="0"/>
    <d v="2024-03-31T00:00:00"/>
    <x v="162"/>
    <n v="91"/>
    <m/>
    <m/>
  </r>
  <r>
    <x v="162"/>
    <s v="مورد خدمة_ مؤسسة عبد المجيد منصور لافى الرويلى  - جمرك ..0"/>
    <n v="0"/>
    <d v="2024-04-30T00:00:00"/>
    <x v="162"/>
    <n v="121"/>
    <m/>
    <m/>
  </r>
  <r>
    <x v="163"/>
    <s v="مورد خدمة_ شركة تشب العربية للتامين التعاونى"/>
    <n v="21443.13"/>
    <d v="2024-01-31T00:00:00"/>
    <x v="163"/>
    <n v="31"/>
    <n v="31"/>
    <n v="31"/>
  </r>
  <r>
    <x v="163"/>
    <s v="مورد خدمة_ شركة تشب العربية للتامين التعاونى"/>
    <n v="0"/>
    <d v="2024-02-28T00:00:00"/>
    <x v="163"/>
    <n v="59"/>
    <m/>
    <m/>
  </r>
  <r>
    <x v="163"/>
    <s v="مورد خدمة_ شركة تشب العربية للتامين التعاونى"/>
    <n v="0"/>
    <d v="2024-03-31T00:00:00"/>
    <x v="163"/>
    <n v="91"/>
    <m/>
    <m/>
  </r>
  <r>
    <x v="163"/>
    <s v="مورد خدمة_ شركة تشب العربية للتامين التعاونى"/>
    <n v="0"/>
    <d v="2024-04-30T00:00:00"/>
    <x v="163"/>
    <n v="121"/>
    <m/>
    <m/>
  </r>
  <r>
    <x v="164"/>
    <s v="مورد خدمة_ مؤسسة رواسى المستقبل لتاجير المعدات - تأجير معدات"/>
    <n v="46690"/>
    <d v="2024-01-31T00:00:00"/>
    <x v="164"/>
    <n v="31"/>
    <n v="31"/>
    <n v="31"/>
  </r>
  <r>
    <x v="164"/>
    <s v="مورد خدمة_ مؤسسة رواسى المستقبل لتاجير المعدات - تأجير معدات"/>
    <n v="0"/>
    <d v="2024-02-28T00:00:00"/>
    <x v="164"/>
    <n v="59"/>
    <m/>
    <m/>
  </r>
  <r>
    <x v="164"/>
    <s v="مورد خدمة_ مؤسسة رواسى المستقبل لتاجير المعدات - تأجير معدات"/>
    <n v="0"/>
    <d v="2024-03-31T00:00:00"/>
    <x v="164"/>
    <n v="91"/>
    <m/>
    <m/>
  </r>
  <r>
    <x v="164"/>
    <s v="مورد خدمة_ مؤسسة رواسى المستقبل لتاجير المعدات - تأجير معدات"/>
    <n v="0"/>
    <d v="2024-04-30T00:00:00"/>
    <x v="164"/>
    <n v="121"/>
    <m/>
    <m/>
  </r>
  <r>
    <x v="165"/>
    <s v="مورد خدمة_ شركة المتقدمة التقنية اللاسلكية"/>
    <n v="0"/>
    <d v="2024-01-31T00:00:00"/>
    <x v="165"/>
    <n v="31"/>
    <m/>
    <m/>
  </r>
  <r>
    <x v="165"/>
    <s v="مورد خدمة_ شركة المتقدمة التقنية اللاسلكية"/>
    <n v="0"/>
    <d v="2024-02-28T00:00:00"/>
    <x v="165"/>
    <n v="59"/>
    <m/>
    <m/>
  </r>
  <r>
    <x v="165"/>
    <s v="مورد خدمة_ شركة المتقدمة التقنية اللاسلكية"/>
    <n v="0"/>
    <d v="2024-03-31T00:00:00"/>
    <x v="165"/>
    <n v="91"/>
    <m/>
    <m/>
  </r>
  <r>
    <x v="165"/>
    <s v="مورد خدمة_ شركة المتقدمة التقنية اللاسلكية"/>
    <n v="0"/>
    <d v="2024-04-30T00:00:00"/>
    <x v="165"/>
    <n v="121"/>
    <m/>
    <m/>
  </r>
  <r>
    <x v="166"/>
    <s v="مورد خدمة_ مطعم على سعد خريب"/>
    <n v="33827.5"/>
    <d v="2024-01-31T00:00:00"/>
    <x v="166"/>
    <n v="31"/>
    <n v="31"/>
    <n v="31"/>
  </r>
  <r>
    <x v="166"/>
    <s v="مورد خدمة_ مطعم على سعد خريب"/>
    <n v="0"/>
    <d v="2024-02-28T00:00:00"/>
    <x v="166"/>
    <n v="59"/>
    <m/>
    <m/>
  </r>
  <r>
    <x v="166"/>
    <s v="مورد خدمة_ مطعم على سعد خريب"/>
    <n v="0"/>
    <d v="2024-03-31T00:00:00"/>
    <x v="166"/>
    <n v="91"/>
    <m/>
    <m/>
  </r>
  <r>
    <x v="166"/>
    <s v="مورد خدمة_ مطعم على سعد خريب"/>
    <n v="0"/>
    <d v="2024-04-30T00:00:00"/>
    <x v="166"/>
    <n v="121"/>
    <m/>
    <m/>
  </r>
  <r>
    <x v="167"/>
    <s v="مورد خدمة_ شركة تقنيات الجلفنة والتصنيع (الجلفنة)"/>
    <n v="24445.55"/>
    <d v="2024-01-31T00:00:00"/>
    <x v="167"/>
    <n v="31"/>
    <n v="31"/>
    <n v="31"/>
  </r>
  <r>
    <x v="167"/>
    <s v="مورد خدمة_ شركة تقنيات الجلفنة والتصنيع (الجلفنة)"/>
    <n v="24445.55"/>
    <d v="2024-02-28T00:00:00"/>
    <x v="167"/>
    <n v="59"/>
    <n v="59"/>
    <n v="59"/>
  </r>
  <r>
    <x v="167"/>
    <s v="مورد خدمة_ شركة تقنيات الجلفنة والتصنيع (الجلفنة)"/>
    <n v="0"/>
    <d v="2024-03-31T00:00:00"/>
    <x v="167"/>
    <n v="91"/>
    <m/>
    <m/>
  </r>
  <r>
    <x v="167"/>
    <s v="مورد خدمة_ شركة تقنيات الجلفنة والتصنيع (الجلفنة)"/>
    <n v="0"/>
    <d v="2024-04-30T00:00:00"/>
    <x v="167"/>
    <n v="121"/>
    <m/>
    <m/>
  </r>
  <r>
    <x v="168"/>
    <s v="مورد خدمة_ شركة الازمنة المتقدمة للمقاولات العامة"/>
    <n v="0"/>
    <d v="2024-01-31T00:00:00"/>
    <x v="168"/>
    <n v="31"/>
    <m/>
    <m/>
  </r>
  <r>
    <x v="168"/>
    <s v="مورد خدمة_ شركة الازمنة المتقدمة للمقاولات العامة"/>
    <n v="0"/>
    <d v="2024-02-28T00:00:00"/>
    <x v="168"/>
    <n v="59"/>
    <m/>
    <m/>
  </r>
  <r>
    <x v="168"/>
    <s v="مورد خدمة_ شركة الازمنة المتقدمة للمقاولات العامة"/>
    <n v="0"/>
    <d v="2024-03-31T00:00:00"/>
    <x v="168"/>
    <n v="91"/>
    <m/>
    <m/>
  </r>
  <r>
    <x v="168"/>
    <s v="مورد خدمة_ شركة الازمنة المتقدمة للمقاولات العامة"/>
    <n v="0"/>
    <d v="2024-04-30T00:00:00"/>
    <x v="168"/>
    <n v="121"/>
    <m/>
    <m/>
  </r>
  <r>
    <x v="169"/>
    <s v="مورد خدمة_ مؤسسة نقليات ديانا - ب ط ل - 9279"/>
    <n v="0"/>
    <d v="2024-01-31T00:00:00"/>
    <x v="169"/>
    <n v="31"/>
    <m/>
    <m/>
  </r>
  <r>
    <x v="169"/>
    <s v="مورد خدمة_ مؤسسة نقليات ديانا - ب ط ل - 9279"/>
    <n v="0"/>
    <d v="2024-02-28T00:00:00"/>
    <x v="169"/>
    <n v="59"/>
    <m/>
    <m/>
  </r>
  <r>
    <x v="169"/>
    <s v="مورد خدمة_ مؤسسة نقليات ديانا - ب ط ل - 9279"/>
    <n v="0"/>
    <d v="2024-03-31T00:00:00"/>
    <x v="169"/>
    <n v="91"/>
    <m/>
    <m/>
  </r>
  <r>
    <x v="169"/>
    <s v="مورد خدمة_ مؤسسة نقليات ديانا - ب ط ل - 9279"/>
    <n v="0"/>
    <d v="2024-04-30T00:00:00"/>
    <x v="169"/>
    <n v="121"/>
    <m/>
    <m/>
  </r>
  <r>
    <x v="170"/>
    <s v="مورد خارجي _شركة لندنر الشرق الاوسط."/>
    <n v="0"/>
    <d v="2024-01-31T00:00:00"/>
    <x v="170"/>
    <n v="31"/>
    <m/>
    <m/>
  </r>
  <r>
    <x v="170"/>
    <s v="مورد خارجي _شركة لندنر الشرق الاوسط."/>
    <n v="0"/>
    <d v="2024-02-28T00:00:00"/>
    <x v="170"/>
    <n v="59"/>
    <m/>
    <m/>
  </r>
  <r>
    <x v="170"/>
    <s v="مورد خارجي _شركة لندنر الشرق الاوسط."/>
    <n v="0"/>
    <d v="2024-03-31T00:00:00"/>
    <x v="170"/>
    <n v="91"/>
    <m/>
    <m/>
  </r>
  <r>
    <x v="170"/>
    <s v="مورد خارجي _شركة لندنر الشرق الاوسط."/>
    <n v="0"/>
    <d v="2024-04-30T00:00:00"/>
    <x v="170"/>
    <n v="121"/>
    <m/>
    <m/>
  </r>
  <r>
    <x v="171"/>
    <s v="مورد خارجي _ شركة كين لونج - Kin Long - الصينية."/>
    <n v="19082.920229999909"/>
    <d v="2024-01-31T00:00:00"/>
    <x v="171"/>
    <n v="31"/>
    <n v="31"/>
    <n v="31"/>
  </r>
  <r>
    <x v="171"/>
    <s v="مورد خارجي _ شركة كين لونج - Kin Long - الصينية."/>
    <n v="0"/>
    <d v="2024-02-28T00:00:00"/>
    <x v="171"/>
    <n v="59"/>
    <m/>
    <m/>
  </r>
  <r>
    <x v="171"/>
    <s v="مورد خارجي _ شركة كين لونج - Kin Long - الصينية."/>
    <n v="0"/>
    <d v="2024-03-31T00:00:00"/>
    <x v="171"/>
    <n v="91"/>
    <m/>
    <m/>
  </r>
  <r>
    <x v="171"/>
    <s v="مورد خارجي _ شركة كين لونج - Kin Long - الصينية."/>
    <n v="0"/>
    <d v="2024-04-30T00:00:00"/>
    <x v="171"/>
    <n v="121"/>
    <m/>
    <m/>
  </r>
  <r>
    <x v="172"/>
    <s v="مورد خارجي _ ايلو ماتيك الشرق الاوسط  _ ELUMATEC"/>
    <n v="0"/>
    <d v="2024-01-31T00:00:00"/>
    <x v="172"/>
    <n v="31"/>
    <m/>
    <m/>
  </r>
  <r>
    <x v="172"/>
    <s v="مورد خارجي _ ايلو ماتيك الشرق الاوسط  _ ELUMATEC"/>
    <n v="0"/>
    <d v="2024-02-28T00:00:00"/>
    <x v="172"/>
    <n v="59"/>
    <m/>
    <m/>
  </r>
  <r>
    <x v="172"/>
    <s v="مورد خارجي _ ايلو ماتيك الشرق الاوسط  _ ELUMATEC"/>
    <n v="0"/>
    <d v="2024-03-31T00:00:00"/>
    <x v="172"/>
    <n v="91"/>
    <m/>
    <m/>
  </r>
  <r>
    <x v="172"/>
    <s v="مورد خارجي _ ايلو ماتيك الشرق الاوسط  _ ELUMATEC"/>
    <n v="0"/>
    <d v="2024-04-30T00:00:00"/>
    <x v="172"/>
    <n v="121"/>
    <m/>
    <m/>
  </r>
  <r>
    <x v="173"/>
    <s v="مورد خارجي _DUFAST INTERNATIONAL TRADING LLCFZ."/>
    <n v="273.81366999994964"/>
    <d v="2024-01-31T00:00:00"/>
    <x v="173"/>
    <n v="31"/>
    <n v="31"/>
    <n v="31"/>
  </r>
  <r>
    <x v="173"/>
    <s v="مورد خارجي _DUFAST INTERNATIONAL TRADING LLCFZ."/>
    <n v="0"/>
    <d v="2024-02-28T00:00:00"/>
    <x v="173"/>
    <n v="59"/>
    <m/>
    <m/>
  </r>
  <r>
    <x v="173"/>
    <s v="مورد خارجي _DUFAST INTERNATIONAL TRADING LLCFZ."/>
    <n v="0"/>
    <d v="2024-03-31T00:00:00"/>
    <x v="173"/>
    <n v="91"/>
    <m/>
    <m/>
  </r>
  <r>
    <x v="173"/>
    <s v="مورد خارجي _DUFAST INTERNATIONAL TRADING LLCFZ."/>
    <n v="0"/>
    <d v="2024-04-30T00:00:00"/>
    <x v="173"/>
    <n v="121"/>
    <m/>
    <m/>
  </r>
  <r>
    <x v="174"/>
    <s v="مورد خارجي _ مركز دبى لتوريد مواد البناء(DBMSC)."/>
    <n v="0"/>
    <d v="2024-01-31T00:00:00"/>
    <x v="174"/>
    <n v="31"/>
    <m/>
    <m/>
  </r>
  <r>
    <x v="174"/>
    <s v="مورد خارجي _ مركز دبى لتوريد مواد البناء(DBMSC)."/>
    <n v="999596"/>
    <d v="2024-02-28T00:00:00"/>
    <x v="174"/>
    <n v="59"/>
    <n v="59"/>
    <n v="59"/>
  </r>
  <r>
    <x v="174"/>
    <s v="مورد خارجي _ مركز دبى لتوريد مواد البناء(DBMSC)."/>
    <n v="894260"/>
    <d v="2024-03-31T00:00:00"/>
    <x v="174"/>
    <n v="91"/>
    <n v="91"/>
    <n v="91"/>
  </r>
  <r>
    <x v="174"/>
    <s v="مورد خارجي _ مركز دبى لتوريد مواد البناء(DBMSC)."/>
    <n v="1007063.94"/>
    <d v="2024-04-30T00:00:00"/>
    <x v="174"/>
    <n v="121"/>
    <n v="121"/>
    <n v="121"/>
  </r>
  <r>
    <x v="175"/>
    <s v="مورد خارجي _ شركة EFP INTERNATIONAL B.V."/>
    <n v="0"/>
    <d v="2024-01-31T00:00:00"/>
    <x v="175"/>
    <n v="31"/>
    <m/>
    <m/>
  </r>
  <r>
    <x v="175"/>
    <s v="مورد خارجي _ شركة EFP INTERNATIONAL B.V."/>
    <n v="0"/>
    <d v="2024-02-28T00:00:00"/>
    <x v="175"/>
    <n v="59"/>
    <m/>
    <m/>
  </r>
  <r>
    <x v="175"/>
    <s v="مورد خارجي _ شركة EFP INTERNATIONAL B.V."/>
    <n v="0"/>
    <d v="2024-03-31T00:00:00"/>
    <x v="175"/>
    <n v="91"/>
    <m/>
    <m/>
  </r>
  <r>
    <x v="175"/>
    <s v="مورد خارجي _ شركة EFP INTERNATIONAL B.V."/>
    <n v="0"/>
    <d v="2024-04-30T00:00:00"/>
    <x v="175"/>
    <n v="121"/>
    <m/>
    <m/>
  </r>
  <r>
    <x v="176"/>
    <s v="مورد خارجي _  شركة شوكو الشرق الاوسط."/>
    <n v="0"/>
    <d v="2024-01-31T00:00:00"/>
    <x v="176"/>
    <n v="31"/>
    <m/>
    <m/>
  </r>
  <r>
    <x v="176"/>
    <s v="مورد خارجي _  شركة شوكو الشرق الاوسط."/>
    <n v="0"/>
    <d v="2024-02-28T00:00:00"/>
    <x v="176"/>
    <n v="59"/>
    <m/>
    <m/>
  </r>
  <r>
    <x v="176"/>
    <s v="مورد خارجي _  شركة شوكو الشرق الاوسط."/>
    <n v="0"/>
    <d v="2024-03-31T00:00:00"/>
    <x v="176"/>
    <n v="91"/>
    <m/>
    <m/>
  </r>
  <r>
    <x v="176"/>
    <s v="مورد خارجي _  شركة شوكو الشرق الاوسط."/>
    <n v="0"/>
    <d v="2024-04-30T00:00:00"/>
    <x v="176"/>
    <n v="121"/>
    <m/>
    <m/>
  </r>
  <r>
    <x v="177"/>
    <s v="مورد خارجي _ تايجر ستيل - النمر للصناعات المعدنية."/>
    <n v="0"/>
    <d v="2024-01-31T00:00:00"/>
    <x v="177"/>
    <n v="31"/>
    <m/>
    <m/>
  </r>
  <r>
    <x v="177"/>
    <s v="مورد خارجي _ تايجر ستيل - النمر للصناعات المعدنية."/>
    <n v="0"/>
    <d v="2024-02-28T00:00:00"/>
    <x v="177"/>
    <n v="59"/>
    <m/>
    <m/>
  </r>
  <r>
    <x v="177"/>
    <s v="مورد خارجي _ تايجر ستيل - النمر للصناعات المعدنية."/>
    <n v="0"/>
    <d v="2024-03-31T00:00:00"/>
    <x v="177"/>
    <n v="91"/>
    <m/>
    <m/>
  </r>
  <r>
    <x v="177"/>
    <s v="مورد خارجي _ تايجر ستيل - النمر للصناعات المعدنية."/>
    <n v="0"/>
    <d v="2024-04-30T00:00:00"/>
    <x v="177"/>
    <n v="121"/>
    <m/>
    <m/>
  </r>
  <r>
    <x v="178"/>
    <s v="مورد خارجي _ VETROTECH SAINT- GOBAIN ATLANTIQUE SARL."/>
    <n v="2718649.94"/>
    <d v="2024-01-31T00:00:00"/>
    <x v="178"/>
    <n v="31"/>
    <n v="31"/>
    <n v="31"/>
  </r>
  <r>
    <x v="178"/>
    <s v="مورد خارجي _ VETROTECH SAINT- GOBAIN ATLANTIQUE SARL."/>
    <n v="0"/>
    <d v="2024-02-28T00:00:00"/>
    <x v="178"/>
    <n v="59"/>
    <m/>
    <m/>
  </r>
  <r>
    <x v="178"/>
    <s v="مورد خارجي _ VETROTECH SAINT- GOBAIN ATLANTIQUE SARL."/>
    <n v="0"/>
    <d v="2024-03-31T00:00:00"/>
    <x v="178"/>
    <n v="91"/>
    <m/>
    <m/>
  </r>
  <r>
    <x v="178"/>
    <s v="مورد خارجي _ VETROTECH SAINT- GOBAIN ATLANTIQUE SARL."/>
    <n v="0"/>
    <d v="2024-04-30T00:00:00"/>
    <x v="178"/>
    <n v="121"/>
    <m/>
    <m/>
  </r>
  <r>
    <x v="179"/>
    <s v="مورد خارجي _ HYDRO BUILDING SYSTEMS MIDDEL EAST - ربر."/>
    <n v="0"/>
    <d v="2024-01-31T00:00:00"/>
    <x v="179"/>
    <n v="31"/>
    <m/>
    <m/>
  </r>
  <r>
    <x v="179"/>
    <s v="مورد خارجي _ HYDRO BUILDING SYSTEMS MIDDEL EAST - ربر."/>
    <n v="0"/>
    <d v="2024-02-28T00:00:00"/>
    <x v="179"/>
    <n v="59"/>
    <m/>
    <m/>
  </r>
  <r>
    <x v="179"/>
    <s v="مورد خارجي _ HYDRO BUILDING SYSTEMS MIDDEL EAST - ربر."/>
    <n v="0"/>
    <d v="2024-03-31T00:00:00"/>
    <x v="179"/>
    <n v="91"/>
    <m/>
    <m/>
  </r>
  <r>
    <x v="179"/>
    <s v="مورد خارجي _ HYDRO BUILDING SYSTEMS MIDDEL EAST - ربر."/>
    <n v="0"/>
    <d v="2024-04-30T00:00:00"/>
    <x v="179"/>
    <n v="121"/>
    <m/>
    <m/>
  </r>
  <r>
    <x v="180"/>
    <s v="مورد خارجي _0PELLINI SPA VIA FUSARL 19."/>
    <n v="0"/>
    <d v="2024-01-31T00:00:00"/>
    <x v="180"/>
    <n v="31"/>
    <m/>
    <m/>
  </r>
  <r>
    <x v="180"/>
    <s v="مورد خارجي _0PELLINI SPA VIA FUSARL 19."/>
    <n v="0"/>
    <d v="2024-02-28T00:00:00"/>
    <x v="180"/>
    <n v="59"/>
    <m/>
    <m/>
  </r>
  <r>
    <x v="180"/>
    <s v="مورد خارجي _0PELLINI SPA VIA FUSARL 19."/>
    <n v="0"/>
    <d v="2024-03-31T00:00:00"/>
    <x v="180"/>
    <n v="91"/>
    <m/>
    <m/>
  </r>
  <r>
    <x v="180"/>
    <s v="مورد خارجي _0PELLINI SPA VIA FUSARL 19."/>
    <n v="0"/>
    <d v="2024-04-30T00:00:00"/>
    <x v="180"/>
    <n v="121"/>
    <m/>
    <m/>
  </r>
  <r>
    <x v="181"/>
    <s v="مورد خارجي _  فورستر سويسرا"/>
    <n v="0"/>
    <d v="2024-01-31T00:00:00"/>
    <x v="181"/>
    <n v="31"/>
    <m/>
    <m/>
  </r>
  <r>
    <x v="181"/>
    <s v="مورد خارجي _  فورستر سويسرا"/>
    <n v="0"/>
    <d v="2024-02-28T00:00:00"/>
    <x v="181"/>
    <n v="59"/>
    <m/>
    <m/>
  </r>
  <r>
    <x v="181"/>
    <s v="مورد خارجي _  فورستر سويسرا"/>
    <n v="0"/>
    <d v="2024-03-31T00:00:00"/>
    <x v="181"/>
    <n v="91"/>
    <m/>
    <m/>
  </r>
  <r>
    <x v="181"/>
    <s v="مورد خارجي _  فورستر سويسرا"/>
    <n v="0"/>
    <d v="2024-04-30T00:00:00"/>
    <x v="181"/>
    <n v="121"/>
    <m/>
    <m/>
  </r>
  <r>
    <x v="182"/>
    <s v="مورد خارجي _ TATA STEEL INTERNATIONAL MIDDLE EASTحديد"/>
    <n v="0"/>
    <d v="2024-01-31T00:00:00"/>
    <x v="182"/>
    <n v="31"/>
    <m/>
    <m/>
  </r>
  <r>
    <x v="182"/>
    <s v="مورد خارجي _ TATA STEEL INTERNATIONAL MIDDLE EASTحديد"/>
    <n v="0"/>
    <d v="2024-02-28T00:00:00"/>
    <x v="182"/>
    <n v="59"/>
    <m/>
    <m/>
  </r>
  <r>
    <x v="182"/>
    <s v="مورد خارجي _ TATA STEEL INTERNATIONAL MIDDLE EASTحديد"/>
    <n v="0"/>
    <d v="2024-03-31T00:00:00"/>
    <x v="182"/>
    <n v="91"/>
    <m/>
    <m/>
  </r>
  <r>
    <x v="182"/>
    <s v="مورد خارجي _ TATA STEEL INTERNATIONAL MIDDLE EASTحديد"/>
    <n v="0"/>
    <d v="2024-04-30T00:00:00"/>
    <x v="182"/>
    <n v="121"/>
    <m/>
    <m/>
  </r>
  <r>
    <x v="183"/>
    <s v="مورد خارجي _ صناعة تقنية الزجاج جلاستك"/>
    <n v="0"/>
    <d v="2024-01-31T00:00:00"/>
    <x v="183"/>
    <n v="31"/>
    <m/>
    <m/>
  </r>
  <r>
    <x v="183"/>
    <s v="مورد خارجي _ صناعة تقنية الزجاج جلاستك"/>
    <n v="0"/>
    <d v="2024-02-28T00:00:00"/>
    <x v="183"/>
    <n v="59"/>
    <m/>
    <m/>
  </r>
  <r>
    <x v="183"/>
    <s v="مورد خارجي _ صناعة تقنية الزجاج جلاستك"/>
    <n v="0"/>
    <d v="2024-03-31T00:00:00"/>
    <x v="183"/>
    <n v="91"/>
    <m/>
    <m/>
  </r>
  <r>
    <x v="183"/>
    <s v="مورد خارجي _ صناعة تقنية الزجاج جلاستك"/>
    <n v="0"/>
    <d v="2024-04-30T00:00:00"/>
    <x v="183"/>
    <n v="121"/>
    <m/>
    <m/>
  </r>
  <r>
    <x v="184"/>
    <s v="مورد خارجي _GUTMANN SYSTEMS MIDDLE EAST FZCO"/>
    <n v="0"/>
    <d v="2024-01-31T00:00:00"/>
    <x v="184"/>
    <n v="31"/>
    <m/>
    <m/>
  </r>
  <r>
    <x v="184"/>
    <s v="مورد خارجي _GUTMANN SYSTEMS MIDDLE EAST FZCO"/>
    <n v="0"/>
    <d v="2024-02-28T00:00:00"/>
    <x v="184"/>
    <n v="59"/>
    <m/>
    <m/>
  </r>
  <r>
    <x v="184"/>
    <s v="مورد خارجي _GUTMANN SYSTEMS MIDDLE EAST FZCO"/>
    <n v="0"/>
    <d v="2024-03-31T00:00:00"/>
    <x v="184"/>
    <n v="91"/>
    <m/>
    <m/>
  </r>
  <r>
    <x v="184"/>
    <s v="مورد خارجي _GUTMANN SYSTEMS MIDDLE EAST FZCO"/>
    <n v="0"/>
    <d v="2024-04-30T00:00:00"/>
    <x v="184"/>
    <n v="121"/>
    <m/>
    <m/>
  </r>
  <r>
    <x v="185"/>
    <s v="مورد خارجي _ جولف رولينج _GULF"/>
    <n v="0"/>
    <d v="2024-01-31T00:00:00"/>
    <x v="185"/>
    <n v="31"/>
    <m/>
    <m/>
  </r>
  <r>
    <x v="185"/>
    <s v="مورد خارجي _ جولف رولينج _GULF"/>
    <n v="0"/>
    <d v="2024-02-28T00:00:00"/>
    <x v="185"/>
    <n v="59"/>
    <m/>
    <m/>
  </r>
  <r>
    <x v="185"/>
    <s v="مورد خارجي _ جولف رولينج _GULF"/>
    <n v="0"/>
    <d v="2024-03-31T00:00:00"/>
    <x v="185"/>
    <n v="91"/>
    <m/>
    <m/>
  </r>
  <r>
    <x v="185"/>
    <s v="مورد خارجي _ جولف رولينج _GULF"/>
    <n v="0"/>
    <d v="2024-04-30T00:00:00"/>
    <x v="185"/>
    <n v="121"/>
    <m/>
    <m/>
  </r>
  <r>
    <x v="186"/>
    <s v="مورد خارجي _  OSA BUILDING MATERIAL TRADING"/>
    <n v="0"/>
    <d v="2024-01-31T00:00:00"/>
    <x v="186"/>
    <n v="31"/>
    <m/>
    <m/>
  </r>
  <r>
    <x v="186"/>
    <s v="مورد خارجي _  OSA BUILDING MATERIAL TRADING"/>
    <n v="0"/>
    <d v="2024-02-28T00:00:00"/>
    <x v="186"/>
    <n v="59"/>
    <m/>
    <m/>
  </r>
  <r>
    <x v="186"/>
    <s v="مورد خارجي _  OSA BUILDING MATERIAL TRADING"/>
    <n v="0"/>
    <d v="2024-03-31T00:00:00"/>
    <x v="186"/>
    <n v="91"/>
    <m/>
    <m/>
  </r>
  <r>
    <x v="186"/>
    <s v="مورد خارجي _  OSA BUILDING MATERIAL TRADING"/>
    <n v="0"/>
    <d v="2024-04-30T00:00:00"/>
    <x v="186"/>
    <n v="121"/>
    <m/>
    <m/>
  </r>
  <r>
    <x v="187"/>
    <s v="مورد خارجي _  POLIFILM PROTECTION MANUFACTURING"/>
    <n v="0"/>
    <d v="2024-01-31T00:00:00"/>
    <x v="187"/>
    <n v="31"/>
    <m/>
    <m/>
  </r>
  <r>
    <x v="187"/>
    <s v="مورد خارجي _  POLIFILM PROTECTION MANUFACTURING"/>
    <n v="0"/>
    <d v="2024-02-28T00:00:00"/>
    <x v="187"/>
    <n v="59"/>
    <m/>
    <m/>
  </r>
  <r>
    <x v="187"/>
    <s v="مورد خارجي _  POLIFILM PROTECTION MANUFACTURING"/>
    <n v="0"/>
    <d v="2024-03-31T00:00:00"/>
    <x v="187"/>
    <n v="91"/>
    <m/>
    <m/>
  </r>
  <r>
    <x v="187"/>
    <s v="مورد خارجي _  POLIFILM PROTECTION MANUFACTURING"/>
    <n v="0"/>
    <d v="2024-04-30T00:00:00"/>
    <x v="187"/>
    <n v="121"/>
    <m/>
    <m/>
  </r>
  <r>
    <x v="188"/>
    <s v="مورد خارجي_ SHANGHAI FANGQIAO"/>
    <n v="0"/>
    <d v="2024-01-31T00:00:00"/>
    <x v="188"/>
    <n v="31"/>
    <m/>
    <m/>
  </r>
  <r>
    <x v="188"/>
    <s v="مورد خارجي_ SHANGHAI FANGQIAO"/>
    <n v="0"/>
    <d v="2024-02-28T00:00:00"/>
    <x v="188"/>
    <n v="59"/>
    <m/>
    <m/>
  </r>
  <r>
    <x v="188"/>
    <s v="مورد خارجي_ SHANGHAI FANGQIAO"/>
    <n v="0"/>
    <d v="2024-03-31T00:00:00"/>
    <x v="188"/>
    <n v="91"/>
    <m/>
    <m/>
  </r>
  <r>
    <x v="188"/>
    <s v="مورد خارجي_ SHANGHAI FANGQIAO"/>
    <n v="0"/>
    <d v="2024-04-30T00:00:00"/>
    <x v="188"/>
    <n v="121"/>
    <m/>
    <m/>
  </r>
  <r>
    <x v="189"/>
    <s v="مورد خارجي _ HONG KONG ALICON INDUSTRIAL."/>
    <n v="0"/>
    <d v="2024-01-31T00:00:00"/>
    <x v="189"/>
    <n v="31"/>
    <m/>
    <m/>
  </r>
  <r>
    <x v="189"/>
    <s v="مورد خارجي _ HONG KONG ALICON INDUSTRIAL."/>
    <n v="0"/>
    <d v="2024-02-28T00:00:00"/>
    <x v="189"/>
    <n v="59"/>
    <m/>
    <m/>
  </r>
  <r>
    <x v="189"/>
    <s v="مورد خارجي _ HONG KONG ALICON INDUSTRIAL."/>
    <n v="0"/>
    <d v="2024-03-31T00:00:00"/>
    <x v="189"/>
    <n v="91"/>
    <m/>
    <m/>
  </r>
  <r>
    <x v="189"/>
    <s v="مورد خارجي _ HONG KONG ALICON INDUSTRIAL."/>
    <n v="0"/>
    <d v="2024-04-30T00:00:00"/>
    <x v="189"/>
    <n v="121"/>
    <m/>
    <m/>
  </r>
  <r>
    <x v="190"/>
    <s v="مورد خارجي _ METALLIC SHEET FACTORYشركة كلاسيك"/>
    <n v="310602.33584000025"/>
    <d v="2024-01-31T00:00:00"/>
    <x v="190"/>
    <n v="31"/>
    <n v="31"/>
    <n v="31"/>
  </r>
  <r>
    <x v="190"/>
    <s v="مورد خارجي _ METALLIC SHEET FACTORYشركة كلاسيك"/>
    <n v="0"/>
    <d v="2024-02-28T00:00:00"/>
    <x v="190"/>
    <n v="59"/>
    <m/>
    <m/>
  </r>
  <r>
    <x v="190"/>
    <s v="مورد خارجي _ METALLIC SHEET FACTORYشركة كلاسيك"/>
    <n v="0"/>
    <d v="2024-03-31T00:00:00"/>
    <x v="190"/>
    <n v="91"/>
    <m/>
    <m/>
  </r>
  <r>
    <x v="190"/>
    <s v="مورد خارجي _ METALLIC SHEET FACTORYشركة كلاسيك"/>
    <n v="0"/>
    <d v="2024-04-30T00:00:00"/>
    <x v="190"/>
    <n v="121"/>
    <m/>
    <m/>
  </r>
  <r>
    <x v="191"/>
    <s v="مورد خارجي _ شركة الوبوند_EUROCON BUILDING"/>
    <n v="0"/>
    <d v="2024-01-31T00:00:00"/>
    <x v="191"/>
    <n v="31"/>
    <m/>
    <m/>
  </r>
  <r>
    <x v="191"/>
    <s v="مورد خارجي _ شركة الوبوند_EUROCON BUILDING"/>
    <n v="0"/>
    <d v="2024-02-28T00:00:00"/>
    <x v="191"/>
    <n v="59"/>
    <m/>
    <m/>
  </r>
  <r>
    <x v="191"/>
    <s v="مورد خارجي _ شركة الوبوند_EUROCON BUILDING"/>
    <n v="0"/>
    <d v="2024-03-31T00:00:00"/>
    <x v="191"/>
    <n v="91"/>
    <m/>
    <m/>
  </r>
  <r>
    <x v="191"/>
    <s v="مورد خارجي _ شركة الوبوند_EUROCON BUILDING"/>
    <n v="0"/>
    <d v="2024-04-30T00:00:00"/>
    <x v="191"/>
    <n v="121"/>
    <m/>
    <m/>
  </r>
  <r>
    <x v="192"/>
    <s v="مورد خارجي _ بغلف الظافر - BEGHLAF AL ZAFER."/>
    <n v="0"/>
    <d v="2024-01-31T00:00:00"/>
    <x v="192"/>
    <n v="31"/>
    <m/>
    <m/>
  </r>
  <r>
    <x v="192"/>
    <s v="مورد خارجي _ بغلف الظافر - BEGHLAF AL ZAFER."/>
    <n v="0"/>
    <d v="2024-02-28T00:00:00"/>
    <x v="192"/>
    <n v="59"/>
    <m/>
    <m/>
  </r>
  <r>
    <x v="192"/>
    <s v="مورد خارجي _ بغلف الظافر - BEGHLAF AL ZAFER."/>
    <n v="0"/>
    <d v="2024-03-31T00:00:00"/>
    <x v="192"/>
    <n v="91"/>
    <m/>
    <m/>
  </r>
  <r>
    <x v="192"/>
    <s v="مورد خارجي _ بغلف الظافر - BEGHLAF AL ZAFER."/>
    <n v="0"/>
    <d v="2024-04-30T00:00:00"/>
    <x v="192"/>
    <n v="121"/>
    <m/>
    <m/>
  </r>
  <r>
    <x v="193"/>
    <s v="مورد خارجي _  FUTURE GLASS"/>
    <n v="0"/>
    <d v="2024-01-31T00:00:00"/>
    <x v="193"/>
    <n v="31"/>
    <m/>
    <m/>
  </r>
  <r>
    <x v="193"/>
    <s v="مورد خارجي _  FUTURE GLASS"/>
    <n v="0"/>
    <d v="2024-02-28T00:00:00"/>
    <x v="193"/>
    <n v="59"/>
    <m/>
    <m/>
  </r>
  <r>
    <x v="193"/>
    <s v="مورد خارجي _  FUTURE GLASS"/>
    <n v="0"/>
    <d v="2024-03-31T00:00:00"/>
    <x v="193"/>
    <n v="91"/>
    <m/>
    <m/>
  </r>
  <r>
    <x v="193"/>
    <s v="مورد خارجي _  FUTURE GLASS"/>
    <n v="0"/>
    <d v="2024-04-30T00:00:00"/>
    <x v="193"/>
    <n v="121"/>
    <m/>
    <m/>
  </r>
  <r>
    <x v="194"/>
    <s v="مورد خارجي _ PETROFAST MIDDLE EAST FZC"/>
    <n v="0"/>
    <d v="2024-01-31T00:00:00"/>
    <x v="194"/>
    <n v="31"/>
    <m/>
    <m/>
  </r>
  <r>
    <x v="194"/>
    <s v="مورد خارجي _ PETROFAST MIDDLE EAST FZC"/>
    <n v="0"/>
    <d v="2024-02-28T00:00:00"/>
    <x v="194"/>
    <n v="59"/>
    <m/>
    <m/>
  </r>
  <r>
    <x v="194"/>
    <s v="مورد خارجي _ PETROFAST MIDDLE EAST FZC"/>
    <n v="0"/>
    <d v="2024-03-31T00:00:00"/>
    <x v="194"/>
    <n v="91"/>
    <m/>
    <m/>
  </r>
  <r>
    <x v="194"/>
    <s v="مورد خارجي _ PETROFAST MIDDLE EAST FZC"/>
    <n v="0"/>
    <d v="2024-04-30T00:00:00"/>
    <x v="194"/>
    <n v="121"/>
    <m/>
    <m/>
  </r>
  <r>
    <x v="195"/>
    <s v="مورد خارجي _  احمد عيس لتجارة ادوات الوارش"/>
    <n v="110732.03362"/>
    <d v="2024-01-31T00:00:00"/>
    <x v="195"/>
    <n v="31"/>
    <n v="31"/>
    <n v="31"/>
  </r>
  <r>
    <x v="195"/>
    <s v="مورد خارجي _  احمد عيس لتجارة ادوات الوارش"/>
    <n v="0"/>
    <d v="2024-02-28T00:00:00"/>
    <x v="195"/>
    <n v="59"/>
    <m/>
    <m/>
  </r>
  <r>
    <x v="195"/>
    <s v="مورد خارجي _  احمد عيس لتجارة ادوات الوارش"/>
    <n v="0"/>
    <d v="2024-03-31T00:00:00"/>
    <x v="195"/>
    <n v="91"/>
    <m/>
    <m/>
  </r>
  <r>
    <x v="195"/>
    <s v="مورد خارجي _  احمد عيس لتجارة ادوات الوارش"/>
    <n v="0"/>
    <d v="2024-04-30T00:00:00"/>
    <x v="195"/>
    <n v="121"/>
    <m/>
    <m/>
  </r>
  <r>
    <x v="196"/>
    <s v="مورد خارجي _METRA SPA"/>
    <n v="0"/>
    <d v="2024-01-31T00:00:00"/>
    <x v="196"/>
    <n v="31"/>
    <m/>
    <m/>
  </r>
  <r>
    <x v="196"/>
    <s v="مورد خارجي _METRA SPA"/>
    <n v="0"/>
    <d v="2024-02-28T00:00:00"/>
    <x v="196"/>
    <n v="59"/>
    <m/>
    <m/>
  </r>
  <r>
    <x v="196"/>
    <s v="مورد خارجي _METRA SPA"/>
    <n v="0"/>
    <d v="2024-03-31T00:00:00"/>
    <x v="196"/>
    <n v="91"/>
    <m/>
    <m/>
  </r>
  <r>
    <x v="196"/>
    <s v="مورد خارجي _METRA SPA"/>
    <n v="0"/>
    <d v="2024-04-30T00:00:00"/>
    <x v="196"/>
    <n v="121"/>
    <m/>
    <m/>
  </r>
  <r>
    <x v="197"/>
    <s v="مورد خارجي _ DOMUS"/>
    <n v="0"/>
    <d v="2024-01-31T00:00:00"/>
    <x v="197"/>
    <n v="31"/>
    <m/>
    <m/>
  </r>
  <r>
    <x v="197"/>
    <s v="مورد خارجي _ DOMUS"/>
    <n v="0"/>
    <d v="2024-02-28T00:00:00"/>
    <x v="197"/>
    <n v="59"/>
    <m/>
    <m/>
  </r>
  <r>
    <x v="197"/>
    <s v="مورد خارجي _ DOMUS"/>
    <n v="0"/>
    <d v="2024-03-31T00:00:00"/>
    <x v="197"/>
    <n v="91"/>
    <m/>
    <m/>
  </r>
  <r>
    <x v="197"/>
    <s v="مورد خارجي _ DOMUS"/>
    <n v="0"/>
    <d v="2024-04-30T00:00:00"/>
    <x v="197"/>
    <n v="121"/>
    <m/>
    <m/>
  </r>
  <r>
    <x v="198"/>
    <s v="مورد خارجي _ ALUK MIDDLE EAST DMCC"/>
    <n v="0"/>
    <d v="2024-01-31T00:00:00"/>
    <x v="198"/>
    <n v="31"/>
    <m/>
    <m/>
  </r>
  <r>
    <x v="198"/>
    <s v="مورد خارجي _ ALUK MIDDLE EAST DMCC"/>
    <n v="0"/>
    <d v="2024-02-28T00:00:00"/>
    <x v="198"/>
    <n v="59"/>
    <m/>
    <m/>
  </r>
  <r>
    <x v="198"/>
    <s v="مورد خارجي _ ALUK MIDDLE EAST DMCC"/>
    <n v="0"/>
    <d v="2024-03-31T00:00:00"/>
    <x v="198"/>
    <n v="91"/>
    <m/>
    <m/>
  </r>
  <r>
    <x v="198"/>
    <s v="مورد خارجي _ ALUK MIDDLE EAST DMCC"/>
    <n v="0"/>
    <d v="2024-04-30T00:00:00"/>
    <x v="198"/>
    <n v="121"/>
    <m/>
    <m/>
  </r>
  <r>
    <x v="199"/>
    <s v="مورد خارجي _ HUIZHOU APHRODITE"/>
    <n v="0"/>
    <d v="2024-01-31T00:00:00"/>
    <x v="199"/>
    <n v="31"/>
    <m/>
    <m/>
  </r>
  <r>
    <x v="199"/>
    <s v="مورد خارجي _ HUIZHOU APHRODITE"/>
    <n v="0"/>
    <d v="2024-02-28T00:00:00"/>
    <x v="199"/>
    <n v="59"/>
    <m/>
    <m/>
  </r>
  <r>
    <x v="199"/>
    <s v="مورد خارجي _ HUIZHOU APHRODITE"/>
    <n v="0"/>
    <d v="2024-03-31T00:00:00"/>
    <x v="199"/>
    <n v="91"/>
    <m/>
    <m/>
  </r>
  <r>
    <x v="199"/>
    <s v="مورد خارجي _ HUIZHOU APHRODITE"/>
    <n v="0"/>
    <d v="2024-04-30T00:00:00"/>
    <x v="199"/>
    <n v="121"/>
    <m/>
    <m/>
  </r>
  <r>
    <x v="200"/>
    <s v="مورد خارجي _  POLYMERS LINK INTERNATIONAL"/>
    <n v="0"/>
    <d v="2024-01-31T00:00:00"/>
    <x v="200"/>
    <n v="31"/>
    <m/>
    <m/>
  </r>
  <r>
    <x v="200"/>
    <s v="مورد خارجي _  POLYMERS LINK INTERNATIONAL"/>
    <n v="0"/>
    <d v="2024-02-28T00:00:00"/>
    <x v="200"/>
    <n v="59"/>
    <m/>
    <m/>
  </r>
  <r>
    <x v="200"/>
    <s v="مورد خارجي _  POLYMERS LINK INTERNATIONAL"/>
    <n v="0"/>
    <d v="2024-03-31T00:00:00"/>
    <x v="200"/>
    <n v="91"/>
    <m/>
    <m/>
  </r>
  <r>
    <x v="200"/>
    <s v="مورد خارجي _  POLYMERS LINK INTERNATIONAL"/>
    <n v="0"/>
    <d v="2024-04-30T00:00:00"/>
    <x v="200"/>
    <n v="121"/>
    <m/>
    <m/>
  </r>
  <r>
    <x v="201"/>
    <s v="مورد خارجي _  شركة الخليج لصناعات الزجاج - GULF GLASS"/>
    <n v="0"/>
    <d v="2024-01-31T00:00:00"/>
    <x v="201"/>
    <n v="31"/>
    <m/>
    <m/>
  </r>
  <r>
    <x v="201"/>
    <s v="مورد خارجي _  شركة الخليج لصناعات الزجاج - GULF GLASS"/>
    <n v="0"/>
    <d v="2024-02-28T00:00:00"/>
    <x v="201"/>
    <n v="59"/>
    <m/>
    <m/>
  </r>
  <r>
    <x v="201"/>
    <s v="مورد خارجي _  شركة الخليج لصناعات الزجاج - GULF GLASS"/>
    <n v="0"/>
    <d v="2024-03-31T00:00:00"/>
    <x v="201"/>
    <n v="91"/>
    <m/>
    <m/>
  </r>
  <r>
    <x v="201"/>
    <s v="مورد خارجي _  شركة الخليج لصناعات الزجاج - GULF GLASS"/>
    <n v="0"/>
    <d v="2024-04-30T00:00:00"/>
    <x v="201"/>
    <n v="121"/>
    <m/>
    <m/>
  </r>
  <r>
    <x v="202"/>
    <s v="مورد خارجي _  الفطيم اليمنت _ AL FUTTAIM"/>
    <n v="0"/>
    <d v="2024-01-31T00:00:00"/>
    <x v="202"/>
    <n v="31"/>
    <m/>
    <m/>
  </r>
  <r>
    <x v="202"/>
    <s v="مورد خارجي _  الفطيم اليمنت _ AL FUTTAIM"/>
    <n v="0"/>
    <d v="2024-02-28T00:00:00"/>
    <x v="202"/>
    <n v="59"/>
    <m/>
    <m/>
  </r>
  <r>
    <x v="202"/>
    <s v="مورد خارجي _  الفطيم اليمنت _ AL FUTTAIM"/>
    <n v="0"/>
    <d v="2024-03-31T00:00:00"/>
    <x v="202"/>
    <n v="91"/>
    <m/>
    <m/>
  </r>
  <r>
    <x v="202"/>
    <s v="مورد خارجي _  الفطيم اليمنت _ AL FUTTAIM"/>
    <n v="0"/>
    <d v="2024-04-30T00:00:00"/>
    <x v="202"/>
    <n v="121"/>
    <m/>
    <m/>
  </r>
  <r>
    <x v="203"/>
    <s v="مورد خارجي _ ADEX INTERNATIONAL LLC"/>
    <n v="0"/>
    <d v="2024-01-31T00:00:00"/>
    <x v="203"/>
    <n v="31"/>
    <m/>
    <m/>
  </r>
  <r>
    <x v="203"/>
    <s v="مورد خارجي _ ADEX INTERNATIONAL LLC"/>
    <n v="0"/>
    <d v="2024-02-28T00:00:00"/>
    <x v="203"/>
    <n v="59"/>
    <m/>
    <m/>
  </r>
  <r>
    <x v="203"/>
    <s v="مورد خارجي _ ADEX INTERNATIONAL LLC"/>
    <n v="0"/>
    <d v="2024-03-31T00:00:00"/>
    <x v="203"/>
    <n v="91"/>
    <m/>
    <m/>
  </r>
  <r>
    <x v="203"/>
    <s v="مورد خارجي _ ADEX INTERNATIONAL LLC"/>
    <n v="0"/>
    <d v="2024-04-30T00:00:00"/>
    <x v="203"/>
    <n v="121"/>
    <m/>
    <m/>
  </r>
  <r>
    <x v="204"/>
    <s v="مورد خارجي _ ELITE EXTRUSION _اليت لسحب الالمنيوم"/>
    <n v="0"/>
    <d v="2024-01-31T00:00:00"/>
    <x v="204"/>
    <n v="31"/>
    <m/>
    <m/>
  </r>
  <r>
    <x v="204"/>
    <s v="مورد خارجي _ ELITE EXTRUSION _اليت لسحب الالمنيوم"/>
    <n v="0"/>
    <d v="2024-02-28T00:00:00"/>
    <x v="204"/>
    <n v="59"/>
    <m/>
    <m/>
  </r>
  <r>
    <x v="204"/>
    <s v="مورد خارجي _ ELITE EXTRUSION _اليت لسحب الالمنيوم"/>
    <n v="0"/>
    <d v="2024-03-31T00:00:00"/>
    <x v="204"/>
    <n v="91"/>
    <m/>
    <m/>
  </r>
  <r>
    <x v="204"/>
    <s v="مورد خارجي _ ELITE EXTRUSION _اليت لسحب الالمنيوم"/>
    <n v="0"/>
    <d v="2024-04-30T00:00:00"/>
    <x v="204"/>
    <n v="121"/>
    <m/>
    <m/>
  </r>
  <r>
    <x v="205"/>
    <s v="مورد خارجي _ UNEED GLOBAL SUPPLY CHAIN GROUP"/>
    <n v="0"/>
    <d v="2024-01-31T00:00:00"/>
    <x v="205"/>
    <n v="31"/>
    <m/>
    <m/>
  </r>
  <r>
    <x v="205"/>
    <s v="مورد خارجي _ UNEED GLOBAL SUPPLY CHAIN GROUP"/>
    <n v="0"/>
    <d v="2024-02-28T00:00:00"/>
    <x v="205"/>
    <n v="59"/>
    <m/>
    <m/>
  </r>
  <r>
    <x v="205"/>
    <s v="مورد خارجي _ UNEED GLOBAL SUPPLY CHAIN GROUP"/>
    <n v="0"/>
    <d v="2024-03-31T00:00:00"/>
    <x v="205"/>
    <n v="91"/>
    <m/>
    <m/>
  </r>
  <r>
    <x v="205"/>
    <s v="مورد خارجي _ UNEED GLOBAL SUPPLY CHAIN GROUP"/>
    <n v="0"/>
    <d v="2024-04-30T00:00:00"/>
    <x v="205"/>
    <n v="121"/>
    <m/>
    <m/>
  </r>
  <r>
    <x v="206"/>
    <s v="مورد خارجي _ ALHATIMI TRADING FZE - الحاتمى للتجارة"/>
    <n v="0"/>
    <d v="2024-01-31T00:00:00"/>
    <x v="206"/>
    <n v="31"/>
    <m/>
    <m/>
  </r>
  <r>
    <x v="206"/>
    <s v="مورد خارجي _ ALHATIMI TRADING FZE - الحاتمى للتجارة"/>
    <n v="0"/>
    <d v="2024-02-28T00:00:00"/>
    <x v="206"/>
    <n v="59"/>
    <m/>
    <m/>
  </r>
  <r>
    <x v="206"/>
    <s v="مورد خارجي _ ALHATIMI TRADING FZE - الحاتمى للتجارة"/>
    <n v="0"/>
    <d v="2024-03-31T00:00:00"/>
    <x v="206"/>
    <n v="91"/>
    <m/>
    <m/>
  </r>
  <r>
    <x v="206"/>
    <s v="مورد خارجي _ ALHATIMI TRADING FZE - الحاتمى للتجارة"/>
    <n v="0"/>
    <d v="2024-04-30T00:00:00"/>
    <x v="206"/>
    <n v="121"/>
    <m/>
    <m/>
  </r>
  <r>
    <x v="207"/>
    <s v="مورد خدمة استقطاع _مكتب رسومات  ARCHI HEAVEN _مصر"/>
    <n v="0"/>
    <d v="2024-01-31T00:00:00"/>
    <x v="207"/>
    <n v="31"/>
    <m/>
    <m/>
  </r>
  <r>
    <x v="207"/>
    <s v="مورد خدمة استقطاع _مكتب رسومات  ARCHI HEAVEN _مصر"/>
    <n v="0"/>
    <d v="2024-02-28T00:00:00"/>
    <x v="207"/>
    <n v="59"/>
    <m/>
    <m/>
  </r>
  <r>
    <x v="207"/>
    <s v="مورد خدمة استقطاع _مكتب رسومات  ARCHI HEAVEN _مصر"/>
    <n v="0"/>
    <d v="2024-03-31T00:00:00"/>
    <x v="207"/>
    <n v="91"/>
    <m/>
    <m/>
  </r>
  <r>
    <x v="207"/>
    <s v="مورد خدمة استقطاع _مكتب رسومات  ARCHI HEAVEN _مصر"/>
    <n v="0"/>
    <d v="2024-04-30T00:00:00"/>
    <x v="207"/>
    <n v="121"/>
    <m/>
    <m/>
  </r>
  <r>
    <x v="208"/>
    <s v="مورد خدمة استقطاع _ TECH ASSIST FZE"/>
    <n v="3765.26"/>
    <d v="2024-01-31T00:00:00"/>
    <x v="208"/>
    <n v="31"/>
    <n v="31"/>
    <n v="31"/>
  </r>
  <r>
    <x v="208"/>
    <s v="مورد خدمة استقطاع _ TECH ASSIST FZE"/>
    <n v="0"/>
    <d v="2024-02-28T00:00:00"/>
    <x v="208"/>
    <n v="59"/>
    <m/>
    <m/>
  </r>
  <r>
    <x v="208"/>
    <s v="مورد خدمة استقطاع _ TECH ASSIST FZE"/>
    <n v="0"/>
    <d v="2024-03-31T00:00:00"/>
    <x v="208"/>
    <n v="91"/>
    <m/>
    <m/>
  </r>
  <r>
    <x v="208"/>
    <s v="مورد خدمة استقطاع _ TECH ASSIST FZE"/>
    <n v="0"/>
    <d v="2024-04-30T00:00:00"/>
    <x v="208"/>
    <n v="121"/>
    <m/>
    <m/>
  </r>
  <r>
    <x v="209"/>
    <s v="مورد خدمة استقطاع _ براء صالح"/>
    <n v="0"/>
    <d v="2024-01-31T00:00:00"/>
    <x v="209"/>
    <n v="31"/>
    <m/>
    <m/>
  </r>
  <r>
    <x v="209"/>
    <s v="مورد خدمة استقطاع _ براء صالح"/>
    <n v="0"/>
    <d v="2024-02-28T00:00:00"/>
    <x v="209"/>
    <n v="59"/>
    <m/>
    <m/>
  </r>
  <r>
    <x v="209"/>
    <s v="مورد خدمة استقطاع _ براء صالح"/>
    <n v="0"/>
    <d v="2024-03-31T00:00:00"/>
    <x v="209"/>
    <n v="91"/>
    <m/>
    <m/>
  </r>
  <r>
    <x v="209"/>
    <s v="مورد خدمة استقطاع _ براء صالح"/>
    <n v="0"/>
    <d v="2024-04-30T00:00:00"/>
    <x v="209"/>
    <n v="121"/>
    <m/>
    <m/>
  </r>
  <r>
    <x v="210"/>
    <s v="مورد خدمة استقطاع _ PRIMERA SOLUTIONS_بريمرا -اودو"/>
    <n v="0"/>
    <d v="2024-01-31T00:00:00"/>
    <x v="210"/>
    <n v="31"/>
    <m/>
    <m/>
  </r>
  <r>
    <x v="210"/>
    <s v="مورد خدمة استقطاع _ PRIMERA SOLUTIONS_بريمرا -اودو"/>
    <n v="0"/>
    <d v="2024-02-28T00:00:00"/>
    <x v="210"/>
    <n v="59"/>
    <m/>
    <m/>
  </r>
  <r>
    <x v="210"/>
    <s v="مورد خدمة استقطاع _ PRIMERA SOLUTIONS_بريمرا -اودو"/>
    <n v="0"/>
    <d v="2024-03-31T00:00:00"/>
    <x v="210"/>
    <n v="91"/>
    <m/>
    <m/>
  </r>
  <r>
    <x v="210"/>
    <s v="مورد خدمة استقطاع _ PRIMERA SOLUTIONS_بريمرا -اودو"/>
    <n v="0"/>
    <d v="2024-04-30T00:00:00"/>
    <x v="210"/>
    <n v="121"/>
    <m/>
    <m/>
  </r>
  <r>
    <x v="211"/>
    <s v="مورد خدمة استقطاع _AW Engineering Service GmbH"/>
    <n v="0"/>
    <d v="2024-01-31T00:00:00"/>
    <x v="211"/>
    <n v="31"/>
    <m/>
    <m/>
  </r>
  <r>
    <x v="211"/>
    <s v="مورد خدمة استقطاع _AW Engineering Service GmbH"/>
    <n v="0"/>
    <d v="2024-02-28T00:00:00"/>
    <x v="211"/>
    <n v="59"/>
    <m/>
    <m/>
  </r>
  <r>
    <x v="211"/>
    <s v="مورد خدمة استقطاع _AW Engineering Service GmbH"/>
    <n v="0"/>
    <d v="2024-03-31T00:00:00"/>
    <x v="211"/>
    <n v="91"/>
    <m/>
    <m/>
  </r>
  <r>
    <x v="211"/>
    <s v="مورد خدمة استقطاع _AW Engineering Service GmbH"/>
    <n v="0"/>
    <d v="2024-04-30T00:00:00"/>
    <x v="211"/>
    <n v="121"/>
    <m/>
    <m/>
  </r>
  <r>
    <x v="212"/>
    <s v="مورد خدمة استقطاع _ القرق والمطروشى محامون قانونيون"/>
    <n v="0"/>
    <d v="2024-01-31T00:00:00"/>
    <x v="212"/>
    <n v="31"/>
    <m/>
    <m/>
  </r>
  <r>
    <x v="212"/>
    <s v="مورد خدمة استقطاع _ القرق والمطروشى محامون قانونيون"/>
    <n v="0"/>
    <d v="2024-02-28T00:00:00"/>
    <x v="212"/>
    <n v="59"/>
    <m/>
    <m/>
  </r>
  <r>
    <x v="212"/>
    <s v="مورد خدمة استقطاع _ القرق والمطروشى محامون قانونيون"/>
    <n v="0"/>
    <d v="2024-03-31T00:00:00"/>
    <x v="212"/>
    <n v="91"/>
    <m/>
    <m/>
  </r>
  <r>
    <x v="212"/>
    <s v="مورد خدمة استقطاع _ القرق والمطروشى محامون قانونيون"/>
    <n v="0"/>
    <d v="2024-04-30T00:00:00"/>
    <x v="212"/>
    <n v="121"/>
    <m/>
    <m/>
  </r>
  <r>
    <x v="213"/>
    <s v="مورد خدمة استقطاع _ Dairy Land For Milk and Food Industries"/>
    <n v="0"/>
    <d v="2024-01-31T00:00:00"/>
    <x v="213"/>
    <n v="31"/>
    <m/>
    <m/>
  </r>
  <r>
    <x v="213"/>
    <s v="مورد خدمة استقطاع _ Dairy Land For Milk and Food Industries"/>
    <n v="0"/>
    <d v="2024-02-28T00:00:00"/>
    <x v="213"/>
    <n v="59"/>
    <m/>
    <m/>
  </r>
  <r>
    <x v="213"/>
    <s v="مورد خدمة استقطاع _ Dairy Land For Milk and Food Industries"/>
    <n v="0"/>
    <d v="2024-03-31T00:00:00"/>
    <x v="213"/>
    <n v="91"/>
    <m/>
    <m/>
  </r>
  <r>
    <x v="213"/>
    <s v="مورد خدمة استقطاع _ Dairy Land For Milk and Food Industries"/>
    <n v="0"/>
    <d v="2024-04-30T00:00:00"/>
    <x v="213"/>
    <n v="121"/>
    <m/>
    <m/>
  </r>
  <r>
    <x v="214"/>
    <s v="مورد خدمة استقطاع _ARTHUR BEST CONSULTING ENGINEERS"/>
    <n v="0"/>
    <d v="2024-01-31T00:00:00"/>
    <x v="214"/>
    <n v="31"/>
    <m/>
    <m/>
  </r>
  <r>
    <x v="214"/>
    <s v="مورد خدمة استقطاع _ARTHUR BEST CONSULTING ENGINEERS"/>
    <n v="0"/>
    <d v="2024-02-28T00:00:00"/>
    <x v="214"/>
    <n v="59"/>
    <m/>
    <m/>
  </r>
  <r>
    <x v="214"/>
    <s v="مورد خدمة استقطاع _ARTHUR BEST CONSULTING ENGINEERS"/>
    <n v="0"/>
    <d v="2024-03-31T00:00:00"/>
    <x v="214"/>
    <n v="91"/>
    <m/>
    <m/>
  </r>
  <r>
    <x v="214"/>
    <s v="مورد خدمة استقطاع _ARTHUR BEST CONSULTING ENGINEERS"/>
    <n v="0"/>
    <d v="2024-04-30T00:00:00"/>
    <x v="214"/>
    <n v="121"/>
    <m/>
    <m/>
  </r>
  <r>
    <x v="215"/>
    <s v="مورد خدمة استقطاع _ STRUCTURFLEX MIDDLE EAST CONTRACTING"/>
    <n v="0"/>
    <d v="2024-01-31T00:00:00"/>
    <x v="215"/>
    <n v="31"/>
    <m/>
    <m/>
  </r>
  <r>
    <x v="215"/>
    <s v="مورد خدمة استقطاع _ STRUCTURFLEX MIDDLE EAST CONTRACTING"/>
    <n v="0"/>
    <d v="2024-02-28T00:00:00"/>
    <x v="215"/>
    <n v="59"/>
    <m/>
    <m/>
  </r>
  <r>
    <x v="215"/>
    <s v="مورد خدمة استقطاع _ STRUCTURFLEX MIDDLE EAST CONTRACTING"/>
    <n v="0"/>
    <d v="2024-03-31T00:00:00"/>
    <x v="215"/>
    <n v="91"/>
    <m/>
    <m/>
  </r>
  <r>
    <x v="215"/>
    <s v="مورد خدمة استقطاع _ STRUCTURFLEX MIDDLE EAST CONTRACTING"/>
    <n v="0"/>
    <d v="2024-04-30T00:00:00"/>
    <x v="215"/>
    <n v="12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D437" firstHeaderRow="1" firstDataRow="2" firstDataCol="2"/>
  <pivotFields count="6">
    <pivotField axis="axisRow" compact="0" numFmtId="165" outline="0" showAll="0" includeNewItemsInFilter="1" defaultSubtotal="0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</items>
    </pivotField>
    <pivotField compact="0" outline="0" showAll="0" includeNewItemsInFilter="1">
      <items count="217">
        <item x="30"/>
        <item x="34"/>
        <item x="35"/>
        <item x="32"/>
        <item x="36"/>
        <item x="31"/>
        <item x="77"/>
        <item x="27"/>
        <item x="60"/>
        <item x="193"/>
        <item x="186"/>
        <item x="187"/>
        <item x="200"/>
        <item x="195"/>
        <item x="202"/>
        <item x="201"/>
        <item x="176"/>
        <item x="181"/>
        <item x="203"/>
        <item x="206"/>
        <item x="198"/>
        <item x="197"/>
        <item x="204"/>
        <item x="189"/>
        <item x="199"/>
        <item x="179"/>
        <item x="190"/>
        <item x="194"/>
        <item x="182"/>
        <item x="205"/>
        <item x="178"/>
        <item x="172"/>
        <item x="192"/>
        <item x="177"/>
        <item x="185"/>
        <item x="175"/>
        <item x="191"/>
        <item x="171"/>
        <item x="183"/>
        <item x="174"/>
        <item x="180"/>
        <item x="173"/>
        <item x="184"/>
        <item x="196"/>
        <item x="170"/>
        <item x="188"/>
        <item x="115"/>
        <item x="139"/>
        <item x="160"/>
        <item x="132"/>
        <item x="116"/>
        <item x="145"/>
        <item x="159"/>
        <item x="137"/>
        <item x="117"/>
        <item x="151"/>
        <item x="150"/>
        <item x="129"/>
        <item x="213"/>
        <item x="210"/>
        <item x="215"/>
        <item x="208"/>
        <item x="212"/>
        <item x="209"/>
        <item x="214"/>
        <item x="211"/>
        <item x="207"/>
        <item x="146"/>
        <item x="142"/>
        <item x="141"/>
        <item x="156"/>
        <item x="124"/>
        <item x="127"/>
        <item x="155"/>
        <item x="112"/>
        <item x="133"/>
        <item x="121"/>
        <item x="114"/>
        <item x="168"/>
        <item x="161"/>
        <item x="147"/>
        <item x="140"/>
        <item x="107"/>
        <item x="165"/>
        <item x="106"/>
        <item x="104"/>
        <item x="163"/>
        <item x="167"/>
        <item x="125"/>
        <item x="144"/>
        <item x="109"/>
        <item x="105"/>
        <item x="111"/>
        <item x="148"/>
        <item x="103"/>
        <item x="108"/>
        <item x="126"/>
        <item x="130"/>
        <item x="135"/>
        <item x="110"/>
        <item x="113"/>
        <item x="152"/>
        <item x="166"/>
        <item x="149"/>
        <item x="158"/>
        <item x="120"/>
        <item x="154"/>
        <item x="136"/>
        <item x="164"/>
        <item x="138"/>
        <item x="153"/>
        <item x="162"/>
        <item x="169"/>
        <item x="143"/>
        <item x="134"/>
        <item x="128"/>
        <item x="119"/>
        <item x="122"/>
        <item x="157"/>
        <item x="131"/>
        <item x="118"/>
        <item x="83"/>
        <item x="86"/>
        <item x="85"/>
        <item x="84"/>
        <item x="123"/>
        <item x="102"/>
        <item x="96"/>
        <item x="95"/>
        <item x="101"/>
        <item x="89"/>
        <item x="87"/>
        <item x="94"/>
        <item x="88"/>
        <item x="93"/>
        <item x="90"/>
        <item x="99"/>
        <item x="92"/>
        <item x="91"/>
        <item x="100"/>
        <item x="97"/>
        <item x="98"/>
        <item x="49"/>
        <item x="58"/>
        <item x="53"/>
        <item x="42"/>
        <item x="28"/>
        <item x="12"/>
        <item x="47"/>
        <item x="5"/>
        <item x="26"/>
        <item x="20"/>
        <item x="19"/>
        <item x="18"/>
        <item x="81"/>
        <item x="65"/>
        <item x="6"/>
        <item x="22"/>
        <item x="25"/>
        <item x="3"/>
        <item x="46"/>
        <item x="23"/>
        <item x="71"/>
        <item x="67"/>
        <item x="56"/>
        <item x="9"/>
        <item x="44"/>
        <item x="8"/>
        <item x="79"/>
        <item x="54"/>
        <item x="11"/>
        <item x="24"/>
        <item x="75"/>
        <item x="80"/>
        <item x="29"/>
        <item x="72"/>
        <item x="50"/>
        <item x="13"/>
        <item x="57"/>
        <item x="78"/>
        <item x="39"/>
        <item x="68"/>
        <item x="45"/>
        <item x="51"/>
        <item x="21"/>
        <item x="82"/>
        <item x="52"/>
        <item x="2"/>
        <item x="7"/>
        <item x="69"/>
        <item x="73"/>
        <item x="38"/>
        <item x="17"/>
        <item x="15"/>
        <item x="10"/>
        <item x="66"/>
        <item x="41"/>
        <item x="16"/>
        <item x="0"/>
        <item x="4"/>
        <item x="64"/>
        <item x="63"/>
        <item x="70"/>
        <item x="37"/>
        <item x="1"/>
        <item x="74"/>
        <item x="59"/>
        <item x="48"/>
        <item x="76"/>
        <item x="55"/>
        <item x="43"/>
        <item x="14"/>
        <item x="40"/>
        <item x="62"/>
        <item x="33"/>
        <item x="61"/>
        <item t="default"/>
      </items>
    </pivotField>
    <pivotField dataField="1" compact="0" outline="0" showAll="0" includeNewItemsInFilter="1"/>
    <pivotField compact="0" numFmtId="14" outline="0" showAll="0" includeNewItemsInFilter="1"/>
    <pivotField axis="axisRow" compact="0" outline="0" showAll="0" includeNewItemsInFilter="1" sumSubtotal="1">
      <items count="217">
        <item x="203"/>
        <item x="206"/>
        <item x="198"/>
        <item x="214"/>
        <item x="49"/>
        <item x="213"/>
        <item x="197"/>
        <item x="173"/>
        <item x="204"/>
        <item x="193"/>
        <item x="184"/>
        <item x="189"/>
        <item x="199"/>
        <item x="179"/>
        <item x="190"/>
        <item x="196"/>
        <item x="186"/>
        <item x="180"/>
        <item x="194"/>
        <item x="187"/>
        <item x="200"/>
        <item x="210"/>
        <item x="188"/>
        <item x="58"/>
        <item x="215"/>
        <item x="182"/>
        <item x="208"/>
        <item x="205"/>
        <item x="53"/>
        <item x="178"/>
        <item x="195"/>
        <item x="89"/>
        <item x="142"/>
        <item x="42"/>
        <item x="87"/>
        <item x="141"/>
        <item x="28"/>
        <item x="12"/>
        <item x="102"/>
        <item x="156"/>
        <item x="47"/>
        <item x="5"/>
        <item x="91"/>
        <item x="124"/>
        <item x="127"/>
        <item x="202"/>
        <item x="212"/>
        <item x="155"/>
        <item x="112"/>
        <item x="133"/>
        <item x="121"/>
        <item x="172"/>
        <item x="209"/>
        <item x="192"/>
        <item x="177"/>
        <item x="185"/>
        <item x="115"/>
        <item x="139"/>
        <item x="160"/>
        <item x="132"/>
        <item x="116"/>
        <item x="145"/>
        <item x="159"/>
        <item x="137"/>
        <item x="117"/>
        <item x="151"/>
        <item x="150"/>
        <item x="129"/>
        <item x="134"/>
        <item x="128"/>
        <item x="119"/>
        <item x="122"/>
        <item x="157"/>
        <item x="131"/>
        <item x="118"/>
        <item x="26"/>
        <item x="175"/>
        <item x="20"/>
        <item x="19"/>
        <item x="18"/>
        <item x="114"/>
        <item x="100"/>
        <item x="81"/>
        <item x="168"/>
        <item x="65"/>
        <item x="6"/>
        <item x="22"/>
        <item x="25"/>
        <item x="161"/>
        <item x="147"/>
        <item x="140"/>
        <item x="30"/>
        <item x="201"/>
        <item x="3"/>
        <item x="46"/>
        <item x="23"/>
        <item x="71"/>
        <item x="107"/>
        <item x="33"/>
        <item x="211"/>
        <item x="165"/>
        <item x="67"/>
        <item x="27"/>
        <item x="106"/>
        <item x="56"/>
        <item x="9"/>
        <item x="44"/>
        <item x="191"/>
        <item x="8"/>
        <item x="104"/>
        <item x="79"/>
        <item x="54"/>
        <item x="11"/>
        <item x="24"/>
        <item x="163"/>
        <item x="167"/>
        <item x="75"/>
        <item x="125"/>
        <item x="144"/>
        <item x="80"/>
        <item x="109"/>
        <item x="29"/>
        <item x="72"/>
        <item x="50"/>
        <item x="105"/>
        <item x="111"/>
        <item x="94"/>
        <item x="34"/>
        <item x="13"/>
        <item x="176"/>
        <item x="57"/>
        <item x="78"/>
        <item x="39"/>
        <item x="68"/>
        <item x="45"/>
        <item x="171"/>
        <item x="170"/>
        <item x="148"/>
        <item x="51"/>
        <item x="21"/>
        <item x="82"/>
        <item x="52"/>
        <item x="2"/>
        <item x="88"/>
        <item x="103"/>
        <item x="108"/>
        <item x="96"/>
        <item x="126"/>
        <item x="7"/>
        <item x="130"/>
        <item x="69"/>
        <item x="73"/>
        <item x="38"/>
        <item x="17"/>
        <item x="135"/>
        <item x="110"/>
        <item x="15"/>
        <item x="10"/>
        <item x="66"/>
        <item x="183"/>
        <item x="181"/>
        <item x="95"/>
        <item x="83"/>
        <item x="84"/>
        <item x="174"/>
        <item x="86"/>
        <item x="93"/>
        <item x="35"/>
        <item x="41"/>
        <item x="16"/>
        <item x="113"/>
        <item x="0"/>
        <item x="146"/>
        <item x="4"/>
        <item x="152"/>
        <item x="166"/>
        <item x="85"/>
        <item x="149"/>
        <item x="158"/>
        <item x="207"/>
        <item x="120"/>
        <item x="64"/>
        <item x="63"/>
        <item x="32"/>
        <item x="90"/>
        <item x="70"/>
        <item x="99"/>
        <item x="154"/>
        <item x="37"/>
        <item x="1"/>
        <item x="74"/>
        <item x="136"/>
        <item x="36"/>
        <item x="59"/>
        <item x="48"/>
        <item x="97"/>
        <item x="60"/>
        <item x="76"/>
        <item x="164"/>
        <item x="138"/>
        <item x="101"/>
        <item x="153"/>
        <item x="162"/>
        <item x="55"/>
        <item x="43"/>
        <item x="31"/>
        <item x="98"/>
        <item x="14"/>
        <item x="40"/>
        <item x="77"/>
        <item x="62"/>
        <item x="169"/>
        <item x="143"/>
        <item x="61"/>
        <item x="123"/>
        <item x="92"/>
        <item t="sum"/>
      </items>
    </pivotField>
    <pivotField dataField="1" compact="0" outline="0" showAll="0" includeNewItemsInFilter="1"/>
  </pivotFields>
  <rowFields count="2">
    <field x="0"/>
    <field x="4"/>
  </rowFields>
  <rowItems count="433">
    <i>
      <x/>
      <x v="171"/>
    </i>
    <i>
      <x v="1"/>
      <x v="189"/>
    </i>
    <i>
      <x v="2"/>
      <x v="142"/>
    </i>
    <i>
      <x v="3"/>
      <x v="93"/>
    </i>
    <i>
      <x v="4"/>
      <x v="173"/>
    </i>
    <i>
      <x v="5"/>
      <x v="41"/>
    </i>
    <i>
      <x v="6"/>
      <x v="85"/>
    </i>
    <i>
      <x v="7"/>
      <x v="148"/>
    </i>
    <i>
      <x v="8"/>
      <x v="108"/>
    </i>
    <i>
      <x v="9"/>
      <x v="105"/>
    </i>
    <i>
      <x v="10"/>
      <x v="157"/>
    </i>
    <i>
      <x v="11"/>
      <x v="112"/>
    </i>
    <i>
      <x v="12"/>
      <x v="37"/>
    </i>
    <i>
      <x v="13"/>
      <x v="128"/>
    </i>
    <i>
      <x v="14"/>
      <x v="207"/>
    </i>
    <i>
      <x v="15"/>
      <x v="156"/>
    </i>
    <i>
      <x v="16"/>
      <x v="169"/>
    </i>
    <i>
      <x v="17"/>
      <x v="153"/>
    </i>
    <i>
      <x v="18"/>
      <x v="79"/>
    </i>
    <i>
      <x v="19"/>
      <x v="78"/>
    </i>
    <i>
      <x v="20"/>
      <x v="77"/>
    </i>
    <i>
      <x v="21"/>
      <x v="139"/>
    </i>
    <i>
      <x v="22"/>
      <x v="86"/>
    </i>
    <i>
      <x v="23"/>
      <x v="95"/>
    </i>
    <i>
      <x v="24"/>
      <x v="113"/>
    </i>
    <i>
      <x v="25"/>
      <x v="87"/>
    </i>
    <i>
      <x v="26"/>
      <x v="75"/>
    </i>
    <i>
      <x v="27"/>
      <x v="102"/>
    </i>
    <i>
      <x v="28"/>
      <x v="36"/>
    </i>
    <i>
      <x v="29"/>
      <x v="121"/>
    </i>
    <i>
      <x v="30"/>
      <x v="91"/>
    </i>
    <i>
      <x v="31"/>
      <x v="205"/>
    </i>
    <i>
      <x v="32"/>
      <x v="183"/>
    </i>
    <i>
      <x v="33"/>
      <x v="98"/>
    </i>
    <i>
      <x v="34"/>
      <x v="127"/>
    </i>
    <i>
      <x v="35"/>
      <x v="167"/>
    </i>
    <i>
      <x v="36"/>
      <x v="192"/>
    </i>
    <i>
      <x v="37"/>
      <x v="188"/>
    </i>
    <i>
      <x v="38"/>
      <x v="152"/>
    </i>
    <i>
      <x v="39"/>
      <x v="132"/>
    </i>
    <i>
      <x v="40"/>
      <x v="208"/>
    </i>
    <i>
      <x v="41"/>
      <x v="168"/>
    </i>
    <i>
      <x v="42"/>
      <x v="33"/>
    </i>
    <i>
      <x v="43"/>
      <x v="204"/>
    </i>
    <i>
      <x v="44"/>
      <x v="106"/>
    </i>
    <i>
      <x v="45"/>
      <x v="134"/>
    </i>
    <i>
      <x v="46"/>
      <x v="94"/>
    </i>
    <i>
      <x v="47"/>
      <x v="40"/>
    </i>
    <i>
      <x v="48"/>
      <x v="194"/>
    </i>
    <i>
      <x v="49"/>
      <x v="4"/>
    </i>
    <i>
      <x v="50"/>
      <x v="123"/>
    </i>
    <i>
      <x v="51"/>
      <x v="138"/>
    </i>
    <i>
      <x v="52"/>
      <x v="141"/>
    </i>
    <i>
      <x v="53"/>
      <x v="28"/>
    </i>
    <i>
      <x v="54"/>
      <x v="111"/>
    </i>
    <i>
      <x v="55"/>
      <x v="203"/>
    </i>
    <i>
      <x v="56"/>
      <x v="104"/>
    </i>
    <i>
      <x v="57"/>
      <x v="130"/>
    </i>
    <i>
      <x v="58"/>
      <x v="23"/>
    </i>
    <i>
      <x v="59"/>
      <x v="193"/>
    </i>
    <i>
      <x v="60"/>
      <x v="196"/>
    </i>
    <i>
      <x v="61"/>
      <x v="213"/>
    </i>
    <i>
      <x v="62"/>
      <x v="210"/>
    </i>
    <i>
      <x v="63"/>
      <x v="182"/>
    </i>
    <i>
      <x v="64"/>
      <x v="181"/>
    </i>
    <i>
      <x v="65"/>
      <x v="84"/>
    </i>
    <i>
      <x v="66"/>
      <x v="158"/>
    </i>
    <i>
      <x v="67"/>
      <x v="101"/>
    </i>
    <i>
      <x v="68"/>
      <x v="133"/>
    </i>
    <i>
      <x v="69"/>
      <x v="150"/>
    </i>
    <i>
      <x v="70"/>
      <x v="185"/>
    </i>
    <i>
      <x v="71"/>
      <x v="96"/>
    </i>
    <i>
      <x v="72"/>
      <x v="122"/>
    </i>
    <i>
      <x v="73"/>
      <x v="151"/>
    </i>
    <i>
      <x v="74"/>
      <x v="190"/>
    </i>
    <i>
      <x v="75"/>
      <x v="116"/>
    </i>
    <i>
      <x v="76"/>
      <x v="197"/>
    </i>
    <i>
      <x v="77"/>
      <x v="209"/>
    </i>
    <i>
      <x v="78"/>
      <x v="131"/>
    </i>
    <i>
      <x v="79"/>
      <x v="110"/>
    </i>
    <i>
      <x v="80"/>
      <x v="119"/>
    </i>
    <i>
      <x v="81"/>
      <x v="82"/>
    </i>
    <i>
      <x v="82"/>
      <x v="140"/>
    </i>
    <i>
      <x v="83"/>
      <x v="162"/>
    </i>
    <i>
      <x v="84"/>
      <x v="163"/>
    </i>
    <i>
      <x v="85"/>
      <x v="176"/>
    </i>
    <i>
      <x v="86"/>
      <x v="165"/>
    </i>
    <i>
      <x v="87"/>
      <x v="34"/>
    </i>
    <i>
      <x v="88"/>
      <x v="143"/>
    </i>
    <i>
      <x v="89"/>
      <x v="31"/>
    </i>
    <i>
      <x v="90"/>
      <x v="184"/>
    </i>
    <i>
      <x v="91"/>
      <x v="42"/>
    </i>
    <i>
      <x v="92"/>
      <x v="215"/>
    </i>
    <i>
      <x v="93"/>
      <x v="166"/>
    </i>
    <i>
      <x v="94"/>
      <x v="126"/>
    </i>
    <i>
      <x v="95"/>
      <x v="161"/>
    </i>
    <i>
      <x v="96"/>
      <x v="146"/>
    </i>
    <i>
      <x v="97"/>
      <x v="195"/>
    </i>
    <i>
      <x v="98"/>
      <x v="206"/>
    </i>
    <i>
      <x v="99"/>
      <x v="186"/>
    </i>
    <i>
      <x v="100"/>
      <x v="81"/>
    </i>
    <i>
      <x v="101"/>
      <x v="200"/>
    </i>
    <i>
      <x v="102"/>
      <x v="38"/>
    </i>
    <i>
      <x v="103"/>
      <x v="144"/>
    </i>
    <i>
      <x v="104"/>
      <x v="109"/>
    </i>
    <i>
      <x v="105"/>
      <x v="124"/>
    </i>
    <i>
      <x v="106"/>
      <x v="103"/>
    </i>
    <i>
      <x v="107"/>
      <x v="97"/>
    </i>
    <i>
      <x v="108"/>
      <x v="145"/>
    </i>
    <i>
      <x v="109"/>
      <x v="120"/>
    </i>
    <i>
      <x v="110"/>
      <x v="155"/>
    </i>
    <i>
      <x v="111"/>
      <x v="125"/>
    </i>
    <i>
      <x v="112"/>
      <x v="48"/>
    </i>
    <i>
      <x v="113"/>
      <x v="170"/>
    </i>
    <i>
      <x v="114"/>
      <x v="80"/>
    </i>
    <i>
      <x v="115"/>
      <x v="56"/>
    </i>
    <i>
      <x v="116"/>
      <x v="60"/>
    </i>
    <i>
      <x v="117"/>
      <x v="64"/>
    </i>
    <i>
      <x v="118"/>
      <x v="74"/>
    </i>
    <i>
      <x v="119"/>
      <x v="70"/>
    </i>
    <i>
      <x v="120"/>
      <x v="180"/>
    </i>
    <i>
      <x v="121"/>
      <x v="50"/>
    </i>
    <i>
      <x v="122"/>
      <x v="71"/>
    </i>
    <i>
      <x v="123"/>
      <x v="214"/>
    </i>
    <i>
      <x v="124"/>
      <x v="43"/>
    </i>
    <i>
      <x v="125"/>
      <x v="117"/>
    </i>
    <i>
      <x v="126"/>
      <x v="147"/>
    </i>
    <i>
      <x v="127"/>
      <x v="44"/>
    </i>
    <i>
      <x v="128"/>
      <x v="69"/>
    </i>
    <i>
      <x v="129"/>
      <x v="67"/>
    </i>
    <i>
      <x v="130"/>
      <x v="149"/>
    </i>
    <i>
      <x v="131"/>
      <x v="73"/>
    </i>
    <i>
      <x v="132"/>
      <x v="59"/>
    </i>
    <i>
      <x v="133"/>
      <x v="49"/>
    </i>
    <i>
      <x v="134"/>
      <x v="68"/>
    </i>
    <i>
      <x v="135"/>
      <x v="154"/>
    </i>
    <i>
      <x v="136"/>
      <x v="191"/>
    </i>
    <i>
      <x v="137"/>
      <x v="63"/>
    </i>
    <i>
      <x v="138"/>
      <x v="199"/>
    </i>
    <i>
      <x v="139"/>
      <x v="57"/>
    </i>
    <i>
      <x v="140"/>
      <x v="90"/>
    </i>
    <i>
      <x v="141"/>
      <x v="35"/>
    </i>
    <i>
      <x v="142"/>
      <x v="32"/>
    </i>
    <i>
      <x v="143"/>
      <x v="212"/>
    </i>
    <i>
      <x v="144"/>
      <x v="118"/>
    </i>
    <i>
      <x v="145"/>
      <x v="61"/>
    </i>
    <i>
      <x v="146"/>
      <x v="172"/>
    </i>
    <i>
      <x v="147"/>
      <x v="89"/>
    </i>
    <i>
      <x v="148"/>
      <x v="137"/>
    </i>
    <i>
      <x v="149"/>
      <x v="177"/>
    </i>
    <i>
      <x v="150"/>
      <x v="66"/>
    </i>
    <i>
      <x v="151"/>
      <x v="65"/>
    </i>
    <i>
      <x v="152"/>
      <x v="174"/>
    </i>
    <i>
      <x v="153"/>
      <x v="201"/>
    </i>
    <i>
      <x v="154"/>
      <x v="187"/>
    </i>
    <i>
      <x v="155"/>
      <x v="47"/>
    </i>
    <i>
      <x v="156"/>
      <x v="39"/>
    </i>
    <i>
      <x v="157"/>
      <x v="72"/>
    </i>
    <i>
      <x v="158"/>
      <x v="178"/>
    </i>
    <i>
      <x v="159"/>
      <x v="62"/>
    </i>
    <i>
      <x v="160"/>
      <x v="58"/>
    </i>
    <i>
      <x v="161"/>
      <x v="88"/>
    </i>
    <i>
      <x v="162"/>
      <x v="202"/>
    </i>
    <i>
      <x v="163"/>
      <x v="114"/>
    </i>
    <i>
      <x v="164"/>
      <x v="198"/>
    </i>
    <i>
      <x v="165"/>
      <x v="100"/>
    </i>
    <i>
      <x v="166"/>
      <x v="175"/>
    </i>
    <i>
      <x v="167"/>
      <x v="115"/>
    </i>
    <i>
      <x v="168"/>
      <x v="83"/>
    </i>
    <i>
      <x v="169"/>
      <x v="211"/>
    </i>
    <i>
      <x v="170"/>
      <x v="136"/>
    </i>
    <i>
      <x v="171"/>
      <x v="135"/>
    </i>
    <i>
      <x v="172"/>
      <x v="51"/>
    </i>
    <i>
      <x v="173"/>
      <x v="7"/>
    </i>
    <i>
      <x v="174"/>
      <x v="164"/>
    </i>
    <i>
      <x v="175"/>
      <x v="76"/>
    </i>
    <i>
      <x v="176"/>
      <x v="129"/>
    </i>
    <i>
      <x v="177"/>
      <x v="54"/>
    </i>
    <i>
      <x v="178"/>
      <x v="29"/>
    </i>
    <i>
      <x v="179"/>
      <x v="13"/>
    </i>
    <i>
      <x v="180"/>
      <x v="17"/>
    </i>
    <i>
      <x v="181"/>
      <x v="160"/>
    </i>
    <i>
      <x v="182"/>
      <x v="25"/>
    </i>
    <i>
      <x v="183"/>
      <x v="159"/>
    </i>
    <i>
      <x v="184"/>
      <x v="10"/>
    </i>
    <i>
      <x v="185"/>
      <x v="55"/>
    </i>
    <i>
      <x v="186"/>
      <x v="16"/>
    </i>
    <i>
      <x v="187"/>
      <x v="19"/>
    </i>
    <i>
      <x v="188"/>
      <x v="22"/>
    </i>
    <i>
      <x v="189"/>
      <x v="11"/>
    </i>
    <i>
      <x v="190"/>
      <x v="14"/>
    </i>
    <i>
      <x v="191"/>
      <x v="107"/>
    </i>
    <i>
      <x v="192"/>
      <x v="53"/>
    </i>
    <i>
      <x v="193"/>
      <x v="9"/>
    </i>
    <i>
      <x v="194"/>
      <x v="18"/>
    </i>
    <i>
      <x v="195"/>
      <x v="30"/>
    </i>
    <i>
      <x v="196"/>
      <x v="15"/>
    </i>
    <i>
      <x v="197"/>
      <x v="6"/>
    </i>
    <i>
      <x v="198"/>
      <x v="2"/>
    </i>
    <i>
      <x v="199"/>
      <x v="12"/>
    </i>
    <i>
      <x v="200"/>
      <x v="20"/>
    </i>
    <i>
      <x v="201"/>
      <x v="92"/>
    </i>
    <i>
      <x v="202"/>
      <x v="45"/>
    </i>
    <i>
      <x v="203"/>
      <x/>
    </i>
    <i>
      <x v="204"/>
      <x v="8"/>
    </i>
    <i>
      <x v="205"/>
      <x v="27"/>
    </i>
    <i>
      <x v="206"/>
      <x v="1"/>
    </i>
    <i>
      <x v="207"/>
      <x v="179"/>
    </i>
    <i>
      <x v="208"/>
      <x v="26"/>
    </i>
    <i>
      <x v="209"/>
      <x v="52"/>
    </i>
    <i>
      <x v="210"/>
      <x v="21"/>
    </i>
    <i>
      <x v="211"/>
      <x v="99"/>
    </i>
    <i>
      <x v="212"/>
      <x v="46"/>
    </i>
    <i>
      <x v="213"/>
      <x v="5"/>
    </i>
    <i>
      <x v="214"/>
      <x v="3"/>
    </i>
    <i>
      <x v="215"/>
      <x v="24"/>
    </i>
    <i t="sum">
      <x v="1048832"/>
      <x/>
    </i>
    <i t="sum" r="1">
      <x v="1"/>
    </i>
    <i t="sum" r="1">
      <x v="2"/>
    </i>
    <i t="sum" r="1">
      <x v="3"/>
    </i>
    <i t="sum" r="1">
      <x v="4"/>
    </i>
    <i t="sum" r="1">
      <x v="5"/>
    </i>
    <i t="sum" r="1">
      <x v="6"/>
    </i>
    <i t="sum" r="1">
      <x v="7"/>
    </i>
    <i t="sum" r="1">
      <x v="8"/>
    </i>
    <i t="sum" r="1">
      <x v="9"/>
    </i>
    <i t="sum" r="1">
      <x v="10"/>
    </i>
    <i t="sum" r="1">
      <x v="11"/>
    </i>
    <i t="sum" r="1">
      <x v="12"/>
    </i>
    <i t="sum" r="1">
      <x v="13"/>
    </i>
    <i t="sum" r="1">
      <x v="14"/>
    </i>
    <i t="sum" r="1">
      <x v="15"/>
    </i>
    <i t="sum" r="1">
      <x v="16"/>
    </i>
    <i t="sum" r="1">
      <x v="17"/>
    </i>
    <i t="sum" r="1">
      <x v="18"/>
    </i>
    <i t="sum" r="1">
      <x v="19"/>
    </i>
    <i t="sum" r="1">
      <x v="20"/>
    </i>
    <i t="sum" r="1">
      <x v="21"/>
    </i>
    <i t="sum" r="1">
      <x v="22"/>
    </i>
    <i t="sum" r="1">
      <x v="23"/>
    </i>
    <i t="sum" r="1">
      <x v="24"/>
    </i>
    <i t="sum" r="1">
      <x v="25"/>
    </i>
    <i t="sum" r="1">
      <x v="26"/>
    </i>
    <i t="sum" r="1">
      <x v="27"/>
    </i>
    <i t="sum" r="1">
      <x v="28"/>
    </i>
    <i t="sum" r="1">
      <x v="29"/>
    </i>
    <i t="sum" r="1">
      <x v="30"/>
    </i>
    <i t="sum" r="1">
      <x v="31"/>
    </i>
    <i t="sum" r="1">
      <x v="32"/>
    </i>
    <i t="sum" r="1">
      <x v="33"/>
    </i>
    <i t="sum" r="1">
      <x v="34"/>
    </i>
    <i t="sum" r="1">
      <x v="35"/>
    </i>
    <i t="sum" r="1">
      <x v="36"/>
    </i>
    <i t="sum" r="1">
      <x v="37"/>
    </i>
    <i t="sum" r="1">
      <x v="38"/>
    </i>
    <i t="sum" r="1">
      <x v="39"/>
    </i>
    <i t="sum" r="1">
      <x v="40"/>
    </i>
    <i t="sum" r="1">
      <x v="41"/>
    </i>
    <i t="sum" r="1">
      <x v="42"/>
    </i>
    <i t="sum" r="1">
      <x v="43"/>
    </i>
    <i t="sum" r="1">
      <x v="44"/>
    </i>
    <i t="sum" r="1">
      <x v="45"/>
    </i>
    <i t="sum" r="1">
      <x v="46"/>
    </i>
    <i t="sum" r="1">
      <x v="47"/>
    </i>
    <i t="sum" r="1">
      <x v="48"/>
    </i>
    <i t="sum" r="1">
      <x v="49"/>
    </i>
    <i t="sum" r="1">
      <x v="50"/>
    </i>
    <i t="sum" r="1">
      <x v="51"/>
    </i>
    <i t="sum" r="1">
      <x v="52"/>
    </i>
    <i t="sum" r="1">
      <x v="53"/>
    </i>
    <i t="sum" r="1">
      <x v="54"/>
    </i>
    <i t="sum" r="1">
      <x v="55"/>
    </i>
    <i t="sum" r="1">
      <x v="56"/>
    </i>
    <i t="sum" r="1">
      <x v="57"/>
    </i>
    <i t="sum" r="1">
      <x v="58"/>
    </i>
    <i t="sum" r="1">
      <x v="59"/>
    </i>
    <i t="sum" r="1">
      <x v="60"/>
    </i>
    <i t="sum" r="1">
      <x v="61"/>
    </i>
    <i t="sum" r="1">
      <x v="62"/>
    </i>
    <i t="sum" r="1">
      <x v="63"/>
    </i>
    <i t="sum" r="1">
      <x v="64"/>
    </i>
    <i t="sum" r="1">
      <x v="65"/>
    </i>
    <i t="sum" r="1">
      <x v="66"/>
    </i>
    <i t="sum" r="1">
      <x v="67"/>
    </i>
    <i t="sum" r="1">
      <x v="68"/>
    </i>
    <i t="sum" r="1">
      <x v="69"/>
    </i>
    <i t="sum" r="1">
      <x v="70"/>
    </i>
    <i t="sum" r="1">
      <x v="71"/>
    </i>
    <i t="sum" r="1">
      <x v="72"/>
    </i>
    <i t="sum" r="1">
      <x v="73"/>
    </i>
    <i t="sum" r="1">
      <x v="74"/>
    </i>
    <i t="sum" r="1">
      <x v="75"/>
    </i>
    <i t="sum" r="1">
      <x v="76"/>
    </i>
    <i t="sum" r="1">
      <x v="77"/>
    </i>
    <i t="sum" r="1">
      <x v="78"/>
    </i>
    <i t="sum" r="1">
      <x v="79"/>
    </i>
    <i t="sum" r="1">
      <x v="80"/>
    </i>
    <i t="sum" r="1">
      <x v="81"/>
    </i>
    <i t="sum" r="1">
      <x v="82"/>
    </i>
    <i t="sum" r="1">
      <x v="83"/>
    </i>
    <i t="sum" r="1">
      <x v="84"/>
    </i>
    <i t="sum" r="1">
      <x v="85"/>
    </i>
    <i t="sum" r="1">
      <x v="86"/>
    </i>
    <i t="sum" r="1">
      <x v="87"/>
    </i>
    <i t="sum" r="1">
      <x v="88"/>
    </i>
    <i t="sum" r="1">
      <x v="89"/>
    </i>
    <i t="sum" r="1">
      <x v="90"/>
    </i>
    <i t="sum" r="1">
      <x v="91"/>
    </i>
    <i t="sum" r="1">
      <x v="92"/>
    </i>
    <i t="sum" r="1">
      <x v="93"/>
    </i>
    <i t="sum" r="1">
      <x v="94"/>
    </i>
    <i t="sum" r="1">
      <x v="95"/>
    </i>
    <i t="sum" r="1">
      <x v="96"/>
    </i>
    <i t="sum" r="1">
      <x v="97"/>
    </i>
    <i t="sum" r="1">
      <x v="98"/>
    </i>
    <i t="sum" r="1">
      <x v="99"/>
    </i>
    <i t="sum" r="1">
      <x v="100"/>
    </i>
    <i t="sum" r="1">
      <x v="101"/>
    </i>
    <i t="sum" r="1">
      <x v="102"/>
    </i>
    <i t="sum" r="1">
      <x v="103"/>
    </i>
    <i t="sum" r="1">
      <x v="104"/>
    </i>
    <i t="sum" r="1">
      <x v="105"/>
    </i>
    <i t="sum" r="1">
      <x v="106"/>
    </i>
    <i t="sum" r="1">
      <x v="107"/>
    </i>
    <i t="sum" r="1">
      <x v="108"/>
    </i>
    <i t="sum" r="1">
      <x v="109"/>
    </i>
    <i t="sum" r="1">
      <x v="110"/>
    </i>
    <i t="sum" r="1">
      <x v="111"/>
    </i>
    <i t="sum" r="1">
      <x v="112"/>
    </i>
    <i t="sum" r="1">
      <x v="113"/>
    </i>
    <i t="sum" r="1">
      <x v="114"/>
    </i>
    <i t="sum" r="1">
      <x v="115"/>
    </i>
    <i t="sum" r="1">
      <x v="116"/>
    </i>
    <i t="sum" r="1">
      <x v="117"/>
    </i>
    <i t="sum" r="1">
      <x v="118"/>
    </i>
    <i t="sum" r="1">
      <x v="119"/>
    </i>
    <i t="sum" r="1">
      <x v="120"/>
    </i>
    <i t="sum" r="1">
      <x v="121"/>
    </i>
    <i t="sum" r="1">
      <x v="122"/>
    </i>
    <i t="sum" r="1">
      <x v="123"/>
    </i>
    <i t="sum" r="1">
      <x v="124"/>
    </i>
    <i t="sum" r="1">
      <x v="125"/>
    </i>
    <i t="sum" r="1">
      <x v="126"/>
    </i>
    <i t="sum" r="1">
      <x v="127"/>
    </i>
    <i t="sum" r="1">
      <x v="128"/>
    </i>
    <i t="sum" r="1">
      <x v="129"/>
    </i>
    <i t="sum" r="1">
      <x v="130"/>
    </i>
    <i t="sum" r="1">
      <x v="131"/>
    </i>
    <i t="sum" r="1">
      <x v="132"/>
    </i>
    <i t="sum" r="1">
      <x v="133"/>
    </i>
    <i t="sum" r="1">
      <x v="134"/>
    </i>
    <i t="sum" r="1">
      <x v="135"/>
    </i>
    <i t="sum" r="1">
      <x v="136"/>
    </i>
    <i t="sum" r="1">
      <x v="137"/>
    </i>
    <i t="sum" r="1">
      <x v="138"/>
    </i>
    <i t="sum" r="1">
      <x v="139"/>
    </i>
    <i t="sum" r="1">
      <x v="140"/>
    </i>
    <i t="sum" r="1">
      <x v="141"/>
    </i>
    <i t="sum" r="1">
      <x v="142"/>
    </i>
    <i t="sum" r="1">
      <x v="143"/>
    </i>
    <i t="sum" r="1">
      <x v="144"/>
    </i>
    <i t="sum" r="1">
      <x v="145"/>
    </i>
    <i t="sum" r="1">
      <x v="146"/>
    </i>
    <i t="sum" r="1">
      <x v="147"/>
    </i>
    <i t="sum" r="1">
      <x v="148"/>
    </i>
    <i t="sum" r="1">
      <x v="149"/>
    </i>
    <i t="sum" r="1">
      <x v="150"/>
    </i>
    <i t="sum" r="1">
      <x v="151"/>
    </i>
    <i t="sum" r="1">
      <x v="152"/>
    </i>
    <i t="sum" r="1">
      <x v="153"/>
    </i>
    <i t="sum" r="1">
      <x v="154"/>
    </i>
    <i t="sum" r="1">
      <x v="155"/>
    </i>
    <i t="sum" r="1">
      <x v="156"/>
    </i>
    <i t="sum" r="1">
      <x v="157"/>
    </i>
    <i t="sum" r="1">
      <x v="158"/>
    </i>
    <i t="sum" r="1">
      <x v="159"/>
    </i>
    <i t="sum" r="1">
      <x v="160"/>
    </i>
    <i t="sum" r="1">
      <x v="161"/>
    </i>
    <i t="sum" r="1">
      <x v="162"/>
    </i>
    <i t="sum" r="1">
      <x v="163"/>
    </i>
    <i t="sum" r="1">
      <x v="164"/>
    </i>
    <i t="sum" r="1">
      <x v="165"/>
    </i>
    <i t="sum" r="1">
      <x v="166"/>
    </i>
    <i t="sum" r="1">
      <x v="167"/>
    </i>
    <i t="sum" r="1">
      <x v="168"/>
    </i>
    <i t="sum" r="1">
      <x v="169"/>
    </i>
    <i t="sum" r="1">
      <x v="170"/>
    </i>
    <i t="sum" r="1">
      <x v="171"/>
    </i>
    <i t="sum" r="1">
      <x v="172"/>
    </i>
    <i t="sum" r="1">
      <x v="173"/>
    </i>
    <i t="sum" r="1">
      <x v="174"/>
    </i>
    <i t="sum" r="1">
      <x v="175"/>
    </i>
    <i t="sum" r="1">
      <x v="176"/>
    </i>
    <i t="sum" r="1">
      <x v="177"/>
    </i>
    <i t="sum" r="1">
      <x v="178"/>
    </i>
    <i t="sum" r="1">
      <x v="179"/>
    </i>
    <i t="sum" r="1">
      <x v="180"/>
    </i>
    <i t="sum" r="1">
      <x v="181"/>
    </i>
    <i t="sum" r="1">
      <x v="182"/>
    </i>
    <i t="sum" r="1">
      <x v="183"/>
    </i>
    <i t="sum" r="1">
      <x v="184"/>
    </i>
    <i t="sum" r="1">
      <x v="185"/>
    </i>
    <i t="sum" r="1">
      <x v="186"/>
    </i>
    <i t="sum" r="1">
      <x v="187"/>
    </i>
    <i t="sum" r="1">
      <x v="188"/>
    </i>
    <i t="sum" r="1">
      <x v="189"/>
    </i>
    <i t="sum" r="1">
      <x v="190"/>
    </i>
    <i t="sum" r="1">
      <x v="191"/>
    </i>
    <i t="sum" r="1">
      <x v="192"/>
    </i>
    <i t="sum" r="1">
      <x v="193"/>
    </i>
    <i t="sum" r="1">
      <x v="194"/>
    </i>
    <i t="sum" r="1">
      <x v="195"/>
    </i>
    <i t="sum" r="1">
      <x v="196"/>
    </i>
    <i t="sum" r="1">
      <x v="197"/>
    </i>
    <i t="sum" r="1">
      <x v="198"/>
    </i>
    <i t="sum" r="1">
      <x v="199"/>
    </i>
    <i t="sum" r="1">
      <x v="200"/>
    </i>
    <i t="sum" r="1">
      <x v="201"/>
    </i>
    <i t="sum" r="1">
      <x v="202"/>
    </i>
    <i t="sum" r="1">
      <x v="203"/>
    </i>
    <i t="sum" r="1">
      <x v="204"/>
    </i>
    <i t="sum" r="1">
      <x v="205"/>
    </i>
    <i t="sum" r="1">
      <x v="206"/>
    </i>
    <i t="sum" r="1">
      <x v="207"/>
    </i>
    <i t="sum" r="1">
      <x v="208"/>
    </i>
    <i t="sum" r="1">
      <x v="209"/>
    </i>
    <i t="sum" r="1">
      <x v="210"/>
    </i>
    <i t="sum" r="1">
      <x v="211"/>
    </i>
    <i t="sum" r="1">
      <x v="212"/>
    </i>
    <i t="sum" r="1">
      <x v="213"/>
    </i>
    <i t="sum" r="1">
      <x v="214"/>
    </i>
    <i t="sum" r="1">
      <x v="2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2" baseField="4" baseItem="171"/>
    <dataField name="Sum of DueDays" fld="5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65B2D-DE14-44E0-83F6-E2CCAF1789CA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D221" firstHeaderRow="1" firstDataRow="2" firstDataCol="2"/>
  <pivotFields count="8">
    <pivotField axis="axisRow" compact="0" outline="0" showAll="0" defaultSubtotal="0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</items>
    </pivotField>
    <pivotField compact="0" outline="0" showAll="0"/>
    <pivotField dataField="1" compact="0" outline="0" showAll="0"/>
    <pivotField compact="0" numFmtId="167" outline="0" showAll="0"/>
    <pivotField axis="axisRow" compact="0" outline="0" showAll="0">
      <items count="217">
        <item x="203"/>
        <item x="206"/>
        <item x="198"/>
        <item x="214"/>
        <item x="49"/>
        <item x="213"/>
        <item x="197"/>
        <item x="173"/>
        <item x="204"/>
        <item x="193"/>
        <item x="184"/>
        <item x="189"/>
        <item x="199"/>
        <item x="179"/>
        <item x="190"/>
        <item x="196"/>
        <item x="186"/>
        <item x="180"/>
        <item x="194"/>
        <item x="187"/>
        <item x="200"/>
        <item x="210"/>
        <item x="188"/>
        <item x="58"/>
        <item x="215"/>
        <item x="182"/>
        <item x="208"/>
        <item x="205"/>
        <item x="53"/>
        <item x="178"/>
        <item x="195"/>
        <item x="89"/>
        <item x="142"/>
        <item x="42"/>
        <item x="87"/>
        <item x="141"/>
        <item x="28"/>
        <item x="12"/>
        <item x="102"/>
        <item x="156"/>
        <item x="47"/>
        <item x="5"/>
        <item x="91"/>
        <item x="124"/>
        <item x="127"/>
        <item x="202"/>
        <item x="212"/>
        <item x="155"/>
        <item x="112"/>
        <item x="133"/>
        <item x="121"/>
        <item x="172"/>
        <item x="209"/>
        <item x="192"/>
        <item x="177"/>
        <item x="185"/>
        <item x="115"/>
        <item x="139"/>
        <item x="160"/>
        <item x="132"/>
        <item x="116"/>
        <item x="145"/>
        <item x="159"/>
        <item x="137"/>
        <item x="117"/>
        <item x="151"/>
        <item x="150"/>
        <item x="129"/>
        <item x="134"/>
        <item x="128"/>
        <item x="119"/>
        <item x="122"/>
        <item x="157"/>
        <item x="131"/>
        <item x="118"/>
        <item x="26"/>
        <item x="175"/>
        <item x="20"/>
        <item x="19"/>
        <item x="18"/>
        <item x="114"/>
        <item x="100"/>
        <item x="81"/>
        <item x="168"/>
        <item x="65"/>
        <item x="6"/>
        <item x="22"/>
        <item x="25"/>
        <item x="161"/>
        <item x="147"/>
        <item x="140"/>
        <item x="30"/>
        <item x="201"/>
        <item x="3"/>
        <item x="46"/>
        <item x="23"/>
        <item x="71"/>
        <item x="107"/>
        <item x="33"/>
        <item x="211"/>
        <item x="165"/>
        <item x="67"/>
        <item x="27"/>
        <item x="106"/>
        <item x="56"/>
        <item x="9"/>
        <item x="44"/>
        <item x="191"/>
        <item x="8"/>
        <item x="104"/>
        <item x="79"/>
        <item x="54"/>
        <item x="11"/>
        <item x="24"/>
        <item x="163"/>
        <item x="167"/>
        <item x="75"/>
        <item x="125"/>
        <item x="144"/>
        <item x="80"/>
        <item x="109"/>
        <item x="29"/>
        <item x="72"/>
        <item x="50"/>
        <item x="105"/>
        <item x="111"/>
        <item x="94"/>
        <item x="34"/>
        <item x="13"/>
        <item x="176"/>
        <item x="57"/>
        <item x="78"/>
        <item x="39"/>
        <item x="68"/>
        <item x="45"/>
        <item x="171"/>
        <item x="170"/>
        <item x="148"/>
        <item x="51"/>
        <item x="21"/>
        <item x="82"/>
        <item x="52"/>
        <item x="2"/>
        <item x="88"/>
        <item x="103"/>
        <item x="108"/>
        <item x="96"/>
        <item x="126"/>
        <item x="7"/>
        <item x="130"/>
        <item x="69"/>
        <item x="73"/>
        <item x="38"/>
        <item x="17"/>
        <item x="135"/>
        <item x="110"/>
        <item x="15"/>
        <item x="10"/>
        <item x="66"/>
        <item x="183"/>
        <item x="181"/>
        <item x="95"/>
        <item x="83"/>
        <item x="84"/>
        <item x="174"/>
        <item x="86"/>
        <item x="93"/>
        <item x="35"/>
        <item x="41"/>
        <item x="16"/>
        <item x="113"/>
        <item x="0"/>
        <item x="146"/>
        <item x="4"/>
        <item x="152"/>
        <item x="166"/>
        <item x="85"/>
        <item x="149"/>
        <item x="158"/>
        <item x="207"/>
        <item x="120"/>
        <item x="64"/>
        <item x="63"/>
        <item x="32"/>
        <item x="90"/>
        <item x="70"/>
        <item x="99"/>
        <item x="154"/>
        <item x="37"/>
        <item x="1"/>
        <item x="74"/>
        <item x="136"/>
        <item x="36"/>
        <item x="59"/>
        <item x="48"/>
        <item x="97"/>
        <item x="60"/>
        <item x="76"/>
        <item x="164"/>
        <item x="138"/>
        <item x="101"/>
        <item x="153"/>
        <item x="162"/>
        <item x="55"/>
        <item x="43"/>
        <item x="31"/>
        <item x="98"/>
        <item x="14"/>
        <item x="40"/>
        <item x="77"/>
        <item x="62"/>
        <item x="169"/>
        <item x="143"/>
        <item x="61"/>
        <item x="123"/>
        <item x="92"/>
        <item t="default"/>
      </items>
    </pivotField>
    <pivotField compact="0" outline="0" showAll="0"/>
    <pivotField dataField="1" compact="0" outline="0" showAll="0"/>
    <pivotField compact="0" outline="0" showAll="0"/>
  </pivotFields>
  <rowFields count="2">
    <field x="0"/>
    <field x="4"/>
  </rowFields>
  <rowItems count="217">
    <i>
      <x/>
      <x v="171"/>
    </i>
    <i>
      <x v="1"/>
      <x v="189"/>
    </i>
    <i>
      <x v="2"/>
      <x v="142"/>
    </i>
    <i>
      <x v="3"/>
      <x v="93"/>
    </i>
    <i>
      <x v="4"/>
      <x v="173"/>
    </i>
    <i>
      <x v="5"/>
      <x v="41"/>
    </i>
    <i>
      <x v="6"/>
      <x v="85"/>
    </i>
    <i>
      <x v="7"/>
      <x v="148"/>
    </i>
    <i>
      <x v="8"/>
      <x v="108"/>
    </i>
    <i>
      <x v="9"/>
      <x v="105"/>
    </i>
    <i>
      <x v="10"/>
      <x v="157"/>
    </i>
    <i>
      <x v="11"/>
      <x v="112"/>
    </i>
    <i>
      <x v="12"/>
      <x v="37"/>
    </i>
    <i>
      <x v="13"/>
      <x v="128"/>
    </i>
    <i>
      <x v="14"/>
      <x v="207"/>
    </i>
    <i>
      <x v="15"/>
      <x v="156"/>
    </i>
    <i>
      <x v="16"/>
      <x v="169"/>
    </i>
    <i>
      <x v="17"/>
      <x v="153"/>
    </i>
    <i>
      <x v="18"/>
      <x v="79"/>
    </i>
    <i>
      <x v="19"/>
      <x v="78"/>
    </i>
    <i>
      <x v="20"/>
      <x v="77"/>
    </i>
    <i>
      <x v="21"/>
      <x v="139"/>
    </i>
    <i>
      <x v="22"/>
      <x v="86"/>
    </i>
    <i>
      <x v="23"/>
      <x v="95"/>
    </i>
    <i>
      <x v="24"/>
      <x v="113"/>
    </i>
    <i>
      <x v="25"/>
      <x v="87"/>
    </i>
    <i>
      <x v="26"/>
      <x v="75"/>
    </i>
    <i>
      <x v="27"/>
      <x v="102"/>
    </i>
    <i>
      <x v="28"/>
      <x v="36"/>
    </i>
    <i>
      <x v="29"/>
      <x v="121"/>
    </i>
    <i>
      <x v="30"/>
      <x v="91"/>
    </i>
    <i>
      <x v="31"/>
      <x v="205"/>
    </i>
    <i>
      <x v="32"/>
      <x v="183"/>
    </i>
    <i>
      <x v="33"/>
      <x v="98"/>
    </i>
    <i>
      <x v="34"/>
      <x v="127"/>
    </i>
    <i>
      <x v="35"/>
      <x v="167"/>
    </i>
    <i>
      <x v="36"/>
      <x v="192"/>
    </i>
    <i>
      <x v="37"/>
      <x v="188"/>
    </i>
    <i>
      <x v="38"/>
      <x v="152"/>
    </i>
    <i>
      <x v="39"/>
      <x v="132"/>
    </i>
    <i>
      <x v="40"/>
      <x v="208"/>
    </i>
    <i>
      <x v="41"/>
      <x v="168"/>
    </i>
    <i>
      <x v="42"/>
      <x v="33"/>
    </i>
    <i>
      <x v="43"/>
      <x v="204"/>
    </i>
    <i>
      <x v="44"/>
      <x v="106"/>
    </i>
    <i>
      <x v="45"/>
      <x v="134"/>
    </i>
    <i>
      <x v="46"/>
      <x v="94"/>
    </i>
    <i>
      <x v="47"/>
      <x v="40"/>
    </i>
    <i>
      <x v="48"/>
      <x v="194"/>
    </i>
    <i>
      <x v="49"/>
      <x v="4"/>
    </i>
    <i>
      <x v="50"/>
      <x v="123"/>
    </i>
    <i>
      <x v="51"/>
      <x v="138"/>
    </i>
    <i>
      <x v="52"/>
      <x v="141"/>
    </i>
    <i>
      <x v="53"/>
      <x v="28"/>
    </i>
    <i>
      <x v="54"/>
      <x v="111"/>
    </i>
    <i>
      <x v="55"/>
      <x v="203"/>
    </i>
    <i>
      <x v="56"/>
      <x v="104"/>
    </i>
    <i>
      <x v="57"/>
      <x v="130"/>
    </i>
    <i>
      <x v="58"/>
      <x v="23"/>
    </i>
    <i>
      <x v="59"/>
      <x v="193"/>
    </i>
    <i>
      <x v="60"/>
      <x v="196"/>
    </i>
    <i>
      <x v="61"/>
      <x v="213"/>
    </i>
    <i>
      <x v="62"/>
      <x v="210"/>
    </i>
    <i>
      <x v="63"/>
      <x v="182"/>
    </i>
    <i>
      <x v="64"/>
      <x v="181"/>
    </i>
    <i>
      <x v="65"/>
      <x v="84"/>
    </i>
    <i>
      <x v="66"/>
      <x v="158"/>
    </i>
    <i>
      <x v="67"/>
      <x v="101"/>
    </i>
    <i>
      <x v="68"/>
      <x v="133"/>
    </i>
    <i>
      <x v="69"/>
      <x v="150"/>
    </i>
    <i>
      <x v="70"/>
      <x v="185"/>
    </i>
    <i>
      <x v="71"/>
      <x v="96"/>
    </i>
    <i>
      <x v="72"/>
      <x v="122"/>
    </i>
    <i>
      <x v="73"/>
      <x v="151"/>
    </i>
    <i>
      <x v="74"/>
      <x v="190"/>
    </i>
    <i>
      <x v="75"/>
      <x v="116"/>
    </i>
    <i>
      <x v="76"/>
      <x v="197"/>
    </i>
    <i>
      <x v="77"/>
      <x v="209"/>
    </i>
    <i>
      <x v="78"/>
      <x v="131"/>
    </i>
    <i>
      <x v="79"/>
      <x v="110"/>
    </i>
    <i>
      <x v="80"/>
      <x v="119"/>
    </i>
    <i>
      <x v="81"/>
      <x v="82"/>
    </i>
    <i>
      <x v="82"/>
      <x v="140"/>
    </i>
    <i>
      <x v="83"/>
      <x v="162"/>
    </i>
    <i>
      <x v="84"/>
      <x v="163"/>
    </i>
    <i>
      <x v="85"/>
      <x v="176"/>
    </i>
    <i>
      <x v="86"/>
      <x v="165"/>
    </i>
    <i>
      <x v="87"/>
      <x v="34"/>
    </i>
    <i>
      <x v="88"/>
      <x v="143"/>
    </i>
    <i>
      <x v="89"/>
      <x v="31"/>
    </i>
    <i>
      <x v="90"/>
      <x v="184"/>
    </i>
    <i>
      <x v="91"/>
      <x v="42"/>
    </i>
    <i>
      <x v="92"/>
      <x v="215"/>
    </i>
    <i>
      <x v="93"/>
      <x v="166"/>
    </i>
    <i>
      <x v="94"/>
      <x v="126"/>
    </i>
    <i>
      <x v="95"/>
      <x v="161"/>
    </i>
    <i>
      <x v="96"/>
      <x v="146"/>
    </i>
    <i>
      <x v="97"/>
      <x v="195"/>
    </i>
    <i>
      <x v="98"/>
      <x v="206"/>
    </i>
    <i>
      <x v="99"/>
      <x v="186"/>
    </i>
    <i>
      <x v="100"/>
      <x v="81"/>
    </i>
    <i>
      <x v="101"/>
      <x v="200"/>
    </i>
    <i>
      <x v="102"/>
      <x v="38"/>
    </i>
    <i>
      <x v="103"/>
      <x v="144"/>
    </i>
    <i>
      <x v="104"/>
      <x v="109"/>
    </i>
    <i>
      <x v="105"/>
      <x v="124"/>
    </i>
    <i>
      <x v="106"/>
      <x v="103"/>
    </i>
    <i>
      <x v="107"/>
      <x v="97"/>
    </i>
    <i>
      <x v="108"/>
      <x v="145"/>
    </i>
    <i>
      <x v="109"/>
      <x v="120"/>
    </i>
    <i>
      <x v="110"/>
      <x v="155"/>
    </i>
    <i>
      <x v="111"/>
      <x v="125"/>
    </i>
    <i>
      <x v="112"/>
      <x v="48"/>
    </i>
    <i>
      <x v="113"/>
      <x v="170"/>
    </i>
    <i>
      <x v="114"/>
      <x v="80"/>
    </i>
    <i>
      <x v="115"/>
      <x v="56"/>
    </i>
    <i>
      <x v="116"/>
      <x v="60"/>
    </i>
    <i>
      <x v="117"/>
      <x v="64"/>
    </i>
    <i>
      <x v="118"/>
      <x v="74"/>
    </i>
    <i>
      <x v="119"/>
      <x v="70"/>
    </i>
    <i>
      <x v="120"/>
      <x v="180"/>
    </i>
    <i>
      <x v="121"/>
      <x v="50"/>
    </i>
    <i>
      <x v="122"/>
      <x v="71"/>
    </i>
    <i>
      <x v="123"/>
      <x v="214"/>
    </i>
    <i>
      <x v="124"/>
      <x v="43"/>
    </i>
    <i>
      <x v="125"/>
      <x v="117"/>
    </i>
    <i>
      <x v="126"/>
      <x v="147"/>
    </i>
    <i>
      <x v="127"/>
      <x v="44"/>
    </i>
    <i>
      <x v="128"/>
      <x v="69"/>
    </i>
    <i>
      <x v="129"/>
      <x v="67"/>
    </i>
    <i>
      <x v="130"/>
      <x v="149"/>
    </i>
    <i>
      <x v="131"/>
      <x v="73"/>
    </i>
    <i>
      <x v="132"/>
      <x v="59"/>
    </i>
    <i>
      <x v="133"/>
      <x v="49"/>
    </i>
    <i>
      <x v="134"/>
      <x v="68"/>
    </i>
    <i>
      <x v="135"/>
      <x v="154"/>
    </i>
    <i>
      <x v="136"/>
      <x v="191"/>
    </i>
    <i>
      <x v="137"/>
      <x v="63"/>
    </i>
    <i>
      <x v="138"/>
      <x v="199"/>
    </i>
    <i>
      <x v="139"/>
      <x v="57"/>
    </i>
    <i>
      <x v="140"/>
      <x v="90"/>
    </i>
    <i>
      <x v="141"/>
      <x v="35"/>
    </i>
    <i>
      <x v="142"/>
      <x v="32"/>
    </i>
    <i>
      <x v="143"/>
      <x v="212"/>
    </i>
    <i>
      <x v="144"/>
      <x v="118"/>
    </i>
    <i>
      <x v="145"/>
      <x v="61"/>
    </i>
    <i>
      <x v="146"/>
      <x v="172"/>
    </i>
    <i>
      <x v="147"/>
      <x v="89"/>
    </i>
    <i>
      <x v="148"/>
      <x v="137"/>
    </i>
    <i>
      <x v="149"/>
      <x v="177"/>
    </i>
    <i>
      <x v="150"/>
      <x v="66"/>
    </i>
    <i>
      <x v="151"/>
      <x v="65"/>
    </i>
    <i>
      <x v="152"/>
      <x v="174"/>
    </i>
    <i>
      <x v="153"/>
      <x v="201"/>
    </i>
    <i>
      <x v="154"/>
      <x v="187"/>
    </i>
    <i>
      <x v="155"/>
      <x v="47"/>
    </i>
    <i>
      <x v="156"/>
      <x v="39"/>
    </i>
    <i>
      <x v="157"/>
      <x v="72"/>
    </i>
    <i>
      <x v="158"/>
      <x v="178"/>
    </i>
    <i>
      <x v="159"/>
      <x v="62"/>
    </i>
    <i>
      <x v="160"/>
      <x v="58"/>
    </i>
    <i>
      <x v="161"/>
      <x v="88"/>
    </i>
    <i>
      <x v="162"/>
      <x v="202"/>
    </i>
    <i>
      <x v="163"/>
      <x v="114"/>
    </i>
    <i>
      <x v="164"/>
      <x v="198"/>
    </i>
    <i>
      <x v="165"/>
      <x v="100"/>
    </i>
    <i>
      <x v="166"/>
      <x v="175"/>
    </i>
    <i>
      <x v="167"/>
      <x v="115"/>
    </i>
    <i>
      <x v="168"/>
      <x v="83"/>
    </i>
    <i>
      <x v="169"/>
      <x v="211"/>
    </i>
    <i>
      <x v="170"/>
      <x v="136"/>
    </i>
    <i>
      <x v="171"/>
      <x v="135"/>
    </i>
    <i>
      <x v="172"/>
      <x v="51"/>
    </i>
    <i>
      <x v="173"/>
      <x v="7"/>
    </i>
    <i>
      <x v="174"/>
      <x v="164"/>
    </i>
    <i>
      <x v="175"/>
      <x v="76"/>
    </i>
    <i>
      <x v="176"/>
      <x v="129"/>
    </i>
    <i>
      <x v="177"/>
      <x v="54"/>
    </i>
    <i>
      <x v="178"/>
      <x v="29"/>
    </i>
    <i>
      <x v="179"/>
      <x v="13"/>
    </i>
    <i>
      <x v="180"/>
      <x v="17"/>
    </i>
    <i>
      <x v="181"/>
      <x v="160"/>
    </i>
    <i>
      <x v="182"/>
      <x v="25"/>
    </i>
    <i>
      <x v="183"/>
      <x v="159"/>
    </i>
    <i>
      <x v="184"/>
      <x v="10"/>
    </i>
    <i>
      <x v="185"/>
      <x v="55"/>
    </i>
    <i>
      <x v="186"/>
      <x v="16"/>
    </i>
    <i>
      <x v="187"/>
      <x v="19"/>
    </i>
    <i>
      <x v="188"/>
      <x v="22"/>
    </i>
    <i>
      <x v="189"/>
      <x v="11"/>
    </i>
    <i>
      <x v="190"/>
      <x v="14"/>
    </i>
    <i>
      <x v="191"/>
      <x v="107"/>
    </i>
    <i>
      <x v="192"/>
      <x v="53"/>
    </i>
    <i>
      <x v="193"/>
      <x v="9"/>
    </i>
    <i>
      <x v="194"/>
      <x v="18"/>
    </i>
    <i>
      <x v="195"/>
      <x v="30"/>
    </i>
    <i>
      <x v="196"/>
      <x v="15"/>
    </i>
    <i>
      <x v="197"/>
      <x v="6"/>
    </i>
    <i>
      <x v="198"/>
      <x v="2"/>
    </i>
    <i>
      <x v="199"/>
      <x v="12"/>
    </i>
    <i>
      <x v="200"/>
      <x v="20"/>
    </i>
    <i>
      <x v="201"/>
      <x v="92"/>
    </i>
    <i>
      <x v="202"/>
      <x v="45"/>
    </i>
    <i>
      <x v="203"/>
      <x/>
    </i>
    <i>
      <x v="204"/>
      <x v="8"/>
    </i>
    <i>
      <x v="205"/>
      <x v="27"/>
    </i>
    <i>
      <x v="206"/>
      <x v="1"/>
    </i>
    <i>
      <x v="207"/>
      <x v="179"/>
    </i>
    <i>
      <x v="208"/>
      <x v="26"/>
    </i>
    <i>
      <x v="209"/>
      <x v="52"/>
    </i>
    <i>
      <x v="210"/>
      <x v="21"/>
    </i>
    <i>
      <x v="211"/>
      <x v="99"/>
    </i>
    <i>
      <x v="212"/>
      <x v="46"/>
    </i>
    <i>
      <x v="213"/>
      <x v="5"/>
    </i>
    <i>
      <x v="214"/>
      <x v="3"/>
    </i>
    <i>
      <x v="215"/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2" baseField="0" baseItem="0"/>
    <dataField name="Sum of Day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9D1273-D437-4983-ADAF-CC48D9FC3AD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221" firstHeaderRow="1" firstDataRow="2" firstDataCol="1"/>
  <pivotFields count="9">
    <pivotField axis="axisRow" compact="0" numFmtId="165" outline="0" showAll="0" defaultSubtotal="0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</items>
    </pivotField>
    <pivotField compact="0" outline="0" showAll="0">
      <items count="217">
        <item x="30"/>
        <item x="34"/>
        <item x="35"/>
        <item x="32"/>
        <item x="36"/>
        <item x="31"/>
        <item x="77"/>
        <item x="27"/>
        <item x="60"/>
        <item x="193"/>
        <item x="186"/>
        <item x="187"/>
        <item x="200"/>
        <item x="195"/>
        <item x="202"/>
        <item x="201"/>
        <item x="176"/>
        <item x="181"/>
        <item x="203"/>
        <item x="206"/>
        <item x="198"/>
        <item x="197"/>
        <item x="204"/>
        <item x="189"/>
        <item x="199"/>
        <item x="179"/>
        <item x="190"/>
        <item x="194"/>
        <item x="182"/>
        <item x="205"/>
        <item x="178"/>
        <item x="172"/>
        <item x="192"/>
        <item x="177"/>
        <item x="185"/>
        <item x="175"/>
        <item x="191"/>
        <item x="171"/>
        <item x="183"/>
        <item x="174"/>
        <item x="180"/>
        <item x="173"/>
        <item x="184"/>
        <item x="196"/>
        <item x="170"/>
        <item x="188"/>
        <item x="115"/>
        <item x="139"/>
        <item x="160"/>
        <item x="132"/>
        <item x="116"/>
        <item x="145"/>
        <item x="159"/>
        <item x="137"/>
        <item x="117"/>
        <item x="151"/>
        <item x="150"/>
        <item x="129"/>
        <item x="213"/>
        <item x="210"/>
        <item x="215"/>
        <item x="208"/>
        <item x="212"/>
        <item x="209"/>
        <item x="214"/>
        <item x="211"/>
        <item x="207"/>
        <item x="146"/>
        <item x="142"/>
        <item x="141"/>
        <item x="156"/>
        <item x="124"/>
        <item x="127"/>
        <item x="155"/>
        <item x="112"/>
        <item x="133"/>
        <item x="121"/>
        <item x="114"/>
        <item x="168"/>
        <item x="161"/>
        <item x="147"/>
        <item x="140"/>
        <item x="107"/>
        <item x="165"/>
        <item x="106"/>
        <item x="104"/>
        <item x="163"/>
        <item x="167"/>
        <item x="125"/>
        <item x="144"/>
        <item x="109"/>
        <item x="105"/>
        <item x="111"/>
        <item x="148"/>
        <item x="103"/>
        <item x="108"/>
        <item x="126"/>
        <item x="130"/>
        <item x="135"/>
        <item x="110"/>
        <item x="113"/>
        <item x="152"/>
        <item x="166"/>
        <item x="149"/>
        <item x="158"/>
        <item x="120"/>
        <item x="154"/>
        <item x="136"/>
        <item x="164"/>
        <item x="138"/>
        <item x="153"/>
        <item x="162"/>
        <item x="169"/>
        <item x="143"/>
        <item x="134"/>
        <item x="128"/>
        <item x="119"/>
        <item x="122"/>
        <item x="157"/>
        <item x="131"/>
        <item x="118"/>
        <item x="83"/>
        <item x="86"/>
        <item x="85"/>
        <item x="84"/>
        <item x="123"/>
        <item x="102"/>
        <item x="96"/>
        <item x="95"/>
        <item x="101"/>
        <item x="89"/>
        <item x="87"/>
        <item x="94"/>
        <item x="88"/>
        <item x="93"/>
        <item x="90"/>
        <item x="99"/>
        <item x="92"/>
        <item x="91"/>
        <item x="100"/>
        <item x="97"/>
        <item x="98"/>
        <item x="49"/>
        <item x="58"/>
        <item x="53"/>
        <item x="42"/>
        <item x="28"/>
        <item x="12"/>
        <item x="47"/>
        <item x="5"/>
        <item x="26"/>
        <item x="20"/>
        <item x="19"/>
        <item x="18"/>
        <item x="81"/>
        <item x="65"/>
        <item x="6"/>
        <item x="22"/>
        <item x="25"/>
        <item x="3"/>
        <item x="46"/>
        <item x="23"/>
        <item x="71"/>
        <item x="67"/>
        <item x="56"/>
        <item x="9"/>
        <item x="44"/>
        <item x="8"/>
        <item x="79"/>
        <item x="54"/>
        <item x="11"/>
        <item x="24"/>
        <item x="75"/>
        <item x="80"/>
        <item x="29"/>
        <item x="72"/>
        <item x="50"/>
        <item x="13"/>
        <item x="57"/>
        <item x="78"/>
        <item x="39"/>
        <item x="68"/>
        <item x="45"/>
        <item x="51"/>
        <item x="21"/>
        <item x="82"/>
        <item x="52"/>
        <item x="2"/>
        <item x="7"/>
        <item x="69"/>
        <item x="73"/>
        <item x="38"/>
        <item x="17"/>
        <item x="15"/>
        <item x="10"/>
        <item x="66"/>
        <item x="41"/>
        <item x="16"/>
        <item x="0"/>
        <item x="4"/>
        <item x="64"/>
        <item x="63"/>
        <item x="70"/>
        <item x="37"/>
        <item x="1"/>
        <item x="74"/>
        <item x="59"/>
        <item x="48"/>
        <item x="76"/>
        <item x="55"/>
        <item x="43"/>
        <item x="14"/>
        <item x="40"/>
        <item x="62"/>
        <item x="33"/>
        <item x="6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numFmtId="43" outline="0" showAll="0"/>
  </pivotFields>
  <rowFields count="1">
    <field x="0"/>
  </rowFields>
  <rowItems count="2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45,635.00" fld="5" baseField="0" baseItem="0"/>
    <dataField name="Sum of 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866" totalsRowShown="0" headerRowDxfId="3">
  <autoFilter ref="A2:G866" xr:uid="{00000000-0009-0000-0100-000001000000}"/>
  <tableColumns count="7">
    <tableColumn id="1" xr3:uid="{00000000-0010-0000-0000-000001000000}" name="ACC" dataDxfId="2"/>
    <tableColumn id="2" xr3:uid="{00000000-0010-0000-0000-000002000000}" name="Supplier"/>
    <tableColumn id="3" xr3:uid="{00000000-0010-0000-0000-000003000000}" name="amount" dataDxfId="1" dataCellStyle="Comma"/>
    <tableColumn id="4" xr3:uid="{00000000-0010-0000-0000-000004000000}" name="DueDate" dataDxfId="0"/>
    <tableColumn id="5" xr3:uid="{00000000-0010-0000-0000-000005000000}" name="Name">
      <calculatedColumnFormula>VLOOKUP(A3,Sheet3!$A$2:$E$1000,3,FALSE)</calculatedColumnFormula>
    </tableColumn>
    <tableColumn id="6" xr3:uid="{00000000-0010-0000-0000-000006000000}" name="DueDays">
      <calculatedColumnFormula>D3-$F$1</calculatedColumnFormula>
    </tableColumn>
    <tableColumn id="7" xr3:uid="{00000000-0010-0000-0000-000007000000}" name="Days">
      <calculatedColumnFormula>IF(C3&gt;0,F3,"")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rightToLeft="1" showOutlineSymbols="0" workbookViewId="0">
      <selection activeCell="H1" sqref="H1:H65536"/>
    </sheetView>
  </sheetViews>
  <sheetFormatPr defaultColWidth="6.85546875" defaultRowHeight="12.75" customHeight="1" x14ac:dyDescent="0.2"/>
  <cols>
    <col min="1" max="1" width="11" bestFit="1" customWidth="1"/>
    <col min="2" max="2" width="57.28515625" bestFit="1" customWidth="1"/>
    <col min="3" max="4" width="12.7109375" bestFit="1" customWidth="1"/>
    <col min="5" max="5" width="12.85546875" bestFit="1" customWidth="1"/>
    <col min="6" max="6" width="16.42578125" customWidth="1"/>
    <col min="7" max="8" width="12.85546875" bestFit="1" customWidth="1"/>
    <col min="9" max="9" width="10.5703125" customWidth="1"/>
    <col min="10" max="11" width="12.85546875" style="7" bestFit="1" customWidth="1"/>
    <col min="12" max="12" width="12.85546875" style="6" bestFit="1" customWidth="1"/>
  </cols>
  <sheetData>
    <row r="1" spans="1:14" ht="12.75" customHeight="1" x14ac:dyDescent="0.2">
      <c r="E1" s="11">
        <v>45322</v>
      </c>
      <c r="F1" s="11">
        <v>45350</v>
      </c>
      <c r="G1" s="11">
        <v>45382</v>
      </c>
      <c r="H1" s="11">
        <v>45412</v>
      </c>
    </row>
    <row r="2" spans="1:14" ht="15" x14ac:dyDescent="0.2">
      <c r="A2" t="s">
        <v>2</v>
      </c>
      <c r="C2" t="s">
        <v>1</v>
      </c>
      <c r="D2" t="s">
        <v>0</v>
      </c>
      <c r="E2" s="3" t="s">
        <v>221</v>
      </c>
      <c r="F2" s="3" t="s">
        <v>222</v>
      </c>
      <c r="G2" s="3" t="s">
        <v>223</v>
      </c>
      <c r="H2" s="4" t="s">
        <v>224</v>
      </c>
      <c r="I2" s="4" t="s">
        <v>225</v>
      </c>
      <c r="J2" s="5" t="s">
        <v>226</v>
      </c>
      <c r="K2" s="5" t="s">
        <v>227</v>
      </c>
    </row>
    <row r="3" spans="1:14" x14ac:dyDescent="0.2">
      <c r="A3" s="2">
        <v>2010101002</v>
      </c>
      <c r="B3" t="s">
        <v>3</v>
      </c>
      <c r="C3" s="8">
        <v>0</v>
      </c>
      <c r="D3" s="8">
        <v>238123.13</v>
      </c>
      <c r="E3" s="9">
        <v>0</v>
      </c>
      <c r="F3" s="9">
        <v>0</v>
      </c>
      <c r="G3" s="9">
        <v>238123.13</v>
      </c>
      <c r="H3" s="9">
        <v>0</v>
      </c>
      <c r="I3" s="9">
        <v>0</v>
      </c>
      <c r="J3" s="7">
        <f>+D3</f>
        <v>238123.13</v>
      </c>
      <c r="K3" s="7">
        <f>SUM(E3:I3)</f>
        <v>238123.13</v>
      </c>
      <c r="L3" s="6">
        <f>+J3-K3</f>
        <v>0</v>
      </c>
      <c r="M3" s="9"/>
      <c r="N3" s="9"/>
    </row>
    <row r="4" spans="1:14" x14ac:dyDescent="0.2">
      <c r="A4" s="2">
        <v>2010101003</v>
      </c>
      <c r="B4" t="s">
        <v>4</v>
      </c>
      <c r="C4" s="8">
        <v>0</v>
      </c>
      <c r="D4" s="8">
        <v>11166.991309999972</v>
      </c>
      <c r="E4" s="9">
        <v>8791.9913099999721</v>
      </c>
      <c r="F4" s="9">
        <v>2375</v>
      </c>
      <c r="G4" s="9">
        <v>0</v>
      </c>
      <c r="H4" s="9">
        <v>0</v>
      </c>
      <c r="I4" s="9">
        <v>0</v>
      </c>
      <c r="J4" s="7">
        <f t="shared" ref="J4:J67" si="0">+D4</f>
        <v>11166.991309999972</v>
      </c>
      <c r="K4" s="7">
        <f t="shared" ref="K4:K67" si="1">SUM(E4:I4)</f>
        <v>11166.991309999972</v>
      </c>
      <c r="L4" s="6">
        <f t="shared" ref="L4:L67" si="2">+J4-K4</f>
        <v>0</v>
      </c>
      <c r="M4" s="9"/>
      <c r="N4" s="9"/>
    </row>
    <row r="5" spans="1:14" x14ac:dyDescent="0.2">
      <c r="A5" s="2">
        <v>2010101004</v>
      </c>
      <c r="B5" t="s">
        <v>5</v>
      </c>
      <c r="C5" s="8">
        <v>0</v>
      </c>
      <c r="D5" s="8">
        <v>236421.86695000023</v>
      </c>
      <c r="E5" s="9">
        <v>194929.87</v>
      </c>
      <c r="F5" s="9">
        <v>41492</v>
      </c>
      <c r="G5" s="9">
        <v>0</v>
      </c>
      <c r="H5" s="9">
        <v>0</v>
      </c>
      <c r="I5" s="9">
        <v>0</v>
      </c>
      <c r="J5" s="7">
        <f t="shared" si="0"/>
        <v>236421.86695000023</v>
      </c>
      <c r="K5" s="7">
        <f t="shared" si="1"/>
        <v>236421.87</v>
      </c>
      <c r="L5" s="6">
        <f t="shared" si="2"/>
        <v>-3.0499997665174305E-3</v>
      </c>
      <c r="M5" s="9"/>
      <c r="N5" s="9"/>
    </row>
    <row r="6" spans="1:14" x14ac:dyDescent="0.2">
      <c r="A6" s="2">
        <v>2010101006</v>
      </c>
      <c r="B6" t="s">
        <v>6</v>
      </c>
      <c r="C6" s="8">
        <v>0</v>
      </c>
      <c r="D6" s="8">
        <v>1219698.81</v>
      </c>
      <c r="E6" s="9">
        <f>584931-0.19</f>
        <v>584930.81000000006</v>
      </c>
      <c r="F6" s="9">
        <v>118531</v>
      </c>
      <c r="G6" s="9">
        <v>214145</v>
      </c>
      <c r="H6" s="9">
        <v>302092</v>
      </c>
      <c r="I6" s="9">
        <v>0</v>
      </c>
      <c r="J6" s="7">
        <f>+D6</f>
        <v>1219698.81</v>
      </c>
      <c r="K6" s="7">
        <f t="shared" si="1"/>
        <v>1219698.81</v>
      </c>
      <c r="L6" s="6">
        <f t="shared" si="2"/>
        <v>0</v>
      </c>
      <c r="M6" s="9"/>
      <c r="N6" s="9"/>
    </row>
    <row r="7" spans="1:14" x14ac:dyDescent="0.2">
      <c r="A7" s="2">
        <v>2010101007</v>
      </c>
      <c r="B7" t="s">
        <v>7</v>
      </c>
      <c r="C7" s="8">
        <v>0</v>
      </c>
      <c r="D7" s="8">
        <v>40426.830989999959</v>
      </c>
      <c r="E7" s="9">
        <v>40426.83</v>
      </c>
      <c r="F7" s="9">
        <v>0</v>
      </c>
      <c r="G7" s="9">
        <v>0</v>
      </c>
      <c r="H7" s="9">
        <v>0</v>
      </c>
      <c r="I7" s="9">
        <v>0</v>
      </c>
      <c r="J7" s="7">
        <f t="shared" si="0"/>
        <v>40426.830989999959</v>
      </c>
      <c r="K7" s="7">
        <f t="shared" si="1"/>
        <v>40426.83</v>
      </c>
      <c r="L7" s="6">
        <f t="shared" si="2"/>
        <v>9.8999995680060238E-4</v>
      </c>
      <c r="M7" s="9"/>
      <c r="N7" s="9"/>
    </row>
    <row r="8" spans="1:14" x14ac:dyDescent="0.2">
      <c r="A8" s="2">
        <v>2010101008</v>
      </c>
      <c r="B8" t="s">
        <v>8</v>
      </c>
      <c r="C8" s="8">
        <v>0</v>
      </c>
      <c r="D8" s="8">
        <v>5596984.7999999998</v>
      </c>
      <c r="E8" s="9">
        <v>2469532</v>
      </c>
      <c r="F8" s="9">
        <v>1639839</v>
      </c>
      <c r="G8" s="9">
        <v>415640</v>
      </c>
      <c r="H8" s="9">
        <f>1071974-0.2</f>
        <v>1071973.8</v>
      </c>
      <c r="I8" s="9">
        <v>0</v>
      </c>
      <c r="J8" s="7">
        <f t="shared" si="0"/>
        <v>5596984.7999999998</v>
      </c>
      <c r="K8" s="7">
        <f t="shared" si="1"/>
        <v>5596984.7999999998</v>
      </c>
      <c r="L8" s="6">
        <f t="shared" si="2"/>
        <v>0</v>
      </c>
      <c r="M8" s="9"/>
      <c r="N8" s="9"/>
    </row>
    <row r="9" spans="1:14" x14ac:dyDescent="0.2">
      <c r="A9" s="2">
        <v>2010101010</v>
      </c>
      <c r="B9" s="10" t="s">
        <v>9</v>
      </c>
      <c r="C9" s="8">
        <v>0</v>
      </c>
      <c r="D9" s="8">
        <v>542924.55000000005</v>
      </c>
      <c r="E9" s="9">
        <f>+D9/3</f>
        <v>180974.85</v>
      </c>
      <c r="F9" s="9">
        <f>+D9/3</f>
        <v>180974.85</v>
      </c>
      <c r="G9" s="9">
        <f>+D9/3</f>
        <v>180974.85</v>
      </c>
      <c r="H9" s="9">
        <v>0</v>
      </c>
      <c r="I9" s="9">
        <v>0</v>
      </c>
      <c r="J9" s="7">
        <f t="shared" si="0"/>
        <v>542924.55000000005</v>
      </c>
      <c r="K9" s="7">
        <f t="shared" si="1"/>
        <v>542924.55000000005</v>
      </c>
      <c r="L9" s="6">
        <f t="shared" si="2"/>
        <v>0</v>
      </c>
      <c r="M9" s="9"/>
      <c r="N9" s="9"/>
    </row>
    <row r="10" spans="1:14" x14ac:dyDescent="0.2">
      <c r="A10" s="2">
        <v>2010101022</v>
      </c>
      <c r="B10" t="s">
        <v>10</v>
      </c>
      <c r="C10" s="8">
        <v>0</v>
      </c>
      <c r="D10" s="8">
        <v>162185.55000000002</v>
      </c>
      <c r="E10" s="9">
        <v>116084</v>
      </c>
      <c r="F10" s="9">
        <v>30277</v>
      </c>
      <c r="G10" s="9">
        <f>0.55+15824</f>
        <v>15824.55</v>
      </c>
      <c r="H10" s="9">
        <v>0</v>
      </c>
      <c r="I10" s="9">
        <v>0</v>
      </c>
      <c r="J10" s="7">
        <f t="shared" si="0"/>
        <v>162185.55000000002</v>
      </c>
      <c r="K10" s="7">
        <f t="shared" si="1"/>
        <v>162185.54999999999</v>
      </c>
      <c r="L10" s="6">
        <f t="shared" si="2"/>
        <v>0</v>
      </c>
      <c r="M10" s="9"/>
      <c r="N10" s="9"/>
    </row>
    <row r="11" spans="1:14" x14ac:dyDescent="0.2">
      <c r="A11" s="2">
        <v>2010101023</v>
      </c>
      <c r="B11" t="s">
        <v>11</v>
      </c>
      <c r="C11" s="8">
        <v>0</v>
      </c>
      <c r="D11" s="8">
        <v>10392.67</v>
      </c>
      <c r="E11" s="8">
        <v>10392.67</v>
      </c>
      <c r="F11" s="9">
        <v>0</v>
      </c>
      <c r="G11" s="9">
        <v>0</v>
      </c>
      <c r="H11" s="9">
        <v>0</v>
      </c>
      <c r="I11" s="9">
        <v>0</v>
      </c>
      <c r="J11" s="7">
        <f t="shared" si="0"/>
        <v>10392.67</v>
      </c>
      <c r="K11" s="7">
        <f t="shared" si="1"/>
        <v>10392.67</v>
      </c>
      <c r="L11" s="6">
        <f t="shared" si="2"/>
        <v>0</v>
      </c>
      <c r="M11" s="9"/>
      <c r="N11" s="9"/>
    </row>
    <row r="12" spans="1:14" x14ac:dyDescent="0.2">
      <c r="A12" s="2">
        <v>2010101032</v>
      </c>
      <c r="B12" t="s">
        <v>12</v>
      </c>
      <c r="C12" s="8">
        <v>0</v>
      </c>
      <c r="D12" s="8">
        <v>357583.36998999998</v>
      </c>
      <c r="E12" s="9">
        <v>314702</v>
      </c>
      <c r="F12" s="9">
        <f>42882-0.63</f>
        <v>42881.37</v>
      </c>
      <c r="G12" s="9">
        <v>0</v>
      </c>
      <c r="H12" s="9">
        <v>0</v>
      </c>
      <c r="I12" s="9">
        <v>0</v>
      </c>
      <c r="J12" s="7">
        <f t="shared" si="0"/>
        <v>357583.36998999998</v>
      </c>
      <c r="K12" s="7">
        <f t="shared" si="1"/>
        <v>357583.37</v>
      </c>
      <c r="L12" s="6">
        <f t="shared" si="2"/>
        <v>-1.0000017937272787E-5</v>
      </c>
      <c r="M12" s="9"/>
      <c r="N12" s="9"/>
    </row>
    <row r="13" spans="1:14" x14ac:dyDescent="0.2">
      <c r="A13" s="2">
        <v>2010101033</v>
      </c>
      <c r="B13" t="s">
        <v>13</v>
      </c>
      <c r="C13" s="8">
        <v>0</v>
      </c>
      <c r="D13" s="8">
        <v>19534.163660000042</v>
      </c>
      <c r="E13" s="9">
        <v>0</v>
      </c>
      <c r="F13" s="9">
        <v>0</v>
      </c>
      <c r="G13" s="9">
        <f>19535-0.84</f>
        <v>19534.16</v>
      </c>
      <c r="H13" s="9">
        <v>0</v>
      </c>
      <c r="I13" s="9">
        <v>0</v>
      </c>
      <c r="J13" s="7">
        <f t="shared" si="0"/>
        <v>19534.163660000042</v>
      </c>
      <c r="K13" s="7">
        <f t="shared" si="1"/>
        <v>19534.16</v>
      </c>
      <c r="L13" s="6">
        <f t="shared" si="2"/>
        <v>3.660000042145839E-3</v>
      </c>
      <c r="M13" s="9"/>
      <c r="N13" s="9"/>
    </row>
    <row r="14" spans="1:14" x14ac:dyDescent="0.2">
      <c r="A14" s="2">
        <v>2010101034</v>
      </c>
      <c r="B14" t="s">
        <v>14</v>
      </c>
      <c r="C14" s="8">
        <v>0</v>
      </c>
      <c r="D14" s="8">
        <v>519795.10000000003</v>
      </c>
      <c r="E14" s="9">
        <v>129948.7</v>
      </c>
      <c r="F14" s="9">
        <f>+E14</f>
        <v>129948.7</v>
      </c>
      <c r="G14" s="9">
        <f>+F14</f>
        <v>129948.7</v>
      </c>
      <c r="H14" s="9">
        <f>+G14+0.3</f>
        <v>129949</v>
      </c>
      <c r="I14" s="9">
        <v>0</v>
      </c>
      <c r="J14" s="7">
        <f t="shared" si="0"/>
        <v>519795.10000000003</v>
      </c>
      <c r="K14" s="7">
        <f t="shared" si="1"/>
        <v>519795.1</v>
      </c>
      <c r="L14" s="6">
        <f t="shared" si="2"/>
        <v>0</v>
      </c>
      <c r="M14" s="9"/>
      <c r="N14" s="9"/>
    </row>
    <row r="15" spans="1:14" x14ac:dyDescent="0.2">
      <c r="A15" s="2">
        <v>2010101039</v>
      </c>
      <c r="B15" t="s">
        <v>15</v>
      </c>
      <c r="C15" s="8">
        <v>1092.5</v>
      </c>
      <c r="D15" s="8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7">
        <f t="shared" si="0"/>
        <v>0</v>
      </c>
      <c r="K15" s="7">
        <f t="shared" si="1"/>
        <v>0</v>
      </c>
      <c r="L15" s="6">
        <f t="shared" si="2"/>
        <v>0</v>
      </c>
      <c r="M15" s="9"/>
      <c r="N15" s="9"/>
    </row>
    <row r="16" spans="1:14" x14ac:dyDescent="0.2">
      <c r="A16" s="2">
        <v>2010101040</v>
      </c>
      <c r="B16" t="s">
        <v>16</v>
      </c>
      <c r="C16" s="8">
        <v>0</v>
      </c>
      <c r="D16" s="8">
        <v>15559.39</v>
      </c>
      <c r="E16" s="9">
        <v>15559.39</v>
      </c>
      <c r="F16" s="9">
        <v>0</v>
      </c>
      <c r="G16" s="9">
        <v>0</v>
      </c>
      <c r="H16" s="9">
        <v>0</v>
      </c>
      <c r="I16" s="9">
        <v>0</v>
      </c>
      <c r="J16" s="7">
        <f t="shared" si="0"/>
        <v>15559.39</v>
      </c>
      <c r="K16" s="7">
        <f t="shared" si="1"/>
        <v>15559.39</v>
      </c>
      <c r="L16" s="6">
        <f t="shared" si="2"/>
        <v>0</v>
      </c>
      <c r="M16" s="9"/>
      <c r="N16" s="9"/>
    </row>
    <row r="17" spans="1:14" x14ac:dyDescent="0.2">
      <c r="A17" s="2">
        <v>2010101044</v>
      </c>
      <c r="B17" t="s">
        <v>17</v>
      </c>
      <c r="C17" s="8">
        <v>0</v>
      </c>
      <c r="D17" s="8">
        <v>141061.98970000001</v>
      </c>
      <c r="E17" s="9">
        <f>+D17/2</f>
        <v>70530.994850000003</v>
      </c>
      <c r="F17" s="9">
        <f>+D17/2</f>
        <v>70530.994850000003</v>
      </c>
      <c r="G17" s="9">
        <v>0</v>
      </c>
      <c r="H17" s="9">
        <v>0</v>
      </c>
      <c r="I17" s="9">
        <v>0</v>
      </c>
      <c r="J17" s="7">
        <f t="shared" si="0"/>
        <v>141061.98970000001</v>
      </c>
      <c r="K17" s="7">
        <f t="shared" si="1"/>
        <v>141061.98970000001</v>
      </c>
      <c r="L17" s="6">
        <f t="shared" si="2"/>
        <v>0</v>
      </c>
      <c r="M17" s="9"/>
      <c r="N17" s="9"/>
    </row>
    <row r="18" spans="1:14" x14ac:dyDescent="0.2">
      <c r="A18" s="2">
        <v>2010101060</v>
      </c>
      <c r="B18" t="s">
        <v>18</v>
      </c>
      <c r="C18" s="8">
        <v>50887.25</v>
      </c>
      <c r="D18" s="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7">
        <f t="shared" si="0"/>
        <v>0</v>
      </c>
      <c r="K18" s="7">
        <f t="shared" si="1"/>
        <v>0</v>
      </c>
      <c r="L18" s="6">
        <f t="shared" si="2"/>
        <v>0</v>
      </c>
      <c r="M18" s="9"/>
      <c r="N18" s="9"/>
    </row>
    <row r="19" spans="1:14" x14ac:dyDescent="0.2">
      <c r="A19" s="2">
        <v>2010101061</v>
      </c>
      <c r="B19" t="s">
        <v>19</v>
      </c>
      <c r="C19" s="8">
        <v>3.0000001192092895E-4</v>
      </c>
      <c r="D19" s="8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7">
        <f t="shared" si="0"/>
        <v>0</v>
      </c>
      <c r="K19" s="7">
        <f t="shared" si="1"/>
        <v>0</v>
      </c>
      <c r="L19" s="6">
        <f t="shared" si="2"/>
        <v>0</v>
      </c>
      <c r="M19" s="9"/>
      <c r="N19" s="9"/>
    </row>
    <row r="20" spans="1:14" x14ac:dyDescent="0.2">
      <c r="A20" s="2">
        <v>2010101064</v>
      </c>
      <c r="B20" t="s">
        <v>20</v>
      </c>
      <c r="C20" s="8">
        <v>0</v>
      </c>
      <c r="D20" s="8">
        <v>2696620.5953099979</v>
      </c>
      <c r="E20" s="9">
        <v>1538355.4</v>
      </c>
      <c r="F20" s="9">
        <v>542429.60000000009</v>
      </c>
      <c r="G20" s="9">
        <v>545894</v>
      </c>
      <c r="H20" s="9">
        <f>70210-268.4</f>
        <v>69941.600000000006</v>
      </c>
      <c r="I20" s="9">
        <v>0</v>
      </c>
      <c r="J20" s="7">
        <f t="shared" si="0"/>
        <v>2696620.5953099979</v>
      </c>
      <c r="K20" s="7">
        <f t="shared" si="1"/>
        <v>2696620.6</v>
      </c>
      <c r="L20" s="6">
        <f t="shared" si="2"/>
        <v>-4.6900021843612194E-3</v>
      </c>
      <c r="M20" s="9"/>
      <c r="N20" s="9"/>
    </row>
    <row r="21" spans="1:14" x14ac:dyDescent="0.2">
      <c r="A21" s="2">
        <v>2010101072</v>
      </c>
      <c r="B21" t="s">
        <v>21</v>
      </c>
      <c r="C21" s="8">
        <v>0.21660999996587635</v>
      </c>
      <c r="D21" s="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7">
        <f t="shared" si="0"/>
        <v>0</v>
      </c>
      <c r="K21" s="7">
        <f t="shared" si="1"/>
        <v>0</v>
      </c>
      <c r="L21" s="6">
        <f t="shared" si="2"/>
        <v>0</v>
      </c>
      <c r="M21" s="9"/>
      <c r="N21" s="9"/>
    </row>
    <row r="22" spans="1:14" x14ac:dyDescent="0.2">
      <c r="A22" s="2">
        <v>2010101074</v>
      </c>
      <c r="B22" t="s">
        <v>22</v>
      </c>
      <c r="C22" s="8">
        <v>0</v>
      </c>
      <c r="D22" s="8">
        <v>102174.56124000002</v>
      </c>
      <c r="E22" s="9">
        <v>102174.56</v>
      </c>
      <c r="F22" s="9"/>
      <c r="G22" s="9">
        <v>0</v>
      </c>
      <c r="H22" s="9">
        <v>0</v>
      </c>
      <c r="I22" s="9">
        <v>0</v>
      </c>
      <c r="J22" s="7">
        <f t="shared" si="0"/>
        <v>102174.56124000002</v>
      </c>
      <c r="K22" s="7">
        <f t="shared" si="1"/>
        <v>102174.56</v>
      </c>
      <c r="L22" s="6">
        <f t="shared" si="2"/>
        <v>1.2400000268826261E-3</v>
      </c>
      <c r="M22" s="9"/>
      <c r="N22" s="9"/>
    </row>
    <row r="23" spans="1:14" x14ac:dyDescent="0.2">
      <c r="A23" s="2">
        <v>2010101092</v>
      </c>
      <c r="B23" t="s">
        <v>23</v>
      </c>
      <c r="C23" s="8">
        <v>1.4500000467523933E-3</v>
      </c>
      <c r="D23" s="8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7">
        <f t="shared" si="0"/>
        <v>0</v>
      </c>
      <c r="K23" s="7">
        <f t="shared" si="1"/>
        <v>0</v>
      </c>
      <c r="L23" s="6">
        <f t="shared" si="2"/>
        <v>0</v>
      </c>
      <c r="M23" s="9"/>
      <c r="N23" s="9"/>
    </row>
    <row r="24" spans="1:14" x14ac:dyDescent="0.2">
      <c r="A24" s="2">
        <v>2010101093</v>
      </c>
      <c r="B24" t="s">
        <v>24</v>
      </c>
      <c r="C24" s="8">
        <v>0</v>
      </c>
      <c r="D24" s="8">
        <v>3242966.652470001</v>
      </c>
      <c r="E24" s="9">
        <v>0</v>
      </c>
      <c r="F24" s="9">
        <v>0</v>
      </c>
      <c r="G24" s="9">
        <v>2020392</v>
      </c>
      <c r="H24" s="9">
        <f>2404.65+1220170</f>
        <v>1222574.6499999999</v>
      </c>
      <c r="I24" s="9">
        <v>0</v>
      </c>
      <c r="J24" s="7">
        <f t="shared" si="0"/>
        <v>3242966.652470001</v>
      </c>
      <c r="K24" s="7">
        <f t="shared" si="1"/>
        <v>3242966.65</v>
      </c>
      <c r="L24" s="6">
        <f t="shared" si="2"/>
        <v>2.4700011126697063E-3</v>
      </c>
      <c r="M24" s="9"/>
      <c r="N24" s="9"/>
    </row>
    <row r="25" spans="1:14" x14ac:dyDescent="0.2">
      <c r="A25" s="2">
        <v>2010101095</v>
      </c>
      <c r="B25" t="s">
        <v>25</v>
      </c>
      <c r="C25" s="8">
        <v>0</v>
      </c>
      <c r="D25" s="8">
        <v>67767.824010000084</v>
      </c>
      <c r="E25" s="9">
        <v>54831</v>
      </c>
      <c r="F25" s="9">
        <f>12937-0.18</f>
        <v>12936.82</v>
      </c>
      <c r="G25" s="9">
        <v>0</v>
      </c>
      <c r="H25" s="9">
        <v>0</v>
      </c>
      <c r="I25" s="9">
        <v>0</v>
      </c>
      <c r="J25" s="7">
        <f t="shared" si="0"/>
        <v>67767.824010000084</v>
      </c>
      <c r="K25" s="7">
        <f t="shared" si="1"/>
        <v>67767.820000000007</v>
      </c>
      <c r="L25" s="6">
        <f t="shared" si="2"/>
        <v>4.010000076959841E-3</v>
      </c>
      <c r="M25" s="9"/>
      <c r="N25" s="9"/>
    </row>
    <row r="26" spans="1:14" x14ac:dyDescent="0.2">
      <c r="A26" s="2">
        <v>2010101097</v>
      </c>
      <c r="B26" s="10" t="s">
        <v>26</v>
      </c>
      <c r="C26" s="8">
        <v>0</v>
      </c>
      <c r="D26" s="8">
        <v>734.81000000000006</v>
      </c>
      <c r="E26" s="9">
        <f>+D26</f>
        <v>734.81000000000006</v>
      </c>
      <c r="F26" s="9">
        <v>0</v>
      </c>
      <c r="G26" s="9">
        <v>0</v>
      </c>
      <c r="H26" s="9">
        <v>0</v>
      </c>
      <c r="I26" s="9">
        <v>0</v>
      </c>
      <c r="J26" s="7">
        <f t="shared" si="0"/>
        <v>734.81000000000006</v>
      </c>
      <c r="K26" s="7">
        <f t="shared" si="1"/>
        <v>734.81000000000006</v>
      </c>
      <c r="L26" s="6">
        <f t="shared" si="2"/>
        <v>0</v>
      </c>
      <c r="M26" s="9"/>
      <c r="N26" s="9"/>
    </row>
    <row r="27" spans="1:14" x14ac:dyDescent="0.2">
      <c r="A27" s="2">
        <v>2010101112</v>
      </c>
      <c r="B27" t="s">
        <v>27</v>
      </c>
      <c r="C27" s="8">
        <v>0</v>
      </c>
      <c r="D27" s="8">
        <v>0.53</v>
      </c>
      <c r="E27" s="9">
        <v>0.53</v>
      </c>
      <c r="F27" s="9">
        <v>0</v>
      </c>
      <c r="G27" s="9">
        <v>0</v>
      </c>
      <c r="H27" s="9">
        <v>0</v>
      </c>
      <c r="I27" s="9">
        <v>0</v>
      </c>
      <c r="J27" s="7">
        <f t="shared" si="0"/>
        <v>0.53</v>
      </c>
      <c r="K27" s="7">
        <f t="shared" si="1"/>
        <v>0.53</v>
      </c>
      <c r="L27" s="6">
        <f t="shared" si="2"/>
        <v>0</v>
      </c>
      <c r="M27" s="9"/>
      <c r="N27" s="9"/>
    </row>
    <row r="28" spans="1:14" x14ac:dyDescent="0.2">
      <c r="A28" s="2">
        <v>2010101122</v>
      </c>
      <c r="B28" t="s">
        <v>28</v>
      </c>
      <c r="C28" s="8">
        <v>0</v>
      </c>
      <c r="D28" s="8">
        <v>28742.600000000002</v>
      </c>
      <c r="E28" s="9">
        <v>28742.600000000002</v>
      </c>
      <c r="F28" s="9">
        <v>0</v>
      </c>
      <c r="G28" s="9">
        <v>0</v>
      </c>
      <c r="H28" s="9">
        <v>0</v>
      </c>
      <c r="I28" s="9">
        <v>0</v>
      </c>
      <c r="J28" s="7">
        <f t="shared" si="0"/>
        <v>28742.600000000002</v>
      </c>
      <c r="K28" s="7">
        <f t="shared" si="1"/>
        <v>28742.600000000002</v>
      </c>
      <c r="L28" s="6">
        <f t="shared" si="2"/>
        <v>0</v>
      </c>
      <c r="M28" s="9"/>
      <c r="N28" s="9"/>
    </row>
    <row r="29" spans="1:14" x14ac:dyDescent="0.2">
      <c r="A29" s="2">
        <v>2010101149</v>
      </c>
      <c r="B29" t="s">
        <v>29</v>
      </c>
      <c r="C29" s="8">
        <v>34614.904819999931</v>
      </c>
      <c r="D29" s="8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7">
        <f t="shared" si="0"/>
        <v>0</v>
      </c>
      <c r="K29" s="7">
        <f t="shared" si="1"/>
        <v>0</v>
      </c>
      <c r="L29" s="6">
        <f t="shared" si="2"/>
        <v>0</v>
      </c>
      <c r="M29" s="9"/>
      <c r="N29" s="9"/>
    </row>
    <row r="30" spans="1:14" x14ac:dyDescent="0.2">
      <c r="A30" s="2">
        <v>2010101150</v>
      </c>
      <c r="B30" t="s">
        <v>30</v>
      </c>
      <c r="C30" s="8">
        <v>10346.747889999971</v>
      </c>
      <c r="D30" s="8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7">
        <f t="shared" si="0"/>
        <v>0</v>
      </c>
      <c r="K30" s="7">
        <f t="shared" si="1"/>
        <v>0</v>
      </c>
      <c r="L30" s="6">
        <f t="shared" si="2"/>
        <v>0</v>
      </c>
      <c r="M30" s="9"/>
      <c r="N30" s="9"/>
    </row>
    <row r="31" spans="1:14" x14ac:dyDescent="0.2">
      <c r="A31" s="2">
        <v>2010101157</v>
      </c>
      <c r="B31" t="s">
        <v>31</v>
      </c>
      <c r="C31" s="8">
        <v>0</v>
      </c>
      <c r="D31" s="8">
        <v>2131134.1</v>
      </c>
      <c r="E31" s="9">
        <v>1501925</v>
      </c>
      <c r="F31" s="9">
        <v>0</v>
      </c>
      <c r="G31" s="9">
        <v>0</v>
      </c>
      <c r="H31" s="9">
        <v>629209.10000000009</v>
      </c>
      <c r="I31" s="9">
        <v>0</v>
      </c>
      <c r="J31" s="7">
        <f t="shared" si="0"/>
        <v>2131134.1</v>
      </c>
      <c r="K31" s="7">
        <f t="shared" si="1"/>
        <v>2131134.1</v>
      </c>
      <c r="L31" s="6">
        <f t="shared" si="2"/>
        <v>0</v>
      </c>
      <c r="M31" s="9"/>
      <c r="N31" s="9"/>
    </row>
    <row r="32" spans="1:14" x14ac:dyDescent="0.2">
      <c r="A32" s="2">
        <v>2010101168</v>
      </c>
      <c r="B32" t="s">
        <v>32</v>
      </c>
      <c r="C32" s="8">
        <v>0</v>
      </c>
      <c r="D32" s="8">
        <v>1904.585189999789</v>
      </c>
      <c r="E32" s="8">
        <v>1904.585189999789</v>
      </c>
      <c r="F32" s="9">
        <v>0</v>
      </c>
      <c r="G32" s="9">
        <v>0</v>
      </c>
      <c r="H32" s="9">
        <v>0</v>
      </c>
      <c r="I32" s="9">
        <v>0</v>
      </c>
      <c r="J32" s="7">
        <f t="shared" si="0"/>
        <v>1904.585189999789</v>
      </c>
      <c r="K32" s="7">
        <f t="shared" si="1"/>
        <v>1904.585189999789</v>
      </c>
      <c r="L32" s="6">
        <f t="shared" si="2"/>
        <v>0</v>
      </c>
      <c r="M32" s="9"/>
      <c r="N32" s="9"/>
    </row>
    <row r="33" spans="1:14" x14ac:dyDescent="0.2">
      <c r="A33" s="2">
        <v>2010101170</v>
      </c>
      <c r="B33" t="s">
        <v>33</v>
      </c>
      <c r="C33" s="8">
        <v>57.5</v>
      </c>
      <c r="D33" s="8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7">
        <f t="shared" si="0"/>
        <v>0</v>
      </c>
      <c r="K33" s="7">
        <f t="shared" si="1"/>
        <v>0</v>
      </c>
      <c r="L33" s="6">
        <f t="shared" si="2"/>
        <v>0</v>
      </c>
      <c r="M33" s="9"/>
      <c r="N33" s="9"/>
    </row>
    <row r="34" spans="1:14" x14ac:dyDescent="0.2">
      <c r="A34" s="2">
        <v>2010101173</v>
      </c>
      <c r="B34" t="s">
        <v>34</v>
      </c>
      <c r="C34" s="8">
        <v>5569</v>
      </c>
      <c r="D34" s="8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7">
        <f t="shared" si="0"/>
        <v>0</v>
      </c>
      <c r="K34" s="7">
        <f t="shared" si="1"/>
        <v>0</v>
      </c>
      <c r="L34" s="6">
        <f t="shared" si="2"/>
        <v>0</v>
      </c>
      <c r="M34" s="9"/>
      <c r="N34" s="9"/>
    </row>
    <row r="35" spans="1:14" x14ac:dyDescent="0.2">
      <c r="A35" s="2">
        <v>2010101182</v>
      </c>
      <c r="B35" t="s">
        <v>35</v>
      </c>
      <c r="C35" s="8">
        <v>0</v>
      </c>
      <c r="D35" s="8">
        <v>3571.94</v>
      </c>
      <c r="E35" s="8">
        <v>3571.94</v>
      </c>
      <c r="F35" s="9">
        <v>0</v>
      </c>
      <c r="G35" s="9">
        <v>0</v>
      </c>
      <c r="H35" s="9">
        <v>0</v>
      </c>
      <c r="I35" s="9">
        <v>0</v>
      </c>
      <c r="J35" s="7">
        <f t="shared" si="0"/>
        <v>3571.94</v>
      </c>
      <c r="K35" s="7">
        <f t="shared" si="1"/>
        <v>3571.94</v>
      </c>
      <c r="L35" s="6">
        <f t="shared" si="2"/>
        <v>0</v>
      </c>
      <c r="M35" s="9"/>
      <c r="N35" s="9"/>
    </row>
    <row r="36" spans="1:14" x14ac:dyDescent="0.2">
      <c r="A36" s="2">
        <v>2010101183</v>
      </c>
      <c r="B36" t="s">
        <v>36</v>
      </c>
      <c r="C36" s="8">
        <v>567991.58682000008</v>
      </c>
      <c r="D36" s="8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7">
        <f t="shared" si="0"/>
        <v>0</v>
      </c>
      <c r="K36" s="7">
        <f t="shared" si="1"/>
        <v>0</v>
      </c>
      <c r="L36" s="6">
        <f t="shared" si="2"/>
        <v>0</v>
      </c>
      <c r="M36" s="9"/>
      <c r="N36" s="9"/>
    </row>
    <row r="37" spans="1:14" x14ac:dyDescent="0.2">
      <c r="A37" s="2">
        <v>2010101185</v>
      </c>
      <c r="B37" t="s">
        <v>37</v>
      </c>
      <c r="C37" s="8">
        <v>4140</v>
      </c>
      <c r="D37" s="8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7">
        <f t="shared" si="0"/>
        <v>0</v>
      </c>
      <c r="K37" s="7">
        <f t="shared" si="1"/>
        <v>0</v>
      </c>
      <c r="L37" s="6">
        <f t="shared" si="2"/>
        <v>0</v>
      </c>
      <c r="M37" s="9"/>
      <c r="N37" s="9"/>
    </row>
    <row r="38" spans="1:14" x14ac:dyDescent="0.2">
      <c r="A38" s="2">
        <v>2010101188</v>
      </c>
      <c r="B38" s="10" t="s">
        <v>38</v>
      </c>
      <c r="C38" s="8">
        <v>0</v>
      </c>
      <c r="D38" s="8">
        <v>44409.78</v>
      </c>
      <c r="E38" s="9">
        <f>+D38</f>
        <v>44409.78</v>
      </c>
      <c r="F38" s="9">
        <v>0</v>
      </c>
      <c r="G38" s="9">
        <v>0</v>
      </c>
      <c r="H38" s="9">
        <v>0</v>
      </c>
      <c r="I38" s="9">
        <v>0</v>
      </c>
      <c r="J38" s="7">
        <f t="shared" si="0"/>
        <v>44409.78</v>
      </c>
      <c r="K38" s="7">
        <f t="shared" si="1"/>
        <v>44409.78</v>
      </c>
      <c r="L38" s="6">
        <f t="shared" si="2"/>
        <v>0</v>
      </c>
      <c r="M38" s="9"/>
      <c r="N38" s="9"/>
    </row>
    <row r="39" spans="1:14" x14ac:dyDescent="0.2">
      <c r="A39" s="2">
        <v>2010101191</v>
      </c>
      <c r="B39" t="s">
        <v>39</v>
      </c>
      <c r="C39" s="8">
        <v>29626</v>
      </c>
      <c r="D39" s="8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7">
        <f t="shared" si="0"/>
        <v>0</v>
      </c>
      <c r="K39" s="7">
        <f t="shared" si="1"/>
        <v>0</v>
      </c>
      <c r="L39" s="6">
        <f t="shared" si="2"/>
        <v>0</v>
      </c>
      <c r="M39" s="9"/>
      <c r="N39" s="9"/>
    </row>
    <row r="40" spans="1:14" x14ac:dyDescent="0.2">
      <c r="A40" s="2">
        <v>2010101194</v>
      </c>
      <c r="B40" s="10" t="s">
        <v>40</v>
      </c>
      <c r="C40" s="8">
        <v>0</v>
      </c>
      <c r="D40" s="8">
        <v>152538</v>
      </c>
      <c r="E40" s="9">
        <f>+D40</f>
        <v>152538</v>
      </c>
      <c r="F40" s="9">
        <v>0</v>
      </c>
      <c r="G40" s="9">
        <v>0</v>
      </c>
      <c r="H40" s="9">
        <v>0</v>
      </c>
      <c r="I40" s="9">
        <v>0</v>
      </c>
      <c r="J40" s="7">
        <f t="shared" si="0"/>
        <v>152538</v>
      </c>
      <c r="K40" s="7">
        <f t="shared" si="1"/>
        <v>152538</v>
      </c>
      <c r="L40" s="6">
        <f t="shared" si="2"/>
        <v>0</v>
      </c>
      <c r="M40" s="9"/>
      <c r="N40" s="9"/>
    </row>
    <row r="41" spans="1:14" x14ac:dyDescent="0.2">
      <c r="A41" s="2">
        <v>2010101195</v>
      </c>
      <c r="B41" t="s">
        <v>41</v>
      </c>
      <c r="C41" s="8">
        <v>0</v>
      </c>
      <c r="D41" s="8">
        <v>2099.9</v>
      </c>
      <c r="E41" s="9">
        <f>+D41</f>
        <v>2099.9</v>
      </c>
      <c r="F41" s="9">
        <v>0</v>
      </c>
      <c r="G41" s="9">
        <v>0</v>
      </c>
      <c r="H41" s="9">
        <v>0</v>
      </c>
      <c r="I41" s="9">
        <v>0</v>
      </c>
      <c r="J41" s="7">
        <f t="shared" si="0"/>
        <v>2099.9</v>
      </c>
      <c r="K41" s="7">
        <f t="shared" si="1"/>
        <v>2099.9</v>
      </c>
      <c r="L41" s="6">
        <f t="shared" si="2"/>
        <v>0</v>
      </c>
      <c r="M41" s="9"/>
      <c r="N41" s="9"/>
    </row>
    <row r="42" spans="1:14" x14ac:dyDescent="0.2">
      <c r="A42" s="2">
        <v>2010101196</v>
      </c>
      <c r="B42" t="s">
        <v>42</v>
      </c>
      <c r="C42" s="8">
        <v>1.9999998621642589E-5</v>
      </c>
      <c r="D42" s="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7">
        <f t="shared" si="0"/>
        <v>0</v>
      </c>
      <c r="K42" s="7">
        <f t="shared" si="1"/>
        <v>0</v>
      </c>
      <c r="L42" s="6">
        <f t="shared" si="2"/>
        <v>0</v>
      </c>
      <c r="M42" s="9"/>
      <c r="N42" s="9"/>
    </row>
    <row r="43" spans="1:14" x14ac:dyDescent="0.2">
      <c r="A43" s="2">
        <v>2010101197</v>
      </c>
      <c r="B43" s="10" t="s">
        <v>43</v>
      </c>
      <c r="C43" s="8">
        <v>0</v>
      </c>
      <c r="D43" s="8">
        <v>36086.93</v>
      </c>
      <c r="E43" s="9">
        <f>+D43</f>
        <v>36086.93</v>
      </c>
      <c r="F43" s="9">
        <v>0</v>
      </c>
      <c r="G43" s="9">
        <v>0</v>
      </c>
      <c r="H43" s="9">
        <v>0</v>
      </c>
      <c r="I43" s="9">
        <v>0</v>
      </c>
      <c r="J43" s="7">
        <f t="shared" si="0"/>
        <v>36086.93</v>
      </c>
      <c r="K43" s="7">
        <f t="shared" si="1"/>
        <v>36086.93</v>
      </c>
      <c r="L43" s="6">
        <f t="shared" si="2"/>
        <v>0</v>
      </c>
      <c r="M43" s="9"/>
      <c r="N43" s="9"/>
    </row>
    <row r="44" spans="1:14" x14ac:dyDescent="0.2">
      <c r="A44" s="2">
        <v>2010101200</v>
      </c>
      <c r="B44" t="s">
        <v>44</v>
      </c>
      <c r="C44" s="8">
        <v>8740</v>
      </c>
      <c r="D44" s="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7">
        <f t="shared" si="0"/>
        <v>0</v>
      </c>
      <c r="K44" s="7">
        <f t="shared" si="1"/>
        <v>0</v>
      </c>
      <c r="L44" s="6">
        <f t="shared" si="2"/>
        <v>0</v>
      </c>
      <c r="M44" s="9"/>
      <c r="N44" s="9"/>
    </row>
    <row r="45" spans="1:14" x14ac:dyDescent="0.2">
      <c r="A45" s="2">
        <v>2010101201</v>
      </c>
      <c r="B45" t="s">
        <v>45</v>
      </c>
      <c r="C45" s="8">
        <v>0</v>
      </c>
      <c r="D45" s="8">
        <v>2.0000000298023225E-3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7">
        <f t="shared" si="0"/>
        <v>2.0000000298023225E-3</v>
      </c>
      <c r="K45" s="7">
        <f t="shared" si="1"/>
        <v>0</v>
      </c>
      <c r="L45" s="6">
        <f t="shared" si="2"/>
        <v>2.0000000298023225E-3</v>
      </c>
      <c r="M45" s="9"/>
      <c r="N45" s="9"/>
    </row>
    <row r="46" spans="1:14" x14ac:dyDescent="0.2">
      <c r="A46" s="2">
        <v>2010101209</v>
      </c>
      <c r="B46" t="s">
        <v>46</v>
      </c>
      <c r="C46" s="8">
        <v>0</v>
      </c>
      <c r="D46" s="8">
        <v>8338</v>
      </c>
      <c r="E46" s="9">
        <f>+D46</f>
        <v>8338</v>
      </c>
      <c r="F46" s="9">
        <v>0</v>
      </c>
      <c r="G46" s="9">
        <v>0</v>
      </c>
      <c r="H46" s="9">
        <v>0</v>
      </c>
      <c r="I46" s="9">
        <v>0</v>
      </c>
      <c r="J46" s="7">
        <f t="shared" si="0"/>
        <v>8338</v>
      </c>
      <c r="K46" s="7">
        <f t="shared" si="1"/>
        <v>8338</v>
      </c>
      <c r="L46" s="6">
        <f t="shared" si="2"/>
        <v>0</v>
      </c>
      <c r="M46" s="9"/>
      <c r="N46" s="9"/>
    </row>
    <row r="47" spans="1:14" x14ac:dyDescent="0.2">
      <c r="A47" s="2">
        <v>2010101221</v>
      </c>
      <c r="B47" t="s">
        <v>47</v>
      </c>
      <c r="C47" s="8">
        <v>0</v>
      </c>
      <c r="D47" s="8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7">
        <f t="shared" si="0"/>
        <v>0</v>
      </c>
      <c r="K47" s="7">
        <f t="shared" si="1"/>
        <v>0</v>
      </c>
      <c r="L47" s="6">
        <f t="shared" si="2"/>
        <v>0</v>
      </c>
      <c r="M47" s="9"/>
      <c r="N47" s="9"/>
    </row>
    <row r="48" spans="1:14" x14ac:dyDescent="0.2">
      <c r="A48" s="2">
        <v>2010101222</v>
      </c>
      <c r="B48" t="s">
        <v>48</v>
      </c>
      <c r="C48" s="8">
        <v>0</v>
      </c>
      <c r="D48" s="8">
        <v>118067.97003000007</v>
      </c>
      <c r="E48" s="9">
        <v>37212</v>
      </c>
      <c r="F48" s="9">
        <v>57222</v>
      </c>
      <c r="G48" s="9">
        <f>23634-0.03</f>
        <v>23633.97</v>
      </c>
      <c r="H48" s="9">
        <v>0</v>
      </c>
      <c r="I48" s="9">
        <v>0</v>
      </c>
      <c r="J48" s="7">
        <f t="shared" si="0"/>
        <v>118067.97003000007</v>
      </c>
      <c r="K48" s="7">
        <f t="shared" si="1"/>
        <v>118067.97</v>
      </c>
      <c r="L48" s="6">
        <f t="shared" si="2"/>
        <v>3.000006836373359E-5</v>
      </c>
      <c r="M48" s="9"/>
      <c r="N48" s="9"/>
    </row>
    <row r="49" spans="1:14" x14ac:dyDescent="0.2">
      <c r="A49" s="2">
        <v>2010101231</v>
      </c>
      <c r="B49" s="10" t="s">
        <v>49</v>
      </c>
      <c r="C49" s="8">
        <v>0</v>
      </c>
      <c r="D49" s="8">
        <v>231284.76</v>
      </c>
      <c r="E49" s="9">
        <f>+D49</f>
        <v>231284.76</v>
      </c>
      <c r="F49" s="9">
        <v>0</v>
      </c>
      <c r="G49" s="9">
        <v>0</v>
      </c>
      <c r="H49" s="9">
        <v>0</v>
      </c>
      <c r="I49" s="9">
        <v>0</v>
      </c>
      <c r="J49" s="7">
        <f t="shared" si="0"/>
        <v>231284.76</v>
      </c>
      <c r="K49" s="7">
        <f t="shared" si="1"/>
        <v>231284.76</v>
      </c>
      <c r="L49" s="6">
        <f t="shared" si="2"/>
        <v>0</v>
      </c>
      <c r="M49" s="9"/>
      <c r="N49" s="9"/>
    </row>
    <row r="50" spans="1:14" x14ac:dyDescent="0.2">
      <c r="A50" s="2">
        <v>2010101234</v>
      </c>
      <c r="B50" t="s">
        <v>50</v>
      </c>
      <c r="C50" s="8">
        <v>294039.49</v>
      </c>
      <c r="D50" s="8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7">
        <f t="shared" si="0"/>
        <v>0</v>
      </c>
      <c r="K50" s="7">
        <f t="shared" si="1"/>
        <v>0</v>
      </c>
      <c r="L50" s="6">
        <f t="shared" si="2"/>
        <v>0</v>
      </c>
      <c r="M50" s="9"/>
      <c r="N50" s="9"/>
    </row>
    <row r="51" spans="1:14" x14ac:dyDescent="0.2">
      <c r="A51" s="2">
        <v>2010101236</v>
      </c>
      <c r="B51" t="s">
        <v>51</v>
      </c>
      <c r="C51" s="8">
        <v>0</v>
      </c>
      <c r="D51" s="8">
        <v>60.145010000169279</v>
      </c>
      <c r="E51" s="9">
        <v>0</v>
      </c>
      <c r="F51" s="9">
        <v>0</v>
      </c>
      <c r="G51" s="9">
        <v>0</v>
      </c>
      <c r="H51" s="9">
        <f>+D51</f>
        <v>60.145010000169279</v>
      </c>
      <c r="I51" s="9">
        <v>0</v>
      </c>
      <c r="J51" s="7">
        <f t="shared" si="0"/>
        <v>60.145010000169279</v>
      </c>
      <c r="K51" s="7">
        <f t="shared" si="1"/>
        <v>60.145010000169279</v>
      </c>
      <c r="L51" s="6">
        <f t="shared" si="2"/>
        <v>0</v>
      </c>
      <c r="M51" s="9"/>
      <c r="N51" s="9"/>
    </row>
    <row r="52" spans="1:14" x14ac:dyDescent="0.2">
      <c r="A52" s="2">
        <v>2010101243</v>
      </c>
      <c r="B52" t="s">
        <v>52</v>
      </c>
      <c r="C52" s="8">
        <v>2.9999999329447744E-4</v>
      </c>
      <c r="D52" s="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7">
        <f t="shared" si="0"/>
        <v>0</v>
      </c>
      <c r="K52" s="7">
        <f t="shared" si="1"/>
        <v>0</v>
      </c>
      <c r="L52" s="6">
        <f t="shared" si="2"/>
        <v>0</v>
      </c>
      <c r="M52" s="9"/>
      <c r="N52" s="9"/>
    </row>
    <row r="53" spans="1:14" x14ac:dyDescent="0.2">
      <c r="A53" s="2">
        <v>2010101245</v>
      </c>
      <c r="B53" t="s">
        <v>53</v>
      </c>
      <c r="C53" s="8">
        <v>0</v>
      </c>
      <c r="D53" s="8">
        <v>6960.64</v>
      </c>
      <c r="E53" s="9">
        <f>+D53</f>
        <v>6960.64</v>
      </c>
      <c r="F53" s="9">
        <v>0</v>
      </c>
      <c r="G53" s="9">
        <v>0</v>
      </c>
      <c r="H53" s="9">
        <v>0</v>
      </c>
      <c r="I53" s="9">
        <v>0</v>
      </c>
      <c r="J53" s="7">
        <f t="shared" si="0"/>
        <v>6960.64</v>
      </c>
      <c r="K53" s="7">
        <f t="shared" si="1"/>
        <v>6960.64</v>
      </c>
      <c r="L53" s="6">
        <f t="shared" si="2"/>
        <v>0</v>
      </c>
      <c r="M53" s="9"/>
      <c r="N53" s="9"/>
    </row>
    <row r="54" spans="1:14" x14ac:dyDescent="0.2">
      <c r="A54" s="2">
        <v>2010101247</v>
      </c>
      <c r="B54" t="s">
        <v>54</v>
      </c>
      <c r="C54" s="8">
        <v>0</v>
      </c>
      <c r="D54" s="8">
        <v>15687.334730000011</v>
      </c>
      <c r="E54" s="9">
        <v>13411</v>
      </c>
      <c r="F54" s="9">
        <v>0</v>
      </c>
      <c r="G54" s="9">
        <f>0.33+2276</f>
        <v>2276.33</v>
      </c>
      <c r="H54" s="9">
        <v>0</v>
      </c>
      <c r="I54" s="9">
        <v>0</v>
      </c>
      <c r="J54" s="7">
        <f t="shared" si="0"/>
        <v>15687.334730000011</v>
      </c>
      <c r="K54" s="7">
        <f t="shared" si="1"/>
        <v>15687.33</v>
      </c>
      <c r="L54" s="6">
        <f t="shared" si="2"/>
        <v>4.7300000114773866E-3</v>
      </c>
      <c r="M54" s="9"/>
      <c r="N54" s="9"/>
    </row>
    <row r="55" spans="1:14" x14ac:dyDescent="0.2">
      <c r="A55" s="2">
        <v>2010101249</v>
      </c>
      <c r="B55" t="s">
        <v>55</v>
      </c>
      <c r="C55" s="8">
        <v>1242</v>
      </c>
      <c r="D55" s="8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7">
        <f t="shared" si="0"/>
        <v>0</v>
      </c>
      <c r="K55" s="7">
        <f t="shared" si="1"/>
        <v>0</v>
      </c>
      <c r="L55" s="6">
        <f t="shared" si="2"/>
        <v>0</v>
      </c>
      <c r="M55" s="9"/>
      <c r="N55" s="9"/>
    </row>
    <row r="56" spans="1:14" x14ac:dyDescent="0.2">
      <c r="A56" s="2">
        <v>2010101251</v>
      </c>
      <c r="B56" t="s">
        <v>56</v>
      </c>
      <c r="C56" s="8">
        <v>2817.5</v>
      </c>
      <c r="D56" s="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7">
        <f t="shared" si="0"/>
        <v>0</v>
      </c>
      <c r="K56" s="7">
        <f t="shared" si="1"/>
        <v>0</v>
      </c>
      <c r="L56" s="6">
        <f t="shared" si="2"/>
        <v>0</v>
      </c>
      <c r="M56" s="9"/>
      <c r="N56" s="9"/>
    </row>
    <row r="57" spans="1:14" x14ac:dyDescent="0.2">
      <c r="A57" s="2">
        <v>2010101253</v>
      </c>
      <c r="B57" t="s">
        <v>57</v>
      </c>
      <c r="C57" s="8">
        <v>0</v>
      </c>
      <c r="D57" s="8">
        <v>2.5000000000000001E-3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7">
        <f t="shared" si="0"/>
        <v>2.5000000000000001E-3</v>
      </c>
      <c r="K57" s="7">
        <f t="shared" si="1"/>
        <v>0</v>
      </c>
      <c r="L57" s="6">
        <f t="shared" si="2"/>
        <v>2.5000000000000001E-3</v>
      </c>
      <c r="M57" s="9"/>
      <c r="N57" s="9"/>
    </row>
    <row r="58" spans="1:14" x14ac:dyDescent="0.2">
      <c r="A58" s="2">
        <v>2010101254</v>
      </c>
      <c r="B58" t="s">
        <v>58</v>
      </c>
      <c r="C58" s="8">
        <v>0</v>
      </c>
      <c r="D58" s="8">
        <v>107150.40000000001</v>
      </c>
      <c r="E58" s="9">
        <f>+D58/2</f>
        <v>53575.200000000004</v>
      </c>
      <c r="F58" s="9">
        <f>+D58/2</f>
        <v>53575.200000000004</v>
      </c>
      <c r="G58" s="9">
        <v>0</v>
      </c>
      <c r="H58" s="9">
        <v>0</v>
      </c>
      <c r="I58" s="9">
        <v>0</v>
      </c>
      <c r="J58" s="7">
        <f t="shared" si="0"/>
        <v>107150.40000000001</v>
      </c>
      <c r="K58" s="7">
        <f t="shared" si="1"/>
        <v>107150.40000000001</v>
      </c>
      <c r="L58" s="6">
        <f t="shared" si="2"/>
        <v>0</v>
      </c>
      <c r="M58" s="9"/>
      <c r="N58" s="9"/>
    </row>
    <row r="59" spans="1:14" x14ac:dyDescent="0.2">
      <c r="A59" s="2">
        <v>2010101255</v>
      </c>
      <c r="B59" t="s">
        <v>59</v>
      </c>
      <c r="C59" s="8">
        <v>0</v>
      </c>
      <c r="D59" s="8">
        <v>59618</v>
      </c>
      <c r="E59" s="9">
        <v>59618</v>
      </c>
      <c r="F59" s="9">
        <v>0</v>
      </c>
      <c r="G59" s="9">
        <v>0</v>
      </c>
      <c r="H59" s="9">
        <v>0</v>
      </c>
      <c r="I59" s="9">
        <v>0</v>
      </c>
      <c r="J59" s="7">
        <f t="shared" si="0"/>
        <v>59618</v>
      </c>
      <c r="K59" s="7">
        <f t="shared" si="1"/>
        <v>59618</v>
      </c>
      <c r="L59" s="6">
        <f t="shared" si="2"/>
        <v>0</v>
      </c>
      <c r="M59" s="9"/>
      <c r="N59" s="9"/>
    </row>
    <row r="60" spans="1:14" x14ac:dyDescent="0.2">
      <c r="A60" s="2">
        <v>2010101256</v>
      </c>
      <c r="B60" s="10" t="s">
        <v>60</v>
      </c>
      <c r="C60" s="8">
        <v>0</v>
      </c>
      <c r="D60" s="8">
        <v>441043.57</v>
      </c>
      <c r="E60" s="9">
        <f>+D60</f>
        <v>441043.57</v>
      </c>
      <c r="F60" s="9">
        <v>0</v>
      </c>
      <c r="G60" s="9">
        <v>0</v>
      </c>
      <c r="H60" s="9">
        <v>0</v>
      </c>
      <c r="I60" s="9">
        <v>0</v>
      </c>
      <c r="J60" s="7">
        <f t="shared" si="0"/>
        <v>441043.57</v>
      </c>
      <c r="K60" s="7">
        <f t="shared" si="1"/>
        <v>441043.57</v>
      </c>
      <c r="L60" s="6">
        <f t="shared" si="2"/>
        <v>0</v>
      </c>
      <c r="M60" s="9"/>
      <c r="N60" s="9"/>
    </row>
    <row r="61" spans="1:14" x14ac:dyDescent="0.2">
      <c r="A61" s="2">
        <v>2010101257</v>
      </c>
      <c r="B61" t="s">
        <v>61</v>
      </c>
      <c r="C61" s="8">
        <v>0</v>
      </c>
      <c r="D61" s="8">
        <v>76137.855999999942</v>
      </c>
      <c r="E61" s="9">
        <v>76137.86</v>
      </c>
      <c r="F61" s="9">
        <v>0</v>
      </c>
      <c r="G61" s="9">
        <v>0</v>
      </c>
      <c r="H61" s="9">
        <v>0</v>
      </c>
      <c r="I61" s="9">
        <v>0</v>
      </c>
      <c r="J61" s="7">
        <f t="shared" si="0"/>
        <v>76137.855999999942</v>
      </c>
      <c r="K61" s="7">
        <f t="shared" si="1"/>
        <v>76137.86</v>
      </c>
      <c r="L61" s="6">
        <f t="shared" si="2"/>
        <v>-4.0000000590225682E-3</v>
      </c>
      <c r="M61" s="9"/>
      <c r="N61" s="9"/>
    </row>
    <row r="62" spans="1:14" x14ac:dyDescent="0.2">
      <c r="A62" s="2">
        <v>2010101261</v>
      </c>
      <c r="B62" t="s">
        <v>62</v>
      </c>
      <c r="C62" s="8">
        <v>0</v>
      </c>
      <c r="D62" s="8">
        <v>580.5</v>
      </c>
      <c r="E62" s="9">
        <f>+D62</f>
        <v>580.5</v>
      </c>
      <c r="F62" s="9">
        <v>0</v>
      </c>
      <c r="G62" s="9">
        <v>0</v>
      </c>
      <c r="H62" s="9">
        <v>0</v>
      </c>
      <c r="I62" s="9">
        <v>0</v>
      </c>
      <c r="J62" s="7">
        <f t="shared" si="0"/>
        <v>580.5</v>
      </c>
      <c r="K62" s="7">
        <f t="shared" si="1"/>
        <v>580.5</v>
      </c>
      <c r="L62" s="6">
        <f t="shared" si="2"/>
        <v>0</v>
      </c>
      <c r="M62" s="9"/>
      <c r="N62" s="9"/>
    </row>
    <row r="63" spans="1:14" x14ac:dyDescent="0.2">
      <c r="A63" s="2">
        <v>2010101265</v>
      </c>
      <c r="B63" t="s">
        <v>63</v>
      </c>
      <c r="C63" s="8">
        <v>102064</v>
      </c>
      <c r="D63" s="8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7">
        <f t="shared" si="0"/>
        <v>0</v>
      </c>
      <c r="K63" s="7">
        <f t="shared" si="1"/>
        <v>0</v>
      </c>
      <c r="L63" s="6">
        <f t="shared" si="2"/>
        <v>0</v>
      </c>
      <c r="M63" s="9"/>
      <c r="N63" s="9"/>
    </row>
    <row r="64" spans="1:14" x14ac:dyDescent="0.2">
      <c r="A64" s="2">
        <v>2010101266</v>
      </c>
      <c r="B64" t="s">
        <v>64</v>
      </c>
      <c r="C64" s="8">
        <v>128174</v>
      </c>
      <c r="D64" s="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7">
        <f t="shared" si="0"/>
        <v>0</v>
      </c>
      <c r="K64" s="7">
        <f t="shared" si="1"/>
        <v>0</v>
      </c>
      <c r="L64" s="6">
        <f t="shared" si="2"/>
        <v>0</v>
      </c>
      <c r="M64" s="9"/>
      <c r="N64" s="9"/>
    </row>
    <row r="65" spans="1:14" x14ac:dyDescent="0.2">
      <c r="A65" s="2">
        <v>2010101267</v>
      </c>
      <c r="B65" t="s">
        <v>65</v>
      </c>
      <c r="C65" s="8">
        <v>3737</v>
      </c>
      <c r="D65" s="8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7">
        <f t="shared" si="0"/>
        <v>0</v>
      </c>
      <c r="K65" s="7">
        <f t="shared" si="1"/>
        <v>0</v>
      </c>
      <c r="L65" s="6">
        <f t="shared" si="2"/>
        <v>0</v>
      </c>
      <c r="M65" s="9"/>
      <c r="N65" s="9"/>
    </row>
    <row r="66" spans="1:14" x14ac:dyDescent="0.2">
      <c r="A66" s="2">
        <v>2010101268</v>
      </c>
      <c r="B66" t="s">
        <v>66</v>
      </c>
      <c r="C66" s="8">
        <v>71800</v>
      </c>
      <c r="D66" s="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7">
        <f t="shared" si="0"/>
        <v>0</v>
      </c>
      <c r="K66" s="7">
        <f t="shared" si="1"/>
        <v>0</v>
      </c>
      <c r="L66" s="6">
        <f t="shared" si="2"/>
        <v>0</v>
      </c>
      <c r="M66" s="9"/>
      <c r="N66" s="9"/>
    </row>
    <row r="67" spans="1:14" x14ac:dyDescent="0.2">
      <c r="A67" s="2">
        <v>2010101274</v>
      </c>
      <c r="B67" t="s">
        <v>67</v>
      </c>
      <c r="C67" s="8">
        <v>0</v>
      </c>
      <c r="D67" s="8">
        <v>202418.48</v>
      </c>
      <c r="E67" s="9">
        <v>202418.48</v>
      </c>
      <c r="F67" s="9">
        <v>0</v>
      </c>
      <c r="G67" s="9">
        <v>0</v>
      </c>
      <c r="H67" s="9">
        <v>0</v>
      </c>
      <c r="I67" s="9">
        <v>0</v>
      </c>
      <c r="J67" s="7">
        <f t="shared" si="0"/>
        <v>202418.48</v>
      </c>
      <c r="K67" s="7">
        <f t="shared" si="1"/>
        <v>202418.48</v>
      </c>
      <c r="L67" s="6">
        <f t="shared" si="2"/>
        <v>0</v>
      </c>
      <c r="M67" s="9"/>
      <c r="N67" s="9"/>
    </row>
    <row r="68" spans="1:14" x14ac:dyDescent="0.2">
      <c r="A68" s="2">
        <v>2010101275</v>
      </c>
      <c r="B68" t="s">
        <v>68</v>
      </c>
      <c r="C68" s="8">
        <v>1699377.92</v>
      </c>
      <c r="D68" s="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7">
        <f t="shared" ref="J68:J131" si="3">+D68</f>
        <v>0</v>
      </c>
      <c r="K68" s="7">
        <f t="shared" ref="K68:K131" si="4">SUM(E68:I68)</f>
        <v>0</v>
      </c>
      <c r="L68" s="6">
        <f t="shared" ref="L68:L131" si="5">+J68-K68</f>
        <v>0</v>
      </c>
      <c r="M68" s="9"/>
      <c r="N68" s="9"/>
    </row>
    <row r="69" spans="1:14" x14ac:dyDescent="0.2">
      <c r="A69" s="2">
        <v>2010101279</v>
      </c>
      <c r="B69" t="s">
        <v>69</v>
      </c>
      <c r="C69" s="8">
        <v>0</v>
      </c>
      <c r="D69" s="8">
        <v>2.0000000484287738E-4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7">
        <f t="shared" si="3"/>
        <v>2.0000000484287738E-4</v>
      </c>
      <c r="K69" s="7">
        <f t="shared" si="4"/>
        <v>0</v>
      </c>
      <c r="L69" s="6">
        <f t="shared" si="5"/>
        <v>2.0000000484287738E-4</v>
      </c>
      <c r="M69" s="9"/>
      <c r="N69" s="9"/>
    </row>
    <row r="70" spans="1:14" x14ac:dyDescent="0.2">
      <c r="A70" s="2">
        <v>2010101280</v>
      </c>
      <c r="B70" t="s">
        <v>70</v>
      </c>
      <c r="C70" s="8">
        <v>0</v>
      </c>
      <c r="D70" s="8">
        <v>6242.418680000007</v>
      </c>
      <c r="E70" s="9">
        <v>6242.418680000007</v>
      </c>
      <c r="F70" s="9">
        <v>0</v>
      </c>
      <c r="G70" s="9">
        <v>0</v>
      </c>
      <c r="H70" s="9">
        <v>0</v>
      </c>
      <c r="I70" s="9">
        <v>0</v>
      </c>
      <c r="J70" s="7">
        <f t="shared" si="3"/>
        <v>6242.418680000007</v>
      </c>
      <c r="K70" s="7">
        <f t="shared" si="4"/>
        <v>6242.418680000007</v>
      </c>
      <c r="L70" s="6">
        <f t="shared" si="5"/>
        <v>0</v>
      </c>
      <c r="M70" s="9"/>
      <c r="N70" s="9"/>
    </row>
    <row r="71" spans="1:14" x14ac:dyDescent="0.2">
      <c r="A71" s="2">
        <v>2010101281</v>
      </c>
      <c r="B71" s="10" t="s">
        <v>71</v>
      </c>
      <c r="C71" s="8">
        <v>0</v>
      </c>
      <c r="D71" s="8">
        <v>138413.68</v>
      </c>
      <c r="E71" s="9">
        <f>+D71/2</f>
        <v>69206.84</v>
      </c>
      <c r="F71" s="9">
        <f>+D71/2</f>
        <v>69206.84</v>
      </c>
      <c r="G71" s="9">
        <v>0</v>
      </c>
      <c r="H71" s="9">
        <v>0</v>
      </c>
      <c r="I71" s="9">
        <v>0</v>
      </c>
      <c r="J71" s="7">
        <f t="shared" si="3"/>
        <v>138413.68</v>
      </c>
      <c r="K71" s="7">
        <f t="shared" si="4"/>
        <v>138413.68</v>
      </c>
      <c r="L71" s="6">
        <f t="shared" si="5"/>
        <v>0</v>
      </c>
      <c r="M71" s="9"/>
      <c r="N71" s="9"/>
    </row>
    <row r="72" spans="1:14" x14ac:dyDescent="0.2">
      <c r="A72" s="2">
        <v>2010101285</v>
      </c>
      <c r="B72" t="s">
        <v>72</v>
      </c>
      <c r="C72" s="8">
        <v>53902.8</v>
      </c>
      <c r="D72" s="8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7">
        <f t="shared" si="3"/>
        <v>0</v>
      </c>
      <c r="K72" s="7">
        <f t="shared" si="4"/>
        <v>0</v>
      </c>
      <c r="L72" s="6">
        <f t="shared" si="5"/>
        <v>0</v>
      </c>
      <c r="M72" s="9"/>
      <c r="N72" s="9"/>
    </row>
    <row r="73" spans="1:14" x14ac:dyDescent="0.2">
      <c r="A73" s="2">
        <v>2010101288</v>
      </c>
      <c r="B73" t="s">
        <v>73</v>
      </c>
      <c r="C73" s="8">
        <v>0</v>
      </c>
      <c r="D73" s="8">
        <v>10825.75</v>
      </c>
      <c r="E73" s="9">
        <v>10825.75</v>
      </c>
      <c r="F73" s="9">
        <v>0</v>
      </c>
      <c r="G73" s="9">
        <v>0</v>
      </c>
      <c r="H73" s="9">
        <v>0</v>
      </c>
      <c r="I73" s="9">
        <v>0</v>
      </c>
      <c r="J73" s="7">
        <f t="shared" si="3"/>
        <v>10825.75</v>
      </c>
      <c r="K73" s="7">
        <f t="shared" si="4"/>
        <v>10825.75</v>
      </c>
      <c r="L73" s="6">
        <f t="shared" si="5"/>
        <v>0</v>
      </c>
      <c r="M73" s="9"/>
      <c r="N73" s="9"/>
    </row>
    <row r="74" spans="1:14" x14ac:dyDescent="0.2">
      <c r="A74" s="2">
        <v>2010101289</v>
      </c>
      <c r="B74" t="s">
        <v>74</v>
      </c>
      <c r="C74" s="8">
        <v>16680.75</v>
      </c>
      <c r="D74" s="8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7">
        <f t="shared" si="3"/>
        <v>0</v>
      </c>
      <c r="K74" s="7">
        <f t="shared" si="4"/>
        <v>0</v>
      </c>
      <c r="L74" s="6">
        <f t="shared" si="5"/>
        <v>0</v>
      </c>
      <c r="M74" s="9"/>
      <c r="N74" s="9"/>
    </row>
    <row r="75" spans="1:14" x14ac:dyDescent="0.2">
      <c r="A75" s="2">
        <v>2010101290</v>
      </c>
      <c r="B75" t="s">
        <v>75</v>
      </c>
      <c r="C75" s="8">
        <v>0.01</v>
      </c>
      <c r="D75" s="8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7">
        <f t="shared" si="3"/>
        <v>0</v>
      </c>
      <c r="K75" s="7">
        <f t="shared" si="4"/>
        <v>0</v>
      </c>
      <c r="L75" s="6">
        <f t="shared" si="5"/>
        <v>0</v>
      </c>
      <c r="M75" s="9"/>
      <c r="N75" s="9"/>
    </row>
    <row r="76" spans="1:14" x14ac:dyDescent="0.2">
      <c r="A76" s="2">
        <v>2010101292</v>
      </c>
      <c r="B76" t="s">
        <v>76</v>
      </c>
      <c r="C76" s="8">
        <v>0</v>
      </c>
      <c r="D76" s="8">
        <v>1.53</v>
      </c>
      <c r="E76" s="9">
        <v>1.53</v>
      </c>
      <c r="F76" s="9">
        <v>0</v>
      </c>
      <c r="G76" s="9">
        <v>0</v>
      </c>
      <c r="H76" s="9">
        <v>0</v>
      </c>
      <c r="I76" s="9">
        <v>0</v>
      </c>
      <c r="J76" s="7">
        <f t="shared" si="3"/>
        <v>1.53</v>
      </c>
      <c r="K76" s="7">
        <f t="shared" si="4"/>
        <v>1.53</v>
      </c>
      <c r="L76" s="6">
        <f t="shared" si="5"/>
        <v>0</v>
      </c>
      <c r="M76" s="9"/>
      <c r="N76" s="9"/>
    </row>
    <row r="77" spans="1:14" x14ac:dyDescent="0.2">
      <c r="A77" s="2">
        <v>2010101295</v>
      </c>
      <c r="B77" t="s">
        <v>77</v>
      </c>
      <c r="C77" s="8">
        <v>6164</v>
      </c>
      <c r="D77" s="8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7">
        <f t="shared" si="3"/>
        <v>0</v>
      </c>
      <c r="K77" s="7">
        <f t="shared" si="4"/>
        <v>0</v>
      </c>
      <c r="L77" s="6">
        <f t="shared" si="5"/>
        <v>0</v>
      </c>
      <c r="M77" s="9"/>
      <c r="N77" s="9"/>
    </row>
    <row r="78" spans="1:14" x14ac:dyDescent="0.2">
      <c r="A78" s="2">
        <v>2010101297</v>
      </c>
      <c r="B78" t="s">
        <v>78</v>
      </c>
      <c r="C78" s="8">
        <v>1000000</v>
      </c>
      <c r="D78" s="8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7">
        <f t="shared" si="3"/>
        <v>0</v>
      </c>
      <c r="K78" s="7">
        <f t="shared" si="4"/>
        <v>0</v>
      </c>
      <c r="L78" s="6">
        <f t="shared" si="5"/>
        <v>0</v>
      </c>
      <c r="M78" s="9"/>
      <c r="N78" s="9"/>
    </row>
    <row r="79" spans="1:14" x14ac:dyDescent="0.2">
      <c r="A79" s="2">
        <v>2010101298</v>
      </c>
      <c r="B79" t="s">
        <v>79</v>
      </c>
      <c r="C79" s="8">
        <v>0</v>
      </c>
      <c r="D79" s="8">
        <v>221435.57</v>
      </c>
      <c r="E79" s="9">
        <f>+D79/2</f>
        <v>110717.785</v>
      </c>
      <c r="F79" s="9">
        <f>+D79/2</f>
        <v>110717.785</v>
      </c>
      <c r="G79" s="9">
        <v>0</v>
      </c>
      <c r="H79" s="9">
        <v>0</v>
      </c>
      <c r="I79" s="9">
        <v>0</v>
      </c>
      <c r="J79" s="7">
        <f t="shared" si="3"/>
        <v>221435.57</v>
      </c>
      <c r="K79" s="7">
        <f t="shared" si="4"/>
        <v>221435.57</v>
      </c>
      <c r="L79" s="6">
        <f t="shared" si="5"/>
        <v>0</v>
      </c>
      <c r="M79" s="9"/>
      <c r="N79" s="9"/>
    </row>
    <row r="80" spans="1:14" x14ac:dyDescent="0.2">
      <c r="A80" s="2">
        <v>2010101300</v>
      </c>
      <c r="B80" s="10" t="s">
        <v>80</v>
      </c>
      <c r="C80" s="8">
        <v>0</v>
      </c>
      <c r="D80" s="8">
        <v>540168.47</v>
      </c>
      <c r="E80" s="9">
        <f>+D80</f>
        <v>540168.47</v>
      </c>
      <c r="F80" s="9">
        <v>0</v>
      </c>
      <c r="G80" s="9">
        <v>0</v>
      </c>
      <c r="H80" s="9">
        <v>0</v>
      </c>
      <c r="I80" s="9">
        <v>0</v>
      </c>
      <c r="J80" s="7">
        <f t="shared" si="3"/>
        <v>540168.47</v>
      </c>
      <c r="K80" s="7">
        <f t="shared" si="4"/>
        <v>540168.47</v>
      </c>
      <c r="L80" s="6">
        <f t="shared" si="5"/>
        <v>0</v>
      </c>
      <c r="M80" s="9"/>
      <c r="N80" s="9"/>
    </row>
    <row r="81" spans="1:14" x14ac:dyDescent="0.2">
      <c r="A81" s="2">
        <v>2010101301</v>
      </c>
      <c r="B81" t="s">
        <v>81</v>
      </c>
      <c r="C81" s="8">
        <v>293250</v>
      </c>
      <c r="D81" s="8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7">
        <f t="shared" si="3"/>
        <v>0</v>
      </c>
      <c r="K81" s="7">
        <f t="shared" si="4"/>
        <v>0</v>
      </c>
      <c r="L81" s="6">
        <f t="shared" si="5"/>
        <v>0</v>
      </c>
      <c r="M81" s="9"/>
      <c r="N81" s="9"/>
    </row>
    <row r="82" spans="1:14" x14ac:dyDescent="0.2">
      <c r="A82" s="2">
        <v>2010101304</v>
      </c>
      <c r="B82" t="s">
        <v>82</v>
      </c>
      <c r="C82" s="8">
        <v>38855</v>
      </c>
      <c r="D82" s="8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7">
        <f t="shared" si="3"/>
        <v>0</v>
      </c>
      <c r="K82" s="7">
        <f t="shared" si="4"/>
        <v>0</v>
      </c>
      <c r="L82" s="6">
        <f t="shared" si="5"/>
        <v>0</v>
      </c>
      <c r="M82" s="9"/>
      <c r="N82" s="9"/>
    </row>
    <row r="83" spans="1:14" x14ac:dyDescent="0.2">
      <c r="A83" s="2">
        <v>2010101307</v>
      </c>
      <c r="B83" s="10" t="s">
        <v>83</v>
      </c>
      <c r="C83" s="8">
        <v>0</v>
      </c>
      <c r="D83" s="8">
        <v>486102.3</v>
      </c>
      <c r="E83" s="9">
        <f>+D83</f>
        <v>486102.3</v>
      </c>
      <c r="F83" s="9">
        <v>0</v>
      </c>
      <c r="G83" s="9">
        <v>0</v>
      </c>
      <c r="H83" s="9">
        <v>0</v>
      </c>
      <c r="I83" s="9">
        <v>0</v>
      </c>
      <c r="J83" s="7">
        <f t="shared" si="3"/>
        <v>486102.3</v>
      </c>
      <c r="K83" s="7">
        <f t="shared" si="4"/>
        <v>486102.3</v>
      </c>
      <c r="L83" s="6">
        <f t="shared" si="5"/>
        <v>0</v>
      </c>
      <c r="M83" s="9"/>
      <c r="N83" s="9"/>
    </row>
    <row r="84" spans="1:14" x14ac:dyDescent="0.2">
      <c r="A84" s="2">
        <v>2010101308</v>
      </c>
      <c r="B84" t="s">
        <v>84</v>
      </c>
      <c r="C84" s="8">
        <v>11550.853000000001</v>
      </c>
      <c r="D84" s="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7">
        <f t="shared" si="3"/>
        <v>0</v>
      </c>
      <c r="K84" s="7">
        <f t="shared" si="4"/>
        <v>0</v>
      </c>
      <c r="L84" s="6">
        <f t="shared" si="5"/>
        <v>0</v>
      </c>
      <c r="M84" s="9"/>
      <c r="N84" s="9"/>
    </row>
    <row r="85" spans="1:14" x14ac:dyDescent="0.2">
      <c r="A85" s="2">
        <v>2010101310</v>
      </c>
      <c r="B85" s="10" t="s">
        <v>85</v>
      </c>
      <c r="C85" s="8">
        <v>0</v>
      </c>
      <c r="D85" s="8">
        <v>4728315.5414399998</v>
      </c>
      <c r="E85" s="9">
        <f>+D85/4</f>
        <v>1182078.88536</v>
      </c>
      <c r="F85" s="9">
        <f>+D85/4</f>
        <v>1182078.88536</v>
      </c>
      <c r="G85" s="9">
        <f>+D85/4</f>
        <v>1182078.88536</v>
      </c>
      <c r="H85" s="9">
        <f>+D85/4</f>
        <v>1182078.88536</v>
      </c>
      <c r="I85" s="9">
        <v>0</v>
      </c>
      <c r="J85" s="7">
        <f t="shared" si="3"/>
        <v>4728315.5414399998</v>
      </c>
      <c r="K85" s="7">
        <f t="shared" si="4"/>
        <v>4728315.5414399998</v>
      </c>
      <c r="L85" s="6">
        <f t="shared" si="5"/>
        <v>0</v>
      </c>
      <c r="M85" s="9"/>
      <c r="N85" s="9"/>
    </row>
    <row r="86" spans="1:14" x14ac:dyDescent="0.2">
      <c r="A86" s="2">
        <v>2010102004</v>
      </c>
      <c r="B86" s="10" t="s">
        <v>86</v>
      </c>
      <c r="C86" s="8">
        <v>0</v>
      </c>
      <c r="D86" s="8">
        <v>30422</v>
      </c>
      <c r="E86" s="9">
        <f>+D86</f>
        <v>30422</v>
      </c>
      <c r="F86" s="9">
        <v>0</v>
      </c>
      <c r="G86" s="9">
        <v>0</v>
      </c>
      <c r="H86" s="9">
        <v>0</v>
      </c>
      <c r="I86" s="9">
        <v>0</v>
      </c>
      <c r="J86" s="7">
        <f t="shared" si="3"/>
        <v>30422</v>
      </c>
      <c r="K86" s="7">
        <f t="shared" si="4"/>
        <v>30422</v>
      </c>
      <c r="L86" s="6">
        <f t="shared" si="5"/>
        <v>0</v>
      </c>
      <c r="M86" s="9"/>
      <c r="N86" s="9"/>
    </row>
    <row r="87" spans="1:14" x14ac:dyDescent="0.2">
      <c r="A87" s="2">
        <v>2010102005</v>
      </c>
      <c r="B87" t="s">
        <v>87</v>
      </c>
      <c r="C87" s="8">
        <v>0</v>
      </c>
      <c r="D87" s="8">
        <v>193200</v>
      </c>
      <c r="E87" s="9">
        <f>+D87/2</f>
        <v>96600</v>
      </c>
      <c r="F87" s="9">
        <f>+D87/2</f>
        <v>96600</v>
      </c>
      <c r="G87" s="9">
        <v>0</v>
      </c>
      <c r="H87" s="9">
        <v>0</v>
      </c>
      <c r="I87" s="9">
        <v>0</v>
      </c>
      <c r="J87" s="7">
        <f t="shared" si="3"/>
        <v>193200</v>
      </c>
      <c r="K87" s="7">
        <f t="shared" si="4"/>
        <v>193200</v>
      </c>
      <c r="L87" s="6">
        <f t="shared" si="5"/>
        <v>0</v>
      </c>
      <c r="M87" s="9"/>
      <c r="N87" s="9"/>
    </row>
    <row r="88" spans="1:14" x14ac:dyDescent="0.2">
      <c r="A88" s="2">
        <v>2010102015</v>
      </c>
      <c r="B88" t="s">
        <v>88</v>
      </c>
      <c r="C88" s="8">
        <v>0</v>
      </c>
      <c r="D88" s="8">
        <v>8.0000013113021848E-4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7">
        <f t="shared" si="3"/>
        <v>8.0000013113021848E-4</v>
      </c>
      <c r="K88" s="7">
        <f t="shared" si="4"/>
        <v>0</v>
      </c>
      <c r="L88" s="6">
        <f t="shared" si="5"/>
        <v>8.0000013113021848E-4</v>
      </c>
      <c r="M88" s="9"/>
      <c r="N88" s="9"/>
    </row>
    <row r="89" spans="1:14" x14ac:dyDescent="0.2">
      <c r="A89" s="2">
        <v>2010102016</v>
      </c>
      <c r="B89" s="10" t="s">
        <v>89</v>
      </c>
      <c r="C89" s="8">
        <v>0</v>
      </c>
      <c r="D89" s="8">
        <v>1019716.67</v>
      </c>
      <c r="E89" s="9">
        <f>+D89</f>
        <v>1019716.67</v>
      </c>
      <c r="F89" s="9">
        <v>0</v>
      </c>
      <c r="G89" s="9">
        <v>0</v>
      </c>
      <c r="H89" s="9">
        <v>0</v>
      </c>
      <c r="I89" s="9">
        <v>0</v>
      </c>
      <c r="J89" s="7">
        <f t="shared" si="3"/>
        <v>1019716.67</v>
      </c>
      <c r="K89" s="7">
        <f t="shared" si="4"/>
        <v>1019716.67</v>
      </c>
      <c r="L89" s="6">
        <f t="shared" si="5"/>
        <v>0</v>
      </c>
      <c r="M89" s="9"/>
      <c r="N89" s="9"/>
    </row>
    <row r="90" spans="1:14" x14ac:dyDescent="0.2">
      <c r="A90" s="2">
        <v>2010103008</v>
      </c>
      <c r="B90" s="10" t="s">
        <v>90</v>
      </c>
      <c r="C90" s="8">
        <v>0</v>
      </c>
      <c r="D90" s="8">
        <v>6859.4400000000005</v>
      </c>
      <c r="E90" s="9">
        <f>+D90</f>
        <v>6859.4400000000005</v>
      </c>
      <c r="F90" s="9">
        <v>0</v>
      </c>
      <c r="G90" s="9">
        <v>0</v>
      </c>
      <c r="H90" s="9">
        <v>0</v>
      </c>
      <c r="I90" s="9">
        <v>0</v>
      </c>
      <c r="J90" s="7">
        <f t="shared" si="3"/>
        <v>6859.4400000000005</v>
      </c>
      <c r="K90" s="7">
        <f t="shared" si="4"/>
        <v>6859.4400000000005</v>
      </c>
      <c r="L90" s="6">
        <f t="shared" si="5"/>
        <v>0</v>
      </c>
      <c r="M90" s="9"/>
      <c r="N90" s="9"/>
    </row>
    <row r="91" spans="1:14" x14ac:dyDescent="0.2">
      <c r="A91" s="2">
        <v>2010103010</v>
      </c>
      <c r="B91" t="s">
        <v>91</v>
      </c>
      <c r="C91" s="8">
        <v>0</v>
      </c>
      <c r="D91" s="8">
        <v>10429</v>
      </c>
      <c r="E91" s="9">
        <f>+D91</f>
        <v>10429</v>
      </c>
      <c r="F91" s="9">
        <v>0</v>
      </c>
      <c r="G91" s="9">
        <v>0</v>
      </c>
      <c r="H91" s="9">
        <v>0</v>
      </c>
      <c r="I91" s="9">
        <v>0</v>
      </c>
      <c r="J91" s="7">
        <f t="shared" si="3"/>
        <v>10429</v>
      </c>
      <c r="K91" s="7">
        <f t="shared" si="4"/>
        <v>10429</v>
      </c>
      <c r="L91" s="6">
        <f t="shared" si="5"/>
        <v>0</v>
      </c>
      <c r="M91" s="9"/>
      <c r="N91" s="9"/>
    </row>
    <row r="92" spans="1:14" x14ac:dyDescent="0.2">
      <c r="A92" s="2">
        <v>2010103011</v>
      </c>
      <c r="B92" s="10" t="s">
        <v>92</v>
      </c>
      <c r="C92" s="8">
        <v>0</v>
      </c>
      <c r="D92" s="8">
        <v>4058010.52</v>
      </c>
      <c r="E92" s="9">
        <f>+D92</f>
        <v>4058010.52</v>
      </c>
      <c r="F92" s="9">
        <v>0</v>
      </c>
      <c r="G92" s="9">
        <v>0</v>
      </c>
      <c r="H92" s="9">
        <v>0</v>
      </c>
      <c r="I92" s="9">
        <v>0</v>
      </c>
      <c r="J92" s="7">
        <f t="shared" si="3"/>
        <v>4058010.52</v>
      </c>
      <c r="K92" s="7">
        <f t="shared" si="4"/>
        <v>4058010.52</v>
      </c>
      <c r="L92" s="6">
        <f t="shared" si="5"/>
        <v>0</v>
      </c>
      <c r="M92" s="9"/>
      <c r="N92" s="9"/>
    </row>
    <row r="93" spans="1:14" x14ac:dyDescent="0.2">
      <c r="A93" s="2">
        <v>2010103016</v>
      </c>
      <c r="B93" t="s">
        <v>93</v>
      </c>
      <c r="C93" s="8">
        <v>580</v>
      </c>
      <c r="D93" s="8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7">
        <f t="shared" si="3"/>
        <v>0</v>
      </c>
      <c r="K93" s="7">
        <f t="shared" si="4"/>
        <v>0</v>
      </c>
      <c r="L93" s="6">
        <f t="shared" si="5"/>
        <v>0</v>
      </c>
      <c r="M93" s="9"/>
      <c r="N93" s="9"/>
    </row>
    <row r="94" spans="1:14" x14ac:dyDescent="0.2">
      <c r="A94" s="2">
        <v>2010103022</v>
      </c>
      <c r="B94" t="s">
        <v>94</v>
      </c>
      <c r="C94" s="8">
        <v>0</v>
      </c>
      <c r="D94" s="8">
        <v>60982.5</v>
      </c>
      <c r="E94" s="9">
        <f>+D94/2</f>
        <v>30491.25</v>
      </c>
      <c r="F94" s="9">
        <f>+D94/2</f>
        <v>30491.25</v>
      </c>
      <c r="G94" s="9">
        <v>0</v>
      </c>
      <c r="H94" s="9">
        <v>0</v>
      </c>
      <c r="I94" s="9">
        <v>0</v>
      </c>
      <c r="J94" s="7">
        <f t="shared" si="3"/>
        <v>60982.5</v>
      </c>
      <c r="K94" s="7">
        <f t="shared" si="4"/>
        <v>60982.5</v>
      </c>
      <c r="L94" s="6">
        <f t="shared" si="5"/>
        <v>0</v>
      </c>
      <c r="M94" s="9"/>
      <c r="N94" s="9"/>
    </row>
    <row r="95" spans="1:14" x14ac:dyDescent="0.2">
      <c r="A95" s="2">
        <v>2010103030</v>
      </c>
      <c r="B95" t="s">
        <v>95</v>
      </c>
      <c r="C95" s="8">
        <v>0</v>
      </c>
      <c r="D95" s="8">
        <v>4108.8722499999994</v>
      </c>
      <c r="E95" s="9">
        <f>+D95/2</f>
        <v>2054.4361249999997</v>
      </c>
      <c r="F95" s="9">
        <f>+D95/2</f>
        <v>2054.4361249999997</v>
      </c>
      <c r="G95" s="9">
        <v>0</v>
      </c>
      <c r="H95" s="9">
        <v>0</v>
      </c>
      <c r="I95" s="9">
        <v>0</v>
      </c>
      <c r="J95" s="7">
        <f t="shared" si="3"/>
        <v>4108.8722499999994</v>
      </c>
      <c r="K95" s="7">
        <f t="shared" si="4"/>
        <v>4108.8722499999994</v>
      </c>
      <c r="L95" s="6">
        <f t="shared" si="5"/>
        <v>0</v>
      </c>
      <c r="M95" s="9"/>
      <c r="N95" s="9"/>
    </row>
    <row r="96" spans="1:14" x14ac:dyDescent="0.2">
      <c r="A96" s="2">
        <v>2010103032</v>
      </c>
      <c r="B96" t="s">
        <v>96</v>
      </c>
      <c r="C96" s="8">
        <v>0</v>
      </c>
      <c r="D96" s="8">
        <v>37023.557349999995</v>
      </c>
      <c r="E96" s="9">
        <f>+D96/2</f>
        <v>18511.778674999998</v>
      </c>
      <c r="F96" s="9">
        <f>+D96/2</f>
        <v>18511.778674999998</v>
      </c>
      <c r="G96" s="9">
        <v>0</v>
      </c>
      <c r="H96" s="9">
        <v>0</v>
      </c>
      <c r="I96" s="9">
        <v>0</v>
      </c>
      <c r="J96" s="7">
        <f t="shared" si="3"/>
        <v>37023.557349999995</v>
      </c>
      <c r="K96" s="7">
        <f t="shared" si="4"/>
        <v>37023.557349999995</v>
      </c>
      <c r="L96" s="6">
        <f t="shared" si="5"/>
        <v>0</v>
      </c>
      <c r="M96" s="9"/>
      <c r="N96" s="9"/>
    </row>
    <row r="97" spans="1:14" x14ac:dyDescent="0.2">
      <c r="A97" s="2">
        <v>2010103033</v>
      </c>
      <c r="B97" t="s">
        <v>97</v>
      </c>
      <c r="C97" s="8">
        <v>0</v>
      </c>
      <c r="D97" s="8">
        <v>2731.25</v>
      </c>
      <c r="E97" s="9">
        <f>+D97</f>
        <v>2731.25</v>
      </c>
      <c r="F97" s="9">
        <v>0</v>
      </c>
      <c r="G97" s="9">
        <v>0</v>
      </c>
      <c r="H97" s="9">
        <v>0</v>
      </c>
      <c r="I97" s="9">
        <v>0</v>
      </c>
      <c r="J97" s="7">
        <f t="shared" si="3"/>
        <v>2731.25</v>
      </c>
      <c r="K97" s="7">
        <f t="shared" si="4"/>
        <v>2731.25</v>
      </c>
      <c r="L97" s="6">
        <f t="shared" si="5"/>
        <v>0</v>
      </c>
      <c r="M97" s="9"/>
      <c r="N97" s="9"/>
    </row>
    <row r="98" spans="1:14" x14ac:dyDescent="0.2">
      <c r="A98" s="2">
        <v>2010103046</v>
      </c>
      <c r="B98" t="s">
        <v>98</v>
      </c>
      <c r="C98" s="8">
        <v>0</v>
      </c>
      <c r="D98" s="8">
        <v>333199.69579999999</v>
      </c>
      <c r="E98" s="9">
        <v>159705</v>
      </c>
      <c r="F98" s="9">
        <v>142147</v>
      </c>
      <c r="G98" s="9">
        <f>38473-7125-0.3</f>
        <v>31347.7</v>
      </c>
      <c r="H98" s="9">
        <v>0</v>
      </c>
      <c r="I98" s="9">
        <v>0</v>
      </c>
      <c r="J98" s="7">
        <f t="shared" si="3"/>
        <v>333199.69579999999</v>
      </c>
      <c r="K98" s="7">
        <f t="shared" si="4"/>
        <v>333199.7</v>
      </c>
      <c r="L98" s="6">
        <f t="shared" si="5"/>
        <v>-4.2000000248663127E-3</v>
      </c>
      <c r="M98" s="9"/>
      <c r="N98" s="9"/>
    </row>
    <row r="99" spans="1:14" x14ac:dyDescent="0.2">
      <c r="A99" s="2">
        <v>2010103065</v>
      </c>
      <c r="B99" t="s">
        <v>99</v>
      </c>
      <c r="C99" s="8">
        <v>7.0999998599290853E-4</v>
      </c>
      <c r="D99" s="8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7">
        <f t="shared" si="3"/>
        <v>0</v>
      </c>
      <c r="K99" s="7">
        <f t="shared" si="4"/>
        <v>0</v>
      </c>
      <c r="L99" s="6">
        <f t="shared" si="5"/>
        <v>0</v>
      </c>
      <c r="M99" s="9"/>
      <c r="N99" s="9"/>
    </row>
    <row r="100" spans="1:14" x14ac:dyDescent="0.2">
      <c r="A100" s="2">
        <v>2010103073</v>
      </c>
      <c r="B100" t="s">
        <v>100</v>
      </c>
      <c r="C100" s="8">
        <v>0</v>
      </c>
      <c r="D100" s="8">
        <v>17569</v>
      </c>
      <c r="E100" s="9">
        <f>+D100/2</f>
        <v>8784.5</v>
      </c>
      <c r="F100" s="9">
        <f>+D100/2</f>
        <v>8784.5</v>
      </c>
      <c r="G100" s="9">
        <v>0</v>
      </c>
      <c r="H100" s="9">
        <v>0</v>
      </c>
      <c r="I100" s="9">
        <v>0</v>
      </c>
      <c r="J100" s="7">
        <f t="shared" si="3"/>
        <v>17569</v>
      </c>
      <c r="K100" s="7">
        <f t="shared" si="4"/>
        <v>17569</v>
      </c>
      <c r="L100" s="6">
        <f t="shared" si="5"/>
        <v>0</v>
      </c>
      <c r="M100" s="9"/>
      <c r="N100" s="9"/>
    </row>
    <row r="101" spans="1:14" x14ac:dyDescent="0.2">
      <c r="A101" s="2">
        <v>2010103085</v>
      </c>
      <c r="B101" s="10" t="s">
        <v>101</v>
      </c>
      <c r="C101" s="8">
        <v>0</v>
      </c>
      <c r="D101" s="8">
        <v>713</v>
      </c>
      <c r="E101" s="9">
        <f>+D101</f>
        <v>713</v>
      </c>
      <c r="F101" s="9">
        <v>0</v>
      </c>
      <c r="G101" s="9">
        <v>0</v>
      </c>
      <c r="H101" s="9">
        <v>0</v>
      </c>
      <c r="I101" s="9">
        <v>0</v>
      </c>
      <c r="J101" s="7">
        <f t="shared" si="3"/>
        <v>713</v>
      </c>
      <c r="K101" s="7">
        <f t="shared" si="4"/>
        <v>713</v>
      </c>
      <c r="L101" s="6">
        <f t="shared" si="5"/>
        <v>0</v>
      </c>
      <c r="M101" s="9"/>
      <c r="N101" s="9"/>
    </row>
    <row r="102" spans="1:14" x14ac:dyDescent="0.2">
      <c r="A102" s="2">
        <v>2010103086</v>
      </c>
      <c r="B102" t="s">
        <v>102</v>
      </c>
      <c r="C102" s="8">
        <v>1.0000001639127731E-5</v>
      </c>
      <c r="D102" s="8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7">
        <f t="shared" si="3"/>
        <v>0</v>
      </c>
      <c r="K102" s="7">
        <f t="shared" si="4"/>
        <v>0</v>
      </c>
      <c r="L102" s="6">
        <f t="shared" si="5"/>
        <v>0</v>
      </c>
      <c r="M102" s="9"/>
      <c r="N102" s="9"/>
    </row>
    <row r="103" spans="1:14" x14ac:dyDescent="0.2">
      <c r="A103" s="2">
        <v>2010103091</v>
      </c>
      <c r="B103" t="s">
        <v>103</v>
      </c>
      <c r="C103" s="8">
        <v>747.61020000000019</v>
      </c>
      <c r="D103" s="8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7">
        <f t="shared" si="3"/>
        <v>0</v>
      </c>
      <c r="K103" s="7">
        <f t="shared" si="4"/>
        <v>0</v>
      </c>
      <c r="L103" s="6">
        <f t="shared" si="5"/>
        <v>0</v>
      </c>
      <c r="M103" s="9"/>
      <c r="N103" s="9"/>
    </row>
    <row r="104" spans="1:14" x14ac:dyDescent="0.2">
      <c r="A104" s="2">
        <v>2010103118</v>
      </c>
      <c r="B104" t="s">
        <v>104</v>
      </c>
      <c r="C104" s="8">
        <v>0</v>
      </c>
      <c r="D104" s="8">
        <v>15413.050000000001</v>
      </c>
      <c r="E104" s="9">
        <v>15413.05</v>
      </c>
      <c r="F104" s="9">
        <v>0</v>
      </c>
      <c r="G104" s="9">
        <v>0</v>
      </c>
      <c r="H104" s="9">
        <v>0</v>
      </c>
      <c r="I104" s="9">
        <v>0</v>
      </c>
      <c r="J104" s="7">
        <f t="shared" si="3"/>
        <v>15413.050000000001</v>
      </c>
      <c r="K104" s="7">
        <f t="shared" si="4"/>
        <v>15413.05</v>
      </c>
      <c r="L104" s="6">
        <f t="shared" si="5"/>
        <v>0</v>
      </c>
      <c r="M104" s="9"/>
      <c r="N104" s="9"/>
    </row>
    <row r="105" spans="1:14" x14ac:dyDescent="0.2">
      <c r="A105" s="2">
        <v>2010103132</v>
      </c>
      <c r="B105" t="s">
        <v>105</v>
      </c>
      <c r="C105" s="8">
        <v>1610</v>
      </c>
      <c r="D105" s="8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7">
        <f t="shared" si="3"/>
        <v>0</v>
      </c>
      <c r="K105" s="7">
        <f t="shared" si="4"/>
        <v>0</v>
      </c>
      <c r="L105" s="6">
        <f t="shared" si="5"/>
        <v>0</v>
      </c>
      <c r="M105" s="9"/>
      <c r="N105" s="9"/>
    </row>
    <row r="106" spans="1:14" x14ac:dyDescent="0.2">
      <c r="A106" s="2">
        <v>2010105001</v>
      </c>
      <c r="B106" t="s">
        <v>106</v>
      </c>
      <c r="C106" s="8">
        <v>0</v>
      </c>
      <c r="D106" s="8">
        <v>605.6</v>
      </c>
      <c r="E106" s="9">
        <f>+D106</f>
        <v>605.6</v>
      </c>
      <c r="F106" s="9">
        <v>0</v>
      </c>
      <c r="G106" s="9">
        <v>0</v>
      </c>
      <c r="H106" s="9">
        <v>0</v>
      </c>
      <c r="I106" s="9">
        <v>0</v>
      </c>
      <c r="J106" s="7">
        <f t="shared" si="3"/>
        <v>605.6</v>
      </c>
      <c r="K106" s="7">
        <f t="shared" si="4"/>
        <v>605.6</v>
      </c>
      <c r="L106" s="6">
        <f t="shared" si="5"/>
        <v>0</v>
      </c>
      <c r="M106" s="9"/>
      <c r="N106" s="9"/>
    </row>
    <row r="107" spans="1:14" x14ac:dyDescent="0.2">
      <c r="A107" s="2">
        <v>2010105002</v>
      </c>
      <c r="B107" t="s">
        <v>107</v>
      </c>
      <c r="C107" s="8">
        <v>0</v>
      </c>
      <c r="D107" s="8">
        <v>25939.65</v>
      </c>
      <c r="E107" s="9">
        <f>+D107/2</f>
        <v>12969.825000000001</v>
      </c>
      <c r="F107" s="9">
        <f>+D107/2</f>
        <v>12969.825000000001</v>
      </c>
      <c r="G107" s="9">
        <v>0</v>
      </c>
      <c r="H107" s="9">
        <v>0</v>
      </c>
      <c r="I107" s="9">
        <v>0</v>
      </c>
      <c r="J107" s="7">
        <f t="shared" si="3"/>
        <v>25939.65</v>
      </c>
      <c r="K107" s="7">
        <f t="shared" si="4"/>
        <v>25939.65</v>
      </c>
      <c r="L107" s="6">
        <f t="shared" si="5"/>
        <v>0</v>
      </c>
      <c r="M107" s="9"/>
      <c r="N107" s="9"/>
    </row>
    <row r="108" spans="1:14" x14ac:dyDescent="0.2">
      <c r="A108" s="2">
        <v>2010105003</v>
      </c>
      <c r="B108" t="s">
        <v>108</v>
      </c>
      <c r="C108" s="8">
        <v>0</v>
      </c>
      <c r="D108" s="8">
        <v>35740.76</v>
      </c>
      <c r="E108" s="9">
        <f>+D108/2</f>
        <v>17870.38</v>
      </c>
      <c r="F108" s="9">
        <f>+D108/2</f>
        <v>17870.38</v>
      </c>
      <c r="G108" s="9">
        <v>0</v>
      </c>
      <c r="H108" s="9">
        <v>0</v>
      </c>
      <c r="I108" s="9">
        <v>0</v>
      </c>
      <c r="J108" s="7">
        <f t="shared" si="3"/>
        <v>35740.76</v>
      </c>
      <c r="K108" s="7">
        <f t="shared" si="4"/>
        <v>35740.76</v>
      </c>
      <c r="L108" s="6">
        <f t="shared" si="5"/>
        <v>0</v>
      </c>
      <c r="M108" s="9"/>
      <c r="N108" s="9"/>
    </row>
    <row r="109" spans="1:14" x14ac:dyDescent="0.2">
      <c r="A109" s="2">
        <v>2010105005</v>
      </c>
      <c r="B109" t="s">
        <v>109</v>
      </c>
      <c r="C109" s="8">
        <v>0</v>
      </c>
      <c r="D109" s="8">
        <v>347896.03</v>
      </c>
      <c r="E109" s="9">
        <v>216000</v>
      </c>
      <c r="F109" s="9">
        <v>0</v>
      </c>
      <c r="G109" s="9">
        <f>0.03+131896</f>
        <v>131896.03</v>
      </c>
      <c r="H109" s="9">
        <v>0</v>
      </c>
      <c r="I109" s="9">
        <v>0</v>
      </c>
      <c r="J109" s="7">
        <f t="shared" si="3"/>
        <v>347896.03</v>
      </c>
      <c r="K109" s="7">
        <f t="shared" si="4"/>
        <v>347896.03</v>
      </c>
      <c r="L109" s="6">
        <f t="shared" si="5"/>
        <v>0</v>
      </c>
      <c r="M109" s="9"/>
      <c r="N109" s="9"/>
    </row>
    <row r="110" spans="1:14" x14ac:dyDescent="0.2">
      <c r="A110" s="2">
        <v>2010105009</v>
      </c>
      <c r="B110" s="10" t="s">
        <v>110</v>
      </c>
      <c r="C110" s="8">
        <v>0</v>
      </c>
      <c r="D110" s="8">
        <v>3832.44</v>
      </c>
      <c r="E110" s="9">
        <f>+D110</f>
        <v>3832.44</v>
      </c>
      <c r="F110" s="9">
        <v>0</v>
      </c>
      <c r="G110" s="9">
        <v>0</v>
      </c>
      <c r="H110" s="9">
        <v>0</v>
      </c>
      <c r="I110" s="9">
        <v>0</v>
      </c>
      <c r="J110" s="7">
        <f t="shared" si="3"/>
        <v>3832.44</v>
      </c>
      <c r="K110" s="7">
        <f t="shared" si="4"/>
        <v>3832.44</v>
      </c>
      <c r="L110" s="6">
        <f t="shared" si="5"/>
        <v>0</v>
      </c>
      <c r="M110" s="9"/>
      <c r="N110" s="9"/>
    </row>
    <row r="111" spans="1:14" x14ac:dyDescent="0.2">
      <c r="A111" s="2">
        <v>2010105010</v>
      </c>
      <c r="B111" t="s">
        <v>111</v>
      </c>
      <c r="C111" s="8">
        <v>1.0000001639127731E-5</v>
      </c>
      <c r="D111" s="8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7">
        <f t="shared" si="3"/>
        <v>0</v>
      </c>
      <c r="K111" s="7">
        <f t="shared" si="4"/>
        <v>0</v>
      </c>
      <c r="L111" s="6">
        <f t="shared" si="5"/>
        <v>0</v>
      </c>
      <c r="M111" s="9"/>
      <c r="N111" s="9"/>
    </row>
    <row r="112" spans="1:14" x14ac:dyDescent="0.2">
      <c r="A112" s="2">
        <v>2010105012</v>
      </c>
      <c r="B112" t="s">
        <v>112</v>
      </c>
      <c r="C112" s="8">
        <v>0</v>
      </c>
      <c r="D112" s="8">
        <v>10035.06</v>
      </c>
      <c r="E112" s="9">
        <f>+D112</f>
        <v>10035.06</v>
      </c>
      <c r="F112" s="9">
        <v>0</v>
      </c>
      <c r="G112" s="9">
        <v>0</v>
      </c>
      <c r="H112" s="9">
        <v>0</v>
      </c>
      <c r="I112" s="9">
        <v>0</v>
      </c>
      <c r="J112" s="7">
        <f t="shared" si="3"/>
        <v>10035.06</v>
      </c>
      <c r="K112" s="7">
        <f t="shared" si="4"/>
        <v>10035.06</v>
      </c>
      <c r="L112" s="6">
        <f t="shared" si="5"/>
        <v>0</v>
      </c>
      <c r="M112" s="9"/>
      <c r="N112" s="9"/>
    </row>
    <row r="113" spans="1:14" x14ac:dyDescent="0.2">
      <c r="A113" s="2">
        <v>2010105013</v>
      </c>
      <c r="B113" t="s">
        <v>113</v>
      </c>
      <c r="C113" s="8">
        <v>0</v>
      </c>
      <c r="D113" s="8">
        <v>148596.75</v>
      </c>
      <c r="E113" s="9">
        <v>18550</v>
      </c>
      <c r="F113" s="9">
        <f>0.75+130046</f>
        <v>130046.75</v>
      </c>
      <c r="G113" s="9">
        <v>0</v>
      </c>
      <c r="H113" s="9">
        <v>0</v>
      </c>
      <c r="I113" s="9">
        <v>0</v>
      </c>
      <c r="J113" s="7">
        <f t="shared" si="3"/>
        <v>148596.75</v>
      </c>
      <c r="K113" s="7">
        <f t="shared" si="4"/>
        <v>148596.75</v>
      </c>
      <c r="L113" s="6">
        <f t="shared" si="5"/>
        <v>0</v>
      </c>
      <c r="M113" s="9"/>
      <c r="N113" s="9"/>
    </row>
    <row r="114" spans="1:14" x14ac:dyDescent="0.2">
      <c r="A114" s="2">
        <v>2010105019</v>
      </c>
      <c r="B114" t="s">
        <v>114</v>
      </c>
      <c r="C114" s="8">
        <v>0</v>
      </c>
      <c r="D114" s="8">
        <v>0.05</v>
      </c>
      <c r="E114" s="9">
        <v>0.05</v>
      </c>
      <c r="F114" s="9">
        <v>0</v>
      </c>
      <c r="G114" s="9">
        <v>0</v>
      </c>
      <c r="H114" s="9">
        <v>0</v>
      </c>
      <c r="I114" s="9">
        <v>0</v>
      </c>
      <c r="J114" s="7">
        <f t="shared" si="3"/>
        <v>0.05</v>
      </c>
      <c r="K114" s="7">
        <f t="shared" si="4"/>
        <v>0.05</v>
      </c>
      <c r="L114" s="6">
        <f t="shared" si="5"/>
        <v>0</v>
      </c>
      <c r="M114" s="9"/>
      <c r="N114" s="9"/>
    </row>
    <row r="115" spans="1:14" x14ac:dyDescent="0.2">
      <c r="A115" s="2">
        <v>2010105025</v>
      </c>
      <c r="B115" t="s">
        <v>115</v>
      </c>
      <c r="C115" s="8">
        <v>0</v>
      </c>
      <c r="D115" s="8">
        <v>285980.88</v>
      </c>
      <c r="E115" s="9">
        <f>+D115/3</f>
        <v>95326.96</v>
      </c>
      <c r="F115" s="9">
        <f>+D115/3</f>
        <v>95326.96</v>
      </c>
      <c r="G115" s="9">
        <f>+D115/3</f>
        <v>95326.96</v>
      </c>
      <c r="H115" s="9">
        <v>0</v>
      </c>
      <c r="I115" s="9">
        <v>0</v>
      </c>
      <c r="J115" s="7">
        <f t="shared" si="3"/>
        <v>285980.88</v>
      </c>
      <c r="K115" s="7">
        <f t="shared" si="4"/>
        <v>285980.88</v>
      </c>
      <c r="L115" s="6">
        <f t="shared" si="5"/>
        <v>0</v>
      </c>
      <c r="M115" s="9"/>
      <c r="N115" s="9"/>
    </row>
    <row r="116" spans="1:14" x14ac:dyDescent="0.2">
      <c r="A116" s="2">
        <v>2010105031</v>
      </c>
      <c r="B116" t="s">
        <v>116</v>
      </c>
      <c r="C116" s="8">
        <v>0</v>
      </c>
      <c r="D116" s="8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7">
        <f t="shared" si="3"/>
        <v>0</v>
      </c>
      <c r="K116" s="7">
        <f t="shared" si="4"/>
        <v>0</v>
      </c>
      <c r="L116" s="6">
        <f t="shared" si="5"/>
        <v>0</v>
      </c>
      <c r="M116" s="9"/>
      <c r="N116" s="9"/>
    </row>
    <row r="117" spans="1:14" x14ac:dyDescent="0.2">
      <c r="A117" s="2">
        <v>2010105032</v>
      </c>
      <c r="B117" t="s">
        <v>117</v>
      </c>
      <c r="C117" s="8">
        <v>0</v>
      </c>
      <c r="D117" s="8">
        <v>350</v>
      </c>
      <c r="E117" s="9">
        <f>+D117</f>
        <v>350</v>
      </c>
      <c r="F117" s="9">
        <v>0</v>
      </c>
      <c r="G117" s="9">
        <v>0</v>
      </c>
      <c r="H117" s="9">
        <v>0</v>
      </c>
      <c r="I117" s="9">
        <v>0</v>
      </c>
      <c r="J117" s="7">
        <f t="shared" si="3"/>
        <v>350</v>
      </c>
      <c r="K117" s="7">
        <f t="shared" si="4"/>
        <v>350</v>
      </c>
      <c r="L117" s="6">
        <f t="shared" si="5"/>
        <v>0</v>
      </c>
      <c r="M117" s="9"/>
      <c r="N117" s="9"/>
    </row>
    <row r="118" spans="1:14" x14ac:dyDescent="0.2">
      <c r="A118" s="2">
        <v>2010105049</v>
      </c>
      <c r="B118" t="s">
        <v>118</v>
      </c>
      <c r="C118" s="8">
        <v>0</v>
      </c>
      <c r="D118" s="8">
        <v>45.49</v>
      </c>
      <c r="E118" s="9">
        <f>+D118</f>
        <v>45.49</v>
      </c>
      <c r="F118" s="9">
        <v>0</v>
      </c>
      <c r="G118" s="9">
        <v>0</v>
      </c>
      <c r="H118" s="9">
        <v>0</v>
      </c>
      <c r="I118" s="9">
        <v>0</v>
      </c>
      <c r="J118" s="7">
        <f t="shared" si="3"/>
        <v>45.49</v>
      </c>
      <c r="K118" s="7">
        <f t="shared" si="4"/>
        <v>45.49</v>
      </c>
      <c r="L118" s="6">
        <f t="shared" si="5"/>
        <v>0</v>
      </c>
      <c r="M118" s="9"/>
      <c r="N118" s="9"/>
    </row>
    <row r="119" spans="1:14" x14ac:dyDescent="0.2">
      <c r="A119" s="2">
        <v>2010105050</v>
      </c>
      <c r="B119" t="s">
        <v>119</v>
      </c>
      <c r="C119" s="8">
        <v>0</v>
      </c>
      <c r="D119" s="8">
        <v>327843.19</v>
      </c>
      <c r="E119" s="9">
        <f>+D119/3</f>
        <v>109281.06333333334</v>
      </c>
      <c r="F119" s="9">
        <f>+D119/3</f>
        <v>109281.06333333334</v>
      </c>
      <c r="G119" s="9">
        <f>+D119/3</f>
        <v>109281.06333333334</v>
      </c>
      <c r="H119" s="9">
        <v>0</v>
      </c>
      <c r="I119" s="9">
        <v>0</v>
      </c>
      <c r="J119" s="7">
        <f t="shared" si="3"/>
        <v>327843.19</v>
      </c>
      <c r="K119" s="7">
        <f t="shared" si="4"/>
        <v>327843.19</v>
      </c>
      <c r="L119" s="6">
        <f t="shared" si="5"/>
        <v>0</v>
      </c>
      <c r="M119" s="9"/>
      <c r="N119" s="9"/>
    </row>
    <row r="120" spans="1:14" x14ac:dyDescent="0.2">
      <c r="A120" s="2">
        <v>2010105056</v>
      </c>
      <c r="B120" t="s">
        <v>120</v>
      </c>
      <c r="C120" s="8">
        <v>0</v>
      </c>
      <c r="D120" s="8">
        <v>117523.65000000001</v>
      </c>
      <c r="E120" s="9">
        <f>+D120/2</f>
        <v>58761.825000000004</v>
      </c>
      <c r="F120" s="9">
        <f>+D120/2</f>
        <v>58761.825000000004</v>
      </c>
      <c r="G120" s="9"/>
      <c r="H120" s="9">
        <v>0</v>
      </c>
      <c r="I120" s="9">
        <v>0</v>
      </c>
      <c r="J120" s="7">
        <f t="shared" si="3"/>
        <v>117523.65000000001</v>
      </c>
      <c r="K120" s="7">
        <f t="shared" si="4"/>
        <v>117523.65000000001</v>
      </c>
      <c r="L120" s="6">
        <f t="shared" si="5"/>
        <v>0</v>
      </c>
      <c r="M120" s="9"/>
      <c r="N120" s="9"/>
    </row>
    <row r="121" spans="1:14" x14ac:dyDescent="0.2">
      <c r="A121" s="2">
        <v>2010105057</v>
      </c>
      <c r="B121" s="10" t="s">
        <v>121</v>
      </c>
      <c r="C121" s="8">
        <v>0</v>
      </c>
      <c r="D121" s="8">
        <v>130497.25</v>
      </c>
      <c r="E121" s="9">
        <f>+D121</f>
        <v>130497.25</v>
      </c>
      <c r="F121" s="9">
        <v>0</v>
      </c>
      <c r="G121" s="9">
        <v>0</v>
      </c>
      <c r="H121" s="9">
        <v>0</v>
      </c>
      <c r="I121" s="9">
        <v>0</v>
      </c>
      <c r="J121" s="7">
        <f t="shared" si="3"/>
        <v>130497.25</v>
      </c>
      <c r="K121" s="7">
        <f t="shared" si="4"/>
        <v>130497.25</v>
      </c>
      <c r="L121" s="6">
        <f t="shared" si="5"/>
        <v>0</v>
      </c>
      <c r="M121" s="9"/>
      <c r="N121" s="9"/>
    </row>
    <row r="122" spans="1:14" x14ac:dyDescent="0.2">
      <c r="A122" s="2">
        <v>2010105065</v>
      </c>
      <c r="B122" t="s">
        <v>122</v>
      </c>
      <c r="C122" s="8">
        <v>0</v>
      </c>
      <c r="D122" s="8">
        <v>4738</v>
      </c>
      <c r="E122" s="9">
        <f>+D122</f>
        <v>4738</v>
      </c>
      <c r="F122" s="9">
        <v>0</v>
      </c>
      <c r="G122" s="9">
        <v>0</v>
      </c>
      <c r="H122" s="9">
        <v>0</v>
      </c>
      <c r="I122" s="9">
        <v>0</v>
      </c>
      <c r="J122" s="7">
        <f t="shared" si="3"/>
        <v>4738</v>
      </c>
      <c r="K122" s="7">
        <f t="shared" si="4"/>
        <v>4738</v>
      </c>
      <c r="L122" s="6">
        <f t="shared" si="5"/>
        <v>0</v>
      </c>
      <c r="M122" s="9"/>
      <c r="N122" s="9"/>
    </row>
    <row r="123" spans="1:14" x14ac:dyDescent="0.2">
      <c r="A123" s="2">
        <v>2010105066</v>
      </c>
      <c r="B123" s="10" t="s">
        <v>123</v>
      </c>
      <c r="C123" s="8">
        <v>0</v>
      </c>
      <c r="D123" s="8">
        <v>47087.37</v>
      </c>
      <c r="E123" s="9">
        <f>+D123</f>
        <v>47087.37</v>
      </c>
      <c r="F123" s="9">
        <v>0</v>
      </c>
      <c r="G123" s="9">
        <v>0</v>
      </c>
      <c r="H123" s="9">
        <v>0</v>
      </c>
      <c r="I123" s="9">
        <v>0</v>
      </c>
      <c r="J123" s="7">
        <f t="shared" si="3"/>
        <v>47087.37</v>
      </c>
      <c r="K123" s="7">
        <f t="shared" si="4"/>
        <v>47087.37</v>
      </c>
      <c r="L123" s="6">
        <f t="shared" si="5"/>
        <v>0</v>
      </c>
      <c r="M123" s="9"/>
      <c r="N123" s="9"/>
    </row>
    <row r="124" spans="1:14" x14ac:dyDescent="0.2">
      <c r="A124" s="2">
        <v>2010105069</v>
      </c>
      <c r="B124" s="10" t="s">
        <v>124</v>
      </c>
      <c r="C124" s="8">
        <v>0</v>
      </c>
      <c r="D124" s="8">
        <v>15937.54</v>
      </c>
      <c r="E124" s="9">
        <f>+D124</f>
        <v>15937.54</v>
      </c>
      <c r="F124" s="9">
        <v>0</v>
      </c>
      <c r="G124" s="9">
        <v>0</v>
      </c>
      <c r="H124" s="9">
        <v>0</v>
      </c>
      <c r="I124" s="9">
        <v>0</v>
      </c>
      <c r="J124" s="7">
        <f t="shared" si="3"/>
        <v>15937.54</v>
      </c>
      <c r="K124" s="7">
        <f t="shared" si="4"/>
        <v>15937.54</v>
      </c>
      <c r="L124" s="6">
        <f t="shared" si="5"/>
        <v>0</v>
      </c>
      <c r="M124" s="9"/>
      <c r="N124" s="9"/>
    </row>
    <row r="125" spans="1:14" x14ac:dyDescent="0.2">
      <c r="A125" s="2">
        <v>2010105071</v>
      </c>
      <c r="B125" s="10" t="s">
        <v>125</v>
      </c>
      <c r="C125" s="8">
        <v>0</v>
      </c>
      <c r="D125" s="8">
        <v>936825</v>
      </c>
      <c r="E125" s="9">
        <f>+D125/4</f>
        <v>234206.25</v>
      </c>
      <c r="F125" s="9">
        <f>+D125/4</f>
        <v>234206.25</v>
      </c>
      <c r="G125" s="9">
        <f>+D125/4</f>
        <v>234206.25</v>
      </c>
      <c r="H125" s="9">
        <f>+D125/4</f>
        <v>234206.25</v>
      </c>
      <c r="I125" s="9">
        <v>0</v>
      </c>
      <c r="J125" s="7">
        <f t="shared" si="3"/>
        <v>936825</v>
      </c>
      <c r="K125" s="7">
        <f t="shared" si="4"/>
        <v>936825</v>
      </c>
      <c r="L125" s="6">
        <f t="shared" si="5"/>
        <v>0</v>
      </c>
      <c r="M125" s="9"/>
      <c r="N125" s="9"/>
    </row>
    <row r="126" spans="1:14" x14ac:dyDescent="0.2">
      <c r="A126" s="2">
        <v>2010105075</v>
      </c>
      <c r="B126" s="10" t="s">
        <v>126</v>
      </c>
      <c r="C126" s="8">
        <v>0</v>
      </c>
      <c r="D126" s="8">
        <v>5000.17</v>
      </c>
      <c r="E126" s="9">
        <f>+D126</f>
        <v>5000.17</v>
      </c>
      <c r="F126" s="9">
        <v>0</v>
      </c>
      <c r="G126" s="9">
        <v>0</v>
      </c>
      <c r="H126" s="9">
        <v>0</v>
      </c>
      <c r="I126" s="9">
        <v>0</v>
      </c>
      <c r="J126" s="7">
        <f t="shared" si="3"/>
        <v>5000.17</v>
      </c>
      <c r="K126" s="7">
        <f t="shared" si="4"/>
        <v>5000.17</v>
      </c>
      <c r="L126" s="6">
        <f t="shared" si="5"/>
        <v>0</v>
      </c>
      <c r="M126" s="9"/>
      <c r="N126" s="9"/>
    </row>
    <row r="127" spans="1:14" x14ac:dyDescent="0.2">
      <c r="A127" s="2">
        <v>2010105079</v>
      </c>
      <c r="B127" t="s">
        <v>127</v>
      </c>
      <c r="C127" s="8">
        <v>0</v>
      </c>
      <c r="D127" s="8">
        <v>8704.0900100000017</v>
      </c>
      <c r="E127" s="9">
        <f>+D127/2</f>
        <v>4352.0450050000009</v>
      </c>
      <c r="F127" s="9">
        <f>+D127/2</f>
        <v>4352.0450050000009</v>
      </c>
      <c r="G127" s="9">
        <v>0</v>
      </c>
      <c r="H127" s="9">
        <v>0</v>
      </c>
      <c r="I127" s="9">
        <v>0</v>
      </c>
      <c r="J127" s="7">
        <f t="shared" si="3"/>
        <v>8704.0900100000017</v>
      </c>
      <c r="K127" s="7">
        <f t="shared" si="4"/>
        <v>8704.0900100000017</v>
      </c>
      <c r="L127" s="6">
        <f t="shared" si="5"/>
        <v>0</v>
      </c>
      <c r="M127" s="9"/>
      <c r="N127" s="9"/>
    </row>
    <row r="128" spans="1:14" x14ac:dyDescent="0.2">
      <c r="A128" s="2">
        <v>2010105091</v>
      </c>
      <c r="B128" s="10" t="s">
        <v>128</v>
      </c>
      <c r="C128" s="8">
        <v>0</v>
      </c>
      <c r="D128" s="8">
        <v>5481.5</v>
      </c>
      <c r="E128" s="9">
        <f t="shared" ref="E128:E133" si="6">+D128</f>
        <v>5481.5</v>
      </c>
      <c r="F128" s="9">
        <v>0</v>
      </c>
      <c r="G128" s="9">
        <v>0</v>
      </c>
      <c r="H128" s="9">
        <v>0</v>
      </c>
      <c r="I128" s="9">
        <v>0</v>
      </c>
      <c r="J128" s="7">
        <f t="shared" si="3"/>
        <v>5481.5</v>
      </c>
      <c r="K128" s="7">
        <f t="shared" si="4"/>
        <v>5481.5</v>
      </c>
      <c r="L128" s="6">
        <f t="shared" si="5"/>
        <v>0</v>
      </c>
      <c r="M128" s="9"/>
      <c r="N128" s="9"/>
    </row>
    <row r="129" spans="1:14" x14ac:dyDescent="0.2">
      <c r="A129" s="2">
        <v>2010105096</v>
      </c>
      <c r="B129" s="10" t="s">
        <v>129</v>
      </c>
      <c r="C129" s="8">
        <v>0</v>
      </c>
      <c r="D129" s="8">
        <v>10871.87</v>
      </c>
      <c r="E129" s="9">
        <f t="shared" si="6"/>
        <v>10871.87</v>
      </c>
      <c r="F129" s="9">
        <v>0</v>
      </c>
      <c r="G129" s="9">
        <v>0</v>
      </c>
      <c r="H129" s="9">
        <v>0</v>
      </c>
      <c r="I129" s="9">
        <v>0</v>
      </c>
      <c r="J129" s="7">
        <f t="shared" si="3"/>
        <v>10871.87</v>
      </c>
      <c r="K129" s="7">
        <f t="shared" si="4"/>
        <v>10871.87</v>
      </c>
      <c r="L129" s="6">
        <f t="shared" si="5"/>
        <v>0</v>
      </c>
      <c r="M129" s="9"/>
      <c r="N129" s="9"/>
    </row>
    <row r="130" spans="1:14" x14ac:dyDescent="0.2">
      <c r="A130" s="2">
        <v>2010105100</v>
      </c>
      <c r="B130" t="s">
        <v>130</v>
      </c>
      <c r="C130" s="8">
        <v>0</v>
      </c>
      <c r="D130" s="8">
        <v>1886</v>
      </c>
      <c r="E130" s="9">
        <f t="shared" si="6"/>
        <v>1886</v>
      </c>
      <c r="F130" s="9">
        <v>0</v>
      </c>
      <c r="G130" s="9">
        <v>0</v>
      </c>
      <c r="H130" s="9">
        <v>0</v>
      </c>
      <c r="I130" s="9">
        <v>0</v>
      </c>
      <c r="J130" s="7">
        <f t="shared" si="3"/>
        <v>1886</v>
      </c>
      <c r="K130" s="7">
        <f t="shared" si="4"/>
        <v>1886</v>
      </c>
      <c r="L130" s="6">
        <f t="shared" si="5"/>
        <v>0</v>
      </c>
      <c r="M130" s="9"/>
      <c r="N130" s="9"/>
    </row>
    <row r="131" spans="1:14" x14ac:dyDescent="0.2">
      <c r="A131" s="2">
        <v>2010105103</v>
      </c>
      <c r="B131" t="s">
        <v>131</v>
      </c>
      <c r="C131" s="8">
        <v>0</v>
      </c>
      <c r="D131" s="8">
        <v>822</v>
      </c>
      <c r="E131" s="9">
        <f t="shared" si="6"/>
        <v>822</v>
      </c>
      <c r="F131" s="9">
        <v>0</v>
      </c>
      <c r="G131" s="9">
        <v>0</v>
      </c>
      <c r="H131" s="9">
        <v>0</v>
      </c>
      <c r="I131" s="9">
        <v>0</v>
      </c>
      <c r="J131" s="7">
        <f t="shared" si="3"/>
        <v>822</v>
      </c>
      <c r="K131" s="7">
        <f t="shared" si="4"/>
        <v>822</v>
      </c>
      <c r="L131" s="6">
        <f t="shared" si="5"/>
        <v>0</v>
      </c>
      <c r="M131" s="9"/>
      <c r="N131" s="9"/>
    </row>
    <row r="132" spans="1:14" x14ac:dyDescent="0.2">
      <c r="A132" s="2">
        <v>2010105104</v>
      </c>
      <c r="B132" t="s">
        <v>132</v>
      </c>
      <c r="C132" s="8">
        <v>0</v>
      </c>
      <c r="D132" s="8">
        <v>10401.67</v>
      </c>
      <c r="E132" s="9">
        <f t="shared" si="6"/>
        <v>10401.67</v>
      </c>
      <c r="F132" s="9">
        <v>0</v>
      </c>
      <c r="G132" s="9">
        <v>0</v>
      </c>
      <c r="H132" s="9">
        <v>0</v>
      </c>
      <c r="I132" s="9">
        <v>0</v>
      </c>
      <c r="J132" s="7">
        <f t="shared" ref="J132:J195" si="7">+D132</f>
        <v>10401.67</v>
      </c>
      <c r="K132" s="7">
        <f t="shared" ref="K132:K195" si="8">SUM(E132:I132)</f>
        <v>10401.67</v>
      </c>
      <c r="L132" s="6">
        <f t="shared" ref="L132:L195" si="9">+J132-K132</f>
        <v>0</v>
      </c>
      <c r="M132" s="9"/>
      <c r="N132" s="9"/>
    </row>
    <row r="133" spans="1:14" x14ac:dyDescent="0.2">
      <c r="A133" s="2">
        <v>2010105110</v>
      </c>
      <c r="B133" t="s">
        <v>133</v>
      </c>
      <c r="C133" s="8">
        <v>0</v>
      </c>
      <c r="D133" s="8">
        <v>590</v>
      </c>
      <c r="E133" s="9">
        <f t="shared" si="6"/>
        <v>590</v>
      </c>
      <c r="F133" s="9">
        <v>0</v>
      </c>
      <c r="G133" s="9">
        <v>0</v>
      </c>
      <c r="H133" s="9">
        <v>0</v>
      </c>
      <c r="I133" s="9">
        <v>0</v>
      </c>
      <c r="J133" s="7">
        <f t="shared" si="7"/>
        <v>590</v>
      </c>
      <c r="K133" s="7">
        <f t="shared" si="8"/>
        <v>590</v>
      </c>
      <c r="L133" s="6">
        <f t="shared" si="9"/>
        <v>0</v>
      </c>
      <c r="M133" s="9"/>
      <c r="N133" s="9"/>
    </row>
    <row r="134" spans="1:14" x14ac:dyDescent="0.2">
      <c r="A134" s="2">
        <v>2010105113</v>
      </c>
      <c r="B134" t="s">
        <v>134</v>
      </c>
      <c r="C134" s="8">
        <v>24208.799999999999</v>
      </c>
      <c r="D134" s="8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7">
        <f t="shared" si="7"/>
        <v>0</v>
      </c>
      <c r="K134" s="7">
        <f t="shared" si="8"/>
        <v>0</v>
      </c>
      <c r="L134" s="6">
        <f t="shared" si="9"/>
        <v>0</v>
      </c>
      <c r="M134" s="9"/>
      <c r="N134" s="9"/>
    </row>
    <row r="135" spans="1:14" x14ac:dyDescent="0.2">
      <c r="A135" s="2">
        <v>2010105116</v>
      </c>
      <c r="B135" t="s">
        <v>135</v>
      </c>
      <c r="C135" s="8">
        <v>13070</v>
      </c>
      <c r="D135" s="8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7">
        <f t="shared" si="7"/>
        <v>0</v>
      </c>
      <c r="K135" s="7">
        <f t="shared" si="8"/>
        <v>0</v>
      </c>
      <c r="L135" s="6">
        <f t="shared" si="9"/>
        <v>0</v>
      </c>
      <c r="M135" s="9"/>
      <c r="N135" s="9"/>
    </row>
    <row r="136" spans="1:14" x14ac:dyDescent="0.2">
      <c r="A136" s="2">
        <v>2010105117</v>
      </c>
      <c r="B136" t="s">
        <v>136</v>
      </c>
      <c r="C136" s="8">
        <v>0</v>
      </c>
      <c r="D136" s="8">
        <v>13110</v>
      </c>
      <c r="E136" s="9">
        <f>+D136</f>
        <v>13110</v>
      </c>
      <c r="F136" s="9">
        <v>0</v>
      </c>
      <c r="G136" s="9">
        <v>0</v>
      </c>
      <c r="H136" s="9">
        <v>0</v>
      </c>
      <c r="I136" s="9">
        <v>0</v>
      </c>
      <c r="J136" s="7">
        <f t="shared" si="7"/>
        <v>13110</v>
      </c>
      <c r="K136" s="7">
        <f t="shared" si="8"/>
        <v>13110</v>
      </c>
      <c r="L136" s="6">
        <f t="shared" si="9"/>
        <v>0</v>
      </c>
      <c r="M136" s="9"/>
      <c r="N136" s="9"/>
    </row>
    <row r="137" spans="1:14" x14ac:dyDescent="0.2">
      <c r="A137" s="2">
        <v>2010105119</v>
      </c>
      <c r="B137" t="s">
        <v>137</v>
      </c>
      <c r="C137" s="8">
        <v>0</v>
      </c>
      <c r="D137" s="8">
        <v>2875.0050000000001</v>
      </c>
      <c r="E137" s="9">
        <f>+D137</f>
        <v>2875.0050000000001</v>
      </c>
      <c r="F137" s="9">
        <v>0</v>
      </c>
      <c r="G137" s="9">
        <v>0</v>
      </c>
      <c r="H137" s="9">
        <v>0</v>
      </c>
      <c r="I137" s="9">
        <v>0</v>
      </c>
      <c r="J137" s="7">
        <f t="shared" si="7"/>
        <v>2875.0050000000001</v>
      </c>
      <c r="K137" s="7">
        <f t="shared" si="8"/>
        <v>2875.0050000000001</v>
      </c>
      <c r="L137" s="6">
        <f t="shared" si="9"/>
        <v>0</v>
      </c>
      <c r="M137" s="9"/>
      <c r="N137" s="9"/>
    </row>
    <row r="138" spans="1:14" x14ac:dyDescent="0.2">
      <c r="A138" s="2">
        <v>2010105121</v>
      </c>
      <c r="B138" t="s">
        <v>138</v>
      </c>
      <c r="C138" s="8">
        <v>0</v>
      </c>
      <c r="D138" s="8">
        <v>12225.22</v>
      </c>
      <c r="E138" s="9">
        <f>+D138/4</f>
        <v>3056.3049999999998</v>
      </c>
      <c r="F138" s="9">
        <f>+D138/4</f>
        <v>3056.3049999999998</v>
      </c>
      <c r="G138" s="9">
        <f>+D138/4</f>
        <v>3056.3049999999998</v>
      </c>
      <c r="H138" s="9">
        <f>+D138/4</f>
        <v>3056.3049999999998</v>
      </c>
      <c r="I138" s="9">
        <v>0</v>
      </c>
      <c r="J138" s="7">
        <f t="shared" si="7"/>
        <v>12225.22</v>
      </c>
      <c r="K138" s="7">
        <f t="shared" si="8"/>
        <v>12225.22</v>
      </c>
      <c r="L138" s="6">
        <f t="shared" si="9"/>
        <v>0</v>
      </c>
      <c r="M138" s="9"/>
      <c r="N138" s="9"/>
    </row>
    <row r="139" spans="1:14" x14ac:dyDescent="0.2">
      <c r="A139" s="2">
        <v>2010105122</v>
      </c>
      <c r="B139" s="10" t="s">
        <v>139</v>
      </c>
      <c r="C139" s="8">
        <v>0</v>
      </c>
      <c r="D139" s="8">
        <v>89017.25</v>
      </c>
      <c r="E139" s="9">
        <f>+D139</f>
        <v>89017.25</v>
      </c>
      <c r="F139" s="9">
        <v>0</v>
      </c>
      <c r="G139" s="9">
        <v>0</v>
      </c>
      <c r="H139" s="9">
        <v>0</v>
      </c>
      <c r="I139" s="9">
        <v>0</v>
      </c>
      <c r="J139" s="7">
        <f t="shared" si="7"/>
        <v>89017.25</v>
      </c>
      <c r="K139" s="7">
        <f t="shared" si="8"/>
        <v>89017.25</v>
      </c>
      <c r="L139" s="6">
        <f t="shared" si="9"/>
        <v>0</v>
      </c>
      <c r="M139" s="9"/>
      <c r="N139" s="9"/>
    </row>
    <row r="140" spans="1:14" x14ac:dyDescent="0.2">
      <c r="A140" s="2">
        <v>2010105128</v>
      </c>
      <c r="B140" s="10" t="s">
        <v>140</v>
      </c>
      <c r="C140" s="8">
        <v>0</v>
      </c>
      <c r="D140" s="8">
        <v>172500</v>
      </c>
      <c r="E140" s="9">
        <f>+D140</f>
        <v>172500</v>
      </c>
      <c r="F140" s="9">
        <v>0</v>
      </c>
      <c r="G140" s="9">
        <v>0</v>
      </c>
      <c r="H140" s="9">
        <v>0</v>
      </c>
      <c r="I140" s="9">
        <v>0</v>
      </c>
      <c r="J140" s="7">
        <f t="shared" si="7"/>
        <v>172500</v>
      </c>
      <c r="K140" s="7">
        <f t="shared" si="8"/>
        <v>172500</v>
      </c>
      <c r="L140" s="6">
        <f t="shared" si="9"/>
        <v>0</v>
      </c>
      <c r="M140" s="9"/>
      <c r="N140" s="9"/>
    </row>
    <row r="141" spans="1:14" x14ac:dyDescent="0.2">
      <c r="A141" s="2">
        <v>2010105131</v>
      </c>
      <c r="B141" t="s">
        <v>141</v>
      </c>
      <c r="C141" s="8">
        <v>0.05</v>
      </c>
      <c r="D141" s="8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7">
        <f t="shared" si="7"/>
        <v>0</v>
      </c>
      <c r="K141" s="7">
        <f t="shared" si="8"/>
        <v>0</v>
      </c>
      <c r="L141" s="6">
        <f t="shared" si="9"/>
        <v>0</v>
      </c>
      <c r="M141" s="9"/>
      <c r="N141" s="9"/>
    </row>
    <row r="142" spans="1:14" x14ac:dyDescent="0.2">
      <c r="A142" s="2">
        <v>2010105132</v>
      </c>
      <c r="B142" s="10" t="s">
        <v>142</v>
      </c>
      <c r="C142" s="8">
        <v>0</v>
      </c>
      <c r="D142" s="8">
        <v>77134.47</v>
      </c>
      <c r="E142" s="9">
        <f>+D142</f>
        <v>77134.47</v>
      </c>
      <c r="F142" s="9">
        <v>0</v>
      </c>
      <c r="G142" s="9">
        <v>0</v>
      </c>
      <c r="H142" s="9">
        <v>0</v>
      </c>
      <c r="I142" s="9">
        <v>0</v>
      </c>
      <c r="J142" s="7">
        <f t="shared" si="7"/>
        <v>77134.47</v>
      </c>
      <c r="K142" s="7">
        <f t="shared" si="8"/>
        <v>77134.47</v>
      </c>
      <c r="L142" s="6">
        <f t="shared" si="9"/>
        <v>0</v>
      </c>
      <c r="M142" s="9"/>
      <c r="N142" s="9"/>
    </row>
    <row r="143" spans="1:14" x14ac:dyDescent="0.2">
      <c r="A143" s="2">
        <v>2010105133</v>
      </c>
      <c r="B143" s="10" t="s">
        <v>143</v>
      </c>
      <c r="C143" s="8">
        <v>0</v>
      </c>
      <c r="D143" s="8">
        <v>12767.33</v>
      </c>
      <c r="E143" s="9">
        <f>+D143</f>
        <v>12767.33</v>
      </c>
      <c r="F143" s="9">
        <v>0</v>
      </c>
      <c r="G143" s="9">
        <v>0</v>
      </c>
      <c r="H143" s="9">
        <v>0</v>
      </c>
      <c r="I143" s="9">
        <v>0</v>
      </c>
      <c r="J143" s="7">
        <f t="shared" si="7"/>
        <v>12767.33</v>
      </c>
      <c r="K143" s="7">
        <f t="shared" si="8"/>
        <v>12767.33</v>
      </c>
      <c r="L143" s="6">
        <f t="shared" si="9"/>
        <v>0</v>
      </c>
      <c r="M143" s="9"/>
      <c r="N143" s="9"/>
    </row>
    <row r="144" spans="1:14" x14ac:dyDescent="0.2">
      <c r="A144" s="2">
        <v>2010105134</v>
      </c>
      <c r="B144" t="s">
        <v>144</v>
      </c>
      <c r="C144" s="8">
        <v>50</v>
      </c>
      <c r="D144" s="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7">
        <f t="shared" si="7"/>
        <v>0</v>
      </c>
      <c r="K144" s="7">
        <f t="shared" si="8"/>
        <v>0</v>
      </c>
      <c r="L144" s="6">
        <f t="shared" si="9"/>
        <v>0</v>
      </c>
      <c r="M144" s="9"/>
      <c r="N144" s="9"/>
    </row>
    <row r="145" spans="1:14" x14ac:dyDescent="0.2">
      <c r="A145" s="2">
        <v>2010105140</v>
      </c>
      <c r="B145" t="s">
        <v>145</v>
      </c>
      <c r="C145" s="8">
        <v>33</v>
      </c>
      <c r="D145" s="8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7">
        <f t="shared" si="7"/>
        <v>0</v>
      </c>
      <c r="K145" s="7">
        <f t="shared" si="8"/>
        <v>0</v>
      </c>
      <c r="L145" s="6">
        <f t="shared" si="9"/>
        <v>0</v>
      </c>
      <c r="M145" s="9"/>
      <c r="N145" s="9"/>
    </row>
    <row r="146" spans="1:14" x14ac:dyDescent="0.2">
      <c r="A146" s="2">
        <v>2010105141</v>
      </c>
      <c r="B146" t="s">
        <v>146</v>
      </c>
      <c r="C146" s="8">
        <v>999.51</v>
      </c>
      <c r="D146" s="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7">
        <f t="shared" si="7"/>
        <v>0</v>
      </c>
      <c r="K146" s="7">
        <f t="shared" si="8"/>
        <v>0</v>
      </c>
      <c r="L146" s="6">
        <f t="shared" si="9"/>
        <v>0</v>
      </c>
      <c r="M146" s="9"/>
      <c r="N146" s="9"/>
    </row>
    <row r="147" spans="1:14" x14ac:dyDescent="0.2">
      <c r="A147" s="2">
        <v>2010105142</v>
      </c>
      <c r="B147" t="s">
        <v>147</v>
      </c>
      <c r="C147" s="8">
        <v>8050</v>
      </c>
      <c r="D147" s="8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7">
        <f t="shared" si="7"/>
        <v>0</v>
      </c>
      <c r="K147" s="7">
        <f t="shared" si="8"/>
        <v>0</v>
      </c>
      <c r="L147" s="6">
        <f t="shared" si="9"/>
        <v>0</v>
      </c>
      <c r="M147" s="9"/>
      <c r="N147" s="9"/>
    </row>
    <row r="148" spans="1:14" x14ac:dyDescent="0.2">
      <c r="A148" s="2">
        <v>2010105145</v>
      </c>
      <c r="B148" t="s">
        <v>148</v>
      </c>
      <c r="C148" s="8">
        <v>0</v>
      </c>
      <c r="D148" s="8">
        <v>91054.46</v>
      </c>
      <c r="E148" s="9">
        <f>+D148</f>
        <v>91054.46</v>
      </c>
      <c r="F148" s="9">
        <v>0</v>
      </c>
      <c r="G148" s="9">
        <v>0</v>
      </c>
      <c r="H148" s="9">
        <v>0</v>
      </c>
      <c r="I148" s="9">
        <v>0</v>
      </c>
      <c r="J148" s="7">
        <f t="shared" si="7"/>
        <v>91054.46</v>
      </c>
      <c r="K148" s="7">
        <f t="shared" si="8"/>
        <v>91054.46</v>
      </c>
      <c r="L148" s="6">
        <f t="shared" si="9"/>
        <v>0</v>
      </c>
      <c r="M148" s="9"/>
      <c r="N148" s="9"/>
    </row>
    <row r="149" spans="1:14" x14ac:dyDescent="0.2">
      <c r="A149" s="2">
        <v>2010105148</v>
      </c>
      <c r="B149" s="10" t="s">
        <v>149</v>
      </c>
      <c r="C149" s="8">
        <v>0</v>
      </c>
      <c r="D149" s="8">
        <v>1787.42</v>
      </c>
      <c r="E149" s="9">
        <f>+D149</f>
        <v>1787.42</v>
      </c>
      <c r="F149" s="9">
        <v>0</v>
      </c>
      <c r="G149" s="9">
        <v>0</v>
      </c>
      <c r="H149" s="9">
        <v>0</v>
      </c>
      <c r="I149" s="9">
        <v>0</v>
      </c>
      <c r="J149" s="7">
        <f t="shared" si="7"/>
        <v>1787.42</v>
      </c>
      <c r="K149" s="7">
        <f t="shared" si="8"/>
        <v>1787.42</v>
      </c>
      <c r="L149" s="6">
        <f t="shared" si="9"/>
        <v>0</v>
      </c>
      <c r="M149" s="9"/>
      <c r="N149" s="9"/>
    </row>
    <row r="150" spans="1:14" x14ac:dyDescent="0.2">
      <c r="A150" s="2">
        <v>2010105149</v>
      </c>
      <c r="B150" t="s">
        <v>150</v>
      </c>
      <c r="C150" s="8">
        <v>5748</v>
      </c>
      <c r="D150" s="8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7">
        <f t="shared" si="7"/>
        <v>0</v>
      </c>
      <c r="K150" s="7">
        <f t="shared" si="8"/>
        <v>0</v>
      </c>
      <c r="L150" s="6">
        <f t="shared" si="9"/>
        <v>0</v>
      </c>
      <c r="M150" s="9"/>
      <c r="N150" s="9"/>
    </row>
    <row r="151" spans="1:14" x14ac:dyDescent="0.2">
      <c r="A151" s="2">
        <v>2010105154</v>
      </c>
      <c r="B151" t="s">
        <v>151</v>
      </c>
      <c r="C151" s="8">
        <v>63250</v>
      </c>
      <c r="D151" s="8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7">
        <f t="shared" si="7"/>
        <v>0</v>
      </c>
      <c r="K151" s="7">
        <f t="shared" si="8"/>
        <v>0</v>
      </c>
      <c r="L151" s="6">
        <f t="shared" si="9"/>
        <v>0</v>
      </c>
      <c r="M151" s="9"/>
      <c r="N151" s="9"/>
    </row>
    <row r="152" spans="1:14" x14ac:dyDescent="0.2">
      <c r="A152" s="2">
        <v>2010105156</v>
      </c>
      <c r="B152" t="s">
        <v>152</v>
      </c>
      <c r="C152" s="8">
        <v>44850</v>
      </c>
      <c r="D152" s="8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7">
        <f t="shared" si="7"/>
        <v>0</v>
      </c>
      <c r="K152" s="7">
        <f t="shared" si="8"/>
        <v>0</v>
      </c>
      <c r="L152" s="6">
        <f t="shared" si="9"/>
        <v>0</v>
      </c>
      <c r="M152" s="9"/>
      <c r="N152" s="9"/>
    </row>
    <row r="153" spans="1:14" x14ac:dyDescent="0.2">
      <c r="A153" s="2">
        <v>2010105160</v>
      </c>
      <c r="B153" t="s">
        <v>153</v>
      </c>
      <c r="C153" s="8">
        <v>0</v>
      </c>
      <c r="D153" s="8">
        <v>55080.17</v>
      </c>
      <c r="E153" s="9">
        <f>+D153/4</f>
        <v>13770.0425</v>
      </c>
      <c r="F153" s="9">
        <f>+D153/4</f>
        <v>13770.0425</v>
      </c>
      <c r="G153" s="9">
        <f>+D153/4</f>
        <v>13770.0425</v>
      </c>
      <c r="H153" s="9">
        <f>+D153/4</f>
        <v>13770.0425</v>
      </c>
      <c r="I153" s="9">
        <v>0</v>
      </c>
      <c r="J153" s="7">
        <f t="shared" si="7"/>
        <v>55080.17</v>
      </c>
      <c r="K153" s="7">
        <f t="shared" si="8"/>
        <v>55080.17</v>
      </c>
      <c r="L153" s="6">
        <f t="shared" si="9"/>
        <v>0</v>
      </c>
      <c r="M153" s="9"/>
      <c r="N153" s="9"/>
    </row>
    <row r="154" spans="1:14" x14ac:dyDescent="0.2">
      <c r="A154" s="2">
        <v>2010105163</v>
      </c>
      <c r="B154" t="s">
        <v>154</v>
      </c>
      <c r="C154" s="8">
        <v>0</v>
      </c>
      <c r="D154" s="8">
        <v>1277.3900000000001</v>
      </c>
      <c r="E154" s="9">
        <f>+D154</f>
        <v>1277.3900000000001</v>
      </c>
      <c r="F154" s="9">
        <v>0</v>
      </c>
      <c r="G154" s="9">
        <v>0</v>
      </c>
      <c r="H154" s="9">
        <v>0</v>
      </c>
      <c r="I154" s="9">
        <v>0</v>
      </c>
      <c r="J154" s="7">
        <f t="shared" si="7"/>
        <v>1277.3900000000001</v>
      </c>
      <c r="K154" s="7">
        <f t="shared" si="8"/>
        <v>1277.3900000000001</v>
      </c>
      <c r="L154" s="6">
        <f t="shared" si="9"/>
        <v>0</v>
      </c>
      <c r="M154" s="9"/>
      <c r="N154" s="9"/>
    </row>
    <row r="155" spans="1:14" x14ac:dyDescent="0.2">
      <c r="A155" s="2">
        <v>2010105164</v>
      </c>
      <c r="B155" s="10" t="s">
        <v>155</v>
      </c>
      <c r="C155" s="8">
        <v>0</v>
      </c>
      <c r="D155" s="8">
        <v>10516.130000000001</v>
      </c>
      <c r="E155" s="9">
        <f>+D155</f>
        <v>10516.130000000001</v>
      </c>
      <c r="F155" s="9">
        <v>0</v>
      </c>
      <c r="G155" s="9">
        <v>0</v>
      </c>
      <c r="H155" s="9">
        <v>0</v>
      </c>
      <c r="I155" s="9">
        <v>0</v>
      </c>
      <c r="J155" s="7">
        <f t="shared" si="7"/>
        <v>10516.130000000001</v>
      </c>
      <c r="K155" s="7">
        <f t="shared" si="8"/>
        <v>10516.130000000001</v>
      </c>
      <c r="L155" s="6">
        <f t="shared" si="9"/>
        <v>0</v>
      </c>
      <c r="M155" s="9"/>
      <c r="N155" s="9"/>
    </row>
    <row r="156" spans="1:14" x14ac:dyDescent="0.2">
      <c r="A156" s="2">
        <v>2010105167</v>
      </c>
      <c r="B156" t="s">
        <v>156</v>
      </c>
      <c r="C156" s="8">
        <v>0</v>
      </c>
      <c r="D156" s="8">
        <v>55709.81</v>
      </c>
      <c r="E156" s="9">
        <f>+D156/3</f>
        <v>18569.936666666665</v>
      </c>
      <c r="F156" s="9">
        <f>+D156/3</f>
        <v>18569.936666666665</v>
      </c>
      <c r="G156" s="9">
        <f>+D156/3</f>
        <v>18569.936666666665</v>
      </c>
      <c r="H156" s="9">
        <v>0</v>
      </c>
      <c r="I156" s="9">
        <v>0</v>
      </c>
      <c r="J156" s="7">
        <f t="shared" si="7"/>
        <v>55709.81</v>
      </c>
      <c r="K156" s="7">
        <f t="shared" si="8"/>
        <v>55709.81</v>
      </c>
      <c r="L156" s="6">
        <f t="shared" si="9"/>
        <v>0</v>
      </c>
      <c r="M156" s="9"/>
      <c r="N156" s="9"/>
    </row>
    <row r="157" spans="1:14" x14ac:dyDescent="0.2">
      <c r="A157" s="2">
        <v>2010105172</v>
      </c>
      <c r="B157" t="s">
        <v>157</v>
      </c>
      <c r="C157" s="8">
        <v>5000</v>
      </c>
      <c r="D157" s="8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7">
        <f t="shared" si="7"/>
        <v>0</v>
      </c>
      <c r="K157" s="7">
        <f t="shared" si="8"/>
        <v>0</v>
      </c>
      <c r="L157" s="6">
        <f t="shared" si="9"/>
        <v>0</v>
      </c>
      <c r="M157" s="9"/>
      <c r="N157" s="9"/>
    </row>
    <row r="158" spans="1:14" x14ac:dyDescent="0.2">
      <c r="A158" s="2">
        <v>2010105176</v>
      </c>
      <c r="B158" s="10" t="s">
        <v>158</v>
      </c>
      <c r="C158" s="8">
        <v>0</v>
      </c>
      <c r="D158" s="8">
        <v>89257.67</v>
      </c>
      <c r="E158" s="9">
        <f>+D158</f>
        <v>89257.67</v>
      </c>
      <c r="F158" s="9">
        <v>0</v>
      </c>
      <c r="G158" s="9">
        <v>0</v>
      </c>
      <c r="H158" s="9">
        <v>0</v>
      </c>
      <c r="I158" s="9">
        <v>0</v>
      </c>
      <c r="J158" s="7">
        <f t="shared" si="7"/>
        <v>89257.67</v>
      </c>
      <c r="K158" s="7">
        <f t="shared" si="8"/>
        <v>89257.67</v>
      </c>
      <c r="L158" s="6">
        <f t="shared" si="9"/>
        <v>0</v>
      </c>
      <c r="M158" s="9"/>
      <c r="N158" s="9"/>
    </row>
    <row r="159" spans="1:14" x14ac:dyDescent="0.2">
      <c r="A159" s="2">
        <v>2010105177</v>
      </c>
      <c r="B159" t="s">
        <v>159</v>
      </c>
      <c r="C159" s="8">
        <v>0</v>
      </c>
      <c r="D159" s="8">
        <v>1324</v>
      </c>
      <c r="E159" s="9">
        <f>+D159</f>
        <v>1324</v>
      </c>
      <c r="F159" s="9">
        <v>0</v>
      </c>
      <c r="G159" s="9">
        <v>0</v>
      </c>
      <c r="H159" s="9">
        <v>0</v>
      </c>
      <c r="I159" s="9">
        <v>0</v>
      </c>
      <c r="J159" s="7">
        <f t="shared" si="7"/>
        <v>1324</v>
      </c>
      <c r="K159" s="7">
        <f t="shared" si="8"/>
        <v>1324</v>
      </c>
      <c r="L159" s="6">
        <f t="shared" si="9"/>
        <v>0</v>
      </c>
      <c r="M159" s="9"/>
      <c r="N159" s="9"/>
    </row>
    <row r="160" spans="1:14" x14ac:dyDescent="0.2">
      <c r="A160" s="2">
        <v>2010105178</v>
      </c>
      <c r="B160" t="s">
        <v>160</v>
      </c>
      <c r="C160" s="8">
        <v>0</v>
      </c>
      <c r="D160" s="8">
        <v>33992.9</v>
      </c>
      <c r="E160" s="9">
        <f>+D160/2</f>
        <v>16996.45</v>
      </c>
      <c r="F160" s="9">
        <f>+D160/2</f>
        <v>16996.45</v>
      </c>
      <c r="G160" s="9">
        <v>0</v>
      </c>
      <c r="H160" s="9">
        <v>0</v>
      </c>
      <c r="I160" s="9">
        <v>0</v>
      </c>
      <c r="J160" s="7">
        <f t="shared" si="7"/>
        <v>33992.9</v>
      </c>
      <c r="K160" s="7">
        <f t="shared" si="8"/>
        <v>33992.9</v>
      </c>
      <c r="L160" s="6">
        <f t="shared" si="9"/>
        <v>0</v>
      </c>
      <c r="M160" s="9"/>
      <c r="N160" s="9"/>
    </row>
    <row r="161" spans="1:14" x14ac:dyDescent="0.2">
      <c r="A161" s="2">
        <v>2010105181</v>
      </c>
      <c r="B161" t="s">
        <v>161</v>
      </c>
      <c r="C161" s="8">
        <v>1236.25</v>
      </c>
      <c r="D161" s="8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7">
        <f t="shared" si="7"/>
        <v>0</v>
      </c>
      <c r="K161" s="7">
        <f t="shared" si="8"/>
        <v>0</v>
      </c>
      <c r="L161" s="6">
        <f t="shared" si="9"/>
        <v>0</v>
      </c>
      <c r="M161" s="9"/>
      <c r="N161" s="9"/>
    </row>
    <row r="162" spans="1:14" x14ac:dyDescent="0.2">
      <c r="A162" s="2">
        <v>2010105182</v>
      </c>
      <c r="B162" s="10" t="s">
        <v>162</v>
      </c>
      <c r="C162" s="8">
        <v>0</v>
      </c>
      <c r="D162" s="8">
        <v>80010.600000000006</v>
      </c>
      <c r="E162" s="9">
        <f>+D162</f>
        <v>80010.600000000006</v>
      </c>
      <c r="F162" s="9">
        <v>0</v>
      </c>
      <c r="G162" s="9">
        <v>0</v>
      </c>
      <c r="H162" s="9">
        <v>0</v>
      </c>
      <c r="I162" s="9">
        <v>0</v>
      </c>
      <c r="J162" s="7">
        <f t="shared" si="7"/>
        <v>80010.600000000006</v>
      </c>
      <c r="K162" s="7">
        <f t="shared" si="8"/>
        <v>80010.600000000006</v>
      </c>
      <c r="L162" s="6">
        <f t="shared" si="9"/>
        <v>0</v>
      </c>
      <c r="M162" s="9"/>
      <c r="N162" s="9"/>
    </row>
    <row r="163" spans="1:14" x14ac:dyDescent="0.2">
      <c r="A163" s="2">
        <v>2010105183</v>
      </c>
      <c r="B163" s="10" t="s">
        <v>163</v>
      </c>
      <c r="C163" s="8">
        <v>0</v>
      </c>
      <c r="D163" s="8">
        <v>143447.6</v>
      </c>
      <c r="E163" s="9">
        <f>+D163</f>
        <v>143447.6</v>
      </c>
      <c r="F163" s="9">
        <v>0</v>
      </c>
      <c r="G163" s="9">
        <v>0</v>
      </c>
      <c r="H163" s="9">
        <v>0</v>
      </c>
      <c r="I163" s="9">
        <v>0</v>
      </c>
      <c r="J163" s="7">
        <f t="shared" si="7"/>
        <v>143447.6</v>
      </c>
      <c r="K163" s="7">
        <f t="shared" si="8"/>
        <v>143447.6</v>
      </c>
      <c r="L163" s="6">
        <f t="shared" si="9"/>
        <v>0</v>
      </c>
      <c r="M163" s="9"/>
      <c r="N163" s="9"/>
    </row>
    <row r="164" spans="1:14" x14ac:dyDescent="0.2">
      <c r="A164" s="2">
        <v>2010105185</v>
      </c>
      <c r="B164" s="10" t="s">
        <v>164</v>
      </c>
      <c r="C164" s="8">
        <v>0</v>
      </c>
      <c r="D164" s="8">
        <v>235521.5</v>
      </c>
      <c r="E164" s="9">
        <f>+D164</f>
        <v>235521.5</v>
      </c>
      <c r="F164" s="9">
        <v>0</v>
      </c>
      <c r="G164" s="9">
        <v>0</v>
      </c>
      <c r="H164" s="9">
        <v>0</v>
      </c>
      <c r="I164" s="9">
        <v>0</v>
      </c>
      <c r="J164" s="7">
        <f t="shared" si="7"/>
        <v>235521.5</v>
      </c>
      <c r="K164" s="7">
        <f t="shared" si="8"/>
        <v>235521.5</v>
      </c>
      <c r="L164" s="6">
        <f t="shared" si="9"/>
        <v>0</v>
      </c>
      <c r="M164" s="9"/>
      <c r="N164" s="9"/>
    </row>
    <row r="165" spans="1:14" x14ac:dyDescent="0.2">
      <c r="A165" s="2">
        <v>2010105189</v>
      </c>
      <c r="B165" t="s">
        <v>165</v>
      </c>
      <c r="C165" s="8">
        <v>0</v>
      </c>
      <c r="D165" s="8">
        <v>16000</v>
      </c>
      <c r="E165" s="9">
        <f>+D165/2</f>
        <v>8000</v>
      </c>
      <c r="F165" s="9">
        <f>+D165/2</f>
        <v>8000</v>
      </c>
      <c r="G165" s="9">
        <v>0</v>
      </c>
      <c r="H165" s="9">
        <v>0</v>
      </c>
      <c r="I165" s="9">
        <v>0</v>
      </c>
      <c r="J165" s="7">
        <f t="shared" si="7"/>
        <v>16000</v>
      </c>
      <c r="K165" s="7">
        <f t="shared" si="8"/>
        <v>16000</v>
      </c>
      <c r="L165" s="6">
        <f t="shared" si="9"/>
        <v>0</v>
      </c>
      <c r="M165" s="9"/>
      <c r="N165" s="9"/>
    </row>
    <row r="166" spans="1:14" x14ac:dyDescent="0.2">
      <c r="A166" s="2">
        <v>2010105190</v>
      </c>
      <c r="B166" s="10" t="s">
        <v>166</v>
      </c>
      <c r="C166" s="8">
        <v>0</v>
      </c>
      <c r="D166" s="8">
        <v>21443.13</v>
      </c>
      <c r="E166" s="9">
        <f>+D166</f>
        <v>21443.13</v>
      </c>
      <c r="F166" s="9">
        <v>0</v>
      </c>
      <c r="G166" s="9">
        <v>0</v>
      </c>
      <c r="H166" s="9">
        <v>0</v>
      </c>
      <c r="I166" s="9">
        <v>0</v>
      </c>
      <c r="J166" s="7">
        <f t="shared" si="7"/>
        <v>21443.13</v>
      </c>
      <c r="K166" s="7">
        <f t="shared" si="8"/>
        <v>21443.13</v>
      </c>
      <c r="L166" s="6">
        <f t="shared" si="9"/>
        <v>0</v>
      </c>
      <c r="M166" s="9"/>
      <c r="N166" s="9"/>
    </row>
    <row r="167" spans="1:14" x14ac:dyDescent="0.2">
      <c r="A167" s="2">
        <v>2010105191</v>
      </c>
      <c r="B167" s="10" t="s">
        <v>167</v>
      </c>
      <c r="C167" s="8">
        <v>0</v>
      </c>
      <c r="D167" s="8">
        <v>46690</v>
      </c>
      <c r="E167" s="9">
        <f>+D167</f>
        <v>46690</v>
      </c>
      <c r="F167" s="9">
        <v>0</v>
      </c>
      <c r="G167" s="9">
        <v>0</v>
      </c>
      <c r="H167" s="9">
        <v>0</v>
      </c>
      <c r="I167" s="9">
        <v>0</v>
      </c>
      <c r="J167" s="7">
        <f t="shared" si="7"/>
        <v>46690</v>
      </c>
      <c r="K167" s="7">
        <f t="shared" si="8"/>
        <v>46690</v>
      </c>
      <c r="L167" s="6">
        <f t="shared" si="9"/>
        <v>0</v>
      </c>
      <c r="M167" s="9"/>
      <c r="N167" s="9"/>
    </row>
    <row r="168" spans="1:14" x14ac:dyDescent="0.2">
      <c r="A168" s="2">
        <v>2010105192</v>
      </c>
      <c r="B168" t="s">
        <v>168</v>
      </c>
      <c r="C168" s="8">
        <v>8418</v>
      </c>
      <c r="D168" s="8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7">
        <f t="shared" si="7"/>
        <v>0</v>
      </c>
      <c r="K168" s="7">
        <f t="shared" si="8"/>
        <v>0</v>
      </c>
      <c r="L168" s="6">
        <f t="shared" si="9"/>
        <v>0</v>
      </c>
      <c r="M168" s="9"/>
      <c r="N168" s="9"/>
    </row>
    <row r="169" spans="1:14" x14ac:dyDescent="0.2">
      <c r="A169" s="2">
        <v>2010105195</v>
      </c>
      <c r="B169" s="10" t="s">
        <v>169</v>
      </c>
      <c r="C169" s="8">
        <v>0</v>
      </c>
      <c r="D169" s="8">
        <v>33827.5</v>
      </c>
      <c r="E169" s="9">
        <f>+D169</f>
        <v>33827.5</v>
      </c>
      <c r="F169" s="9">
        <v>0</v>
      </c>
      <c r="G169" s="9">
        <v>0</v>
      </c>
      <c r="H169" s="9">
        <v>0</v>
      </c>
      <c r="I169" s="9">
        <v>0</v>
      </c>
      <c r="J169" s="7">
        <f t="shared" si="7"/>
        <v>33827.5</v>
      </c>
      <c r="K169" s="7">
        <f t="shared" si="8"/>
        <v>33827.5</v>
      </c>
      <c r="L169" s="6">
        <f t="shared" si="9"/>
        <v>0</v>
      </c>
      <c r="M169" s="9"/>
      <c r="N169" s="9"/>
    </row>
    <row r="170" spans="1:14" x14ac:dyDescent="0.2">
      <c r="A170" s="2">
        <v>2010105196</v>
      </c>
      <c r="B170" t="s">
        <v>170</v>
      </c>
      <c r="C170" s="8">
        <v>0</v>
      </c>
      <c r="D170" s="8">
        <v>48891.1</v>
      </c>
      <c r="E170" s="9">
        <f>+D170/2</f>
        <v>24445.55</v>
      </c>
      <c r="F170" s="9">
        <f>+D170/2</f>
        <v>24445.55</v>
      </c>
      <c r="G170" s="9">
        <v>0</v>
      </c>
      <c r="H170" s="9">
        <v>0</v>
      </c>
      <c r="I170" s="9">
        <v>0</v>
      </c>
      <c r="J170" s="7">
        <f t="shared" si="7"/>
        <v>48891.1</v>
      </c>
      <c r="K170" s="7">
        <f t="shared" si="8"/>
        <v>48891.1</v>
      </c>
      <c r="L170" s="6">
        <f t="shared" si="9"/>
        <v>0</v>
      </c>
      <c r="M170" s="9"/>
      <c r="N170" s="9"/>
    </row>
    <row r="171" spans="1:14" x14ac:dyDescent="0.2">
      <c r="A171" s="2">
        <v>2010105197</v>
      </c>
      <c r="B171" t="s">
        <v>171</v>
      </c>
      <c r="C171" s="8">
        <v>3750</v>
      </c>
      <c r="D171" s="8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7">
        <f t="shared" si="7"/>
        <v>0</v>
      </c>
      <c r="K171" s="7">
        <f t="shared" si="8"/>
        <v>0</v>
      </c>
      <c r="L171" s="6">
        <f t="shared" si="9"/>
        <v>0</v>
      </c>
      <c r="M171" s="9"/>
      <c r="N171" s="9"/>
    </row>
    <row r="172" spans="1:14" x14ac:dyDescent="0.2">
      <c r="A172" s="2">
        <v>2010105198</v>
      </c>
      <c r="B172" t="s">
        <v>172</v>
      </c>
      <c r="C172" s="8">
        <v>1000</v>
      </c>
      <c r="D172" s="8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7">
        <f t="shared" si="7"/>
        <v>0</v>
      </c>
      <c r="K172" s="7">
        <f t="shared" si="8"/>
        <v>0</v>
      </c>
      <c r="L172" s="6">
        <f t="shared" si="9"/>
        <v>0</v>
      </c>
      <c r="M172" s="9"/>
      <c r="N172" s="9"/>
    </row>
    <row r="173" spans="1:14" x14ac:dyDescent="0.2">
      <c r="A173" s="2">
        <v>2010106004</v>
      </c>
      <c r="B173" t="s">
        <v>173</v>
      </c>
      <c r="C173" s="8">
        <v>196866.42714000001</v>
      </c>
      <c r="D173" s="8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7">
        <f t="shared" si="7"/>
        <v>0</v>
      </c>
      <c r="K173" s="7">
        <f t="shared" si="8"/>
        <v>0</v>
      </c>
      <c r="L173" s="6">
        <f t="shared" si="9"/>
        <v>0</v>
      </c>
      <c r="M173" s="9"/>
      <c r="N173" s="9"/>
    </row>
    <row r="174" spans="1:14" x14ac:dyDescent="0.2">
      <c r="A174" s="2">
        <v>2010106006</v>
      </c>
      <c r="B174" t="s">
        <v>174</v>
      </c>
      <c r="C174" s="8">
        <v>0</v>
      </c>
      <c r="D174" s="8">
        <v>19082.920229999909</v>
      </c>
      <c r="E174" s="9">
        <f>+D174</f>
        <v>19082.920229999909</v>
      </c>
      <c r="F174" s="9">
        <v>0</v>
      </c>
      <c r="G174" s="9">
        <v>0</v>
      </c>
      <c r="H174" s="9">
        <v>0</v>
      </c>
      <c r="I174" s="9">
        <v>0</v>
      </c>
      <c r="J174" s="7">
        <f t="shared" si="7"/>
        <v>19082.920229999909</v>
      </c>
      <c r="K174" s="7">
        <f t="shared" si="8"/>
        <v>19082.920229999909</v>
      </c>
      <c r="L174" s="6">
        <f t="shared" si="9"/>
        <v>0</v>
      </c>
      <c r="M174" s="9"/>
      <c r="N174" s="9"/>
    </row>
    <row r="175" spans="1:14" x14ac:dyDescent="0.2">
      <c r="A175" s="2">
        <v>2010106014</v>
      </c>
      <c r="B175" t="s">
        <v>175</v>
      </c>
      <c r="C175" s="8">
        <v>510.52000000000004</v>
      </c>
      <c r="D175" s="8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7">
        <f t="shared" si="7"/>
        <v>0</v>
      </c>
      <c r="K175" s="7">
        <f t="shared" si="8"/>
        <v>0</v>
      </c>
      <c r="L175" s="6">
        <f t="shared" si="9"/>
        <v>0</v>
      </c>
      <c r="M175" s="9"/>
      <c r="N175" s="9"/>
    </row>
    <row r="176" spans="1:14" x14ac:dyDescent="0.2">
      <c r="A176" s="2">
        <v>2010106019</v>
      </c>
      <c r="B176" t="s">
        <v>176</v>
      </c>
      <c r="C176" s="8">
        <v>0</v>
      </c>
      <c r="D176" s="8">
        <v>273.81366999994964</v>
      </c>
      <c r="E176" s="9">
        <f>+D176</f>
        <v>273.81366999994964</v>
      </c>
      <c r="F176" s="9">
        <v>0</v>
      </c>
      <c r="G176" s="9">
        <v>0</v>
      </c>
      <c r="H176" s="9">
        <v>0</v>
      </c>
      <c r="I176" s="9">
        <v>0</v>
      </c>
      <c r="J176" s="7">
        <f t="shared" si="7"/>
        <v>273.81366999994964</v>
      </c>
      <c r="K176" s="7">
        <f t="shared" si="8"/>
        <v>273.81366999994964</v>
      </c>
      <c r="L176" s="6">
        <f t="shared" si="9"/>
        <v>0</v>
      </c>
      <c r="M176" s="9"/>
      <c r="N176" s="9"/>
    </row>
    <row r="177" spans="1:14" x14ac:dyDescent="0.2">
      <c r="A177" s="2">
        <v>2010106021</v>
      </c>
      <c r="B177" t="s">
        <v>177</v>
      </c>
      <c r="C177" s="8">
        <v>0</v>
      </c>
      <c r="D177" s="8">
        <v>2900919.94</v>
      </c>
      <c r="E177" s="9">
        <v>0</v>
      </c>
      <c r="F177" s="9">
        <v>999596</v>
      </c>
      <c r="G177" s="9">
        <v>894260</v>
      </c>
      <c r="H177" s="9">
        <f>39.94+1007024</f>
        <v>1007063.94</v>
      </c>
      <c r="I177" s="9">
        <v>0</v>
      </c>
      <c r="J177" s="7">
        <f t="shared" si="7"/>
        <v>2900919.94</v>
      </c>
      <c r="K177" s="7">
        <f t="shared" si="8"/>
        <v>2900919.94</v>
      </c>
      <c r="L177" s="6">
        <f t="shared" si="9"/>
        <v>0</v>
      </c>
      <c r="M177" s="9"/>
      <c r="N177" s="9"/>
    </row>
    <row r="178" spans="1:14" x14ac:dyDescent="0.2">
      <c r="A178" s="2">
        <v>2010106022</v>
      </c>
      <c r="B178" t="s">
        <v>178</v>
      </c>
      <c r="C178" s="8">
        <v>8270.6879099998623</v>
      </c>
      <c r="D178" s="8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7">
        <f t="shared" si="7"/>
        <v>0</v>
      </c>
      <c r="K178" s="7">
        <f t="shared" si="8"/>
        <v>0</v>
      </c>
      <c r="L178" s="6">
        <f t="shared" si="9"/>
        <v>0</v>
      </c>
      <c r="M178" s="9"/>
      <c r="N178" s="9"/>
    </row>
    <row r="179" spans="1:14" x14ac:dyDescent="0.2">
      <c r="A179" s="2">
        <v>2010106023</v>
      </c>
      <c r="B179" t="s">
        <v>179</v>
      </c>
      <c r="C179" s="8">
        <v>183732.29423999993</v>
      </c>
      <c r="D179" s="8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7">
        <f t="shared" si="7"/>
        <v>0</v>
      </c>
      <c r="K179" s="7">
        <f t="shared" si="8"/>
        <v>0</v>
      </c>
      <c r="L179" s="6">
        <f t="shared" si="9"/>
        <v>0</v>
      </c>
      <c r="M179" s="9"/>
      <c r="N179" s="9"/>
    </row>
    <row r="180" spans="1:14" x14ac:dyDescent="0.2">
      <c r="A180" s="2">
        <v>2010106024</v>
      </c>
      <c r="B180" t="s">
        <v>180</v>
      </c>
      <c r="C180" s="8">
        <v>50</v>
      </c>
      <c r="D180" s="8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7">
        <f t="shared" si="7"/>
        <v>0</v>
      </c>
      <c r="K180" s="7">
        <f t="shared" si="8"/>
        <v>0</v>
      </c>
      <c r="L180" s="6">
        <f t="shared" si="9"/>
        <v>0</v>
      </c>
      <c r="M180" s="9"/>
      <c r="N180" s="9"/>
    </row>
    <row r="181" spans="1:14" x14ac:dyDescent="0.2">
      <c r="A181" s="2">
        <v>2010106026</v>
      </c>
      <c r="B181" s="10" t="s">
        <v>181</v>
      </c>
      <c r="C181" s="8">
        <v>0</v>
      </c>
      <c r="D181" s="8">
        <v>2718649.94</v>
      </c>
      <c r="E181" s="9">
        <f>+D181</f>
        <v>2718649.94</v>
      </c>
      <c r="F181" s="9">
        <v>0</v>
      </c>
      <c r="G181" s="9">
        <v>0</v>
      </c>
      <c r="H181" s="9">
        <v>0</v>
      </c>
      <c r="I181" s="9">
        <v>0</v>
      </c>
      <c r="J181" s="7">
        <f t="shared" si="7"/>
        <v>2718649.94</v>
      </c>
      <c r="K181" s="7">
        <f t="shared" si="8"/>
        <v>2718649.94</v>
      </c>
      <c r="L181" s="6">
        <f t="shared" si="9"/>
        <v>0</v>
      </c>
      <c r="M181" s="9"/>
      <c r="N181" s="9"/>
    </row>
    <row r="182" spans="1:14" x14ac:dyDescent="0.2">
      <c r="A182" s="2">
        <v>2010106030</v>
      </c>
      <c r="B182" t="s">
        <v>182</v>
      </c>
      <c r="C182" s="8">
        <v>16578.774699999987</v>
      </c>
      <c r="D182" s="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7">
        <f t="shared" si="7"/>
        <v>0</v>
      </c>
      <c r="K182" s="7">
        <f t="shared" si="8"/>
        <v>0</v>
      </c>
      <c r="L182" s="6">
        <f t="shared" si="9"/>
        <v>0</v>
      </c>
      <c r="M182" s="9"/>
      <c r="N182" s="9"/>
    </row>
    <row r="183" spans="1:14" x14ac:dyDescent="0.2">
      <c r="A183" s="2">
        <v>2010106035</v>
      </c>
      <c r="B183" t="s">
        <v>183</v>
      </c>
      <c r="C183" s="8">
        <v>1.0000000474974514E-5</v>
      </c>
      <c r="D183" s="8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7">
        <f t="shared" si="7"/>
        <v>0</v>
      </c>
      <c r="K183" s="7">
        <f t="shared" si="8"/>
        <v>0</v>
      </c>
      <c r="L183" s="6">
        <f t="shared" si="9"/>
        <v>0</v>
      </c>
      <c r="M183" s="9"/>
      <c r="N183" s="9"/>
    </row>
    <row r="184" spans="1:14" x14ac:dyDescent="0.2">
      <c r="A184" s="2">
        <v>2010106048</v>
      </c>
      <c r="B184" t="s">
        <v>184</v>
      </c>
      <c r="C184" s="8">
        <v>477312.1738999993</v>
      </c>
      <c r="D184" s="8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7">
        <f t="shared" si="7"/>
        <v>0</v>
      </c>
      <c r="K184" s="7">
        <f t="shared" si="8"/>
        <v>0</v>
      </c>
      <c r="L184" s="6">
        <f t="shared" si="9"/>
        <v>0</v>
      </c>
      <c r="M184" s="9"/>
      <c r="N184" s="9"/>
    </row>
    <row r="185" spans="1:14" x14ac:dyDescent="0.2">
      <c r="A185" s="2">
        <v>2010106050</v>
      </c>
      <c r="B185" t="s">
        <v>185</v>
      </c>
      <c r="C185" s="8">
        <v>102116.24</v>
      </c>
      <c r="D185" s="8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7">
        <f t="shared" si="7"/>
        <v>0</v>
      </c>
      <c r="K185" s="7">
        <f t="shared" si="8"/>
        <v>0</v>
      </c>
      <c r="L185" s="6">
        <f t="shared" si="9"/>
        <v>0</v>
      </c>
      <c r="M185" s="9"/>
      <c r="N185" s="9"/>
    </row>
    <row r="186" spans="1:14" x14ac:dyDescent="0.2">
      <c r="A186" s="2">
        <v>2010106053</v>
      </c>
      <c r="B186" t="s">
        <v>186</v>
      </c>
      <c r="C186" s="8">
        <v>58435.43</v>
      </c>
      <c r="D186" s="8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7">
        <f t="shared" si="7"/>
        <v>0</v>
      </c>
      <c r="K186" s="7">
        <f t="shared" si="8"/>
        <v>0</v>
      </c>
      <c r="L186" s="6">
        <f t="shared" si="9"/>
        <v>0</v>
      </c>
      <c r="M186" s="9"/>
      <c r="N186" s="9"/>
    </row>
    <row r="187" spans="1:14" x14ac:dyDescent="0.2">
      <c r="A187" s="2">
        <v>2010106057</v>
      </c>
      <c r="B187" t="s">
        <v>187</v>
      </c>
      <c r="C187" s="8">
        <v>4141706.3139499999</v>
      </c>
      <c r="D187" s="8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7">
        <f t="shared" si="7"/>
        <v>0</v>
      </c>
      <c r="K187" s="7">
        <f t="shared" si="8"/>
        <v>0</v>
      </c>
      <c r="L187" s="6">
        <f t="shared" si="9"/>
        <v>0</v>
      </c>
      <c r="M187" s="9"/>
      <c r="N187" s="9"/>
    </row>
    <row r="188" spans="1:14" x14ac:dyDescent="0.2">
      <c r="A188" s="2">
        <v>2010106063</v>
      </c>
      <c r="B188" t="s">
        <v>188</v>
      </c>
      <c r="C188" s="8">
        <v>4.0000000596046451E-3</v>
      </c>
      <c r="D188" s="8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7">
        <f t="shared" si="7"/>
        <v>0</v>
      </c>
      <c r="K188" s="7">
        <f t="shared" si="8"/>
        <v>0</v>
      </c>
      <c r="L188" s="6">
        <f t="shared" si="9"/>
        <v>0</v>
      </c>
      <c r="M188" s="9"/>
      <c r="N188" s="9"/>
    </row>
    <row r="189" spans="1:14" x14ac:dyDescent="0.2">
      <c r="A189" s="2">
        <v>2010106065</v>
      </c>
      <c r="B189" t="s">
        <v>189</v>
      </c>
      <c r="C189" s="8">
        <v>6.0000000521540644E-5</v>
      </c>
      <c r="D189" s="8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7">
        <f t="shared" si="7"/>
        <v>0</v>
      </c>
      <c r="K189" s="7">
        <f t="shared" si="8"/>
        <v>0</v>
      </c>
      <c r="L189" s="6">
        <f t="shared" si="9"/>
        <v>0</v>
      </c>
      <c r="M189" s="9"/>
      <c r="N189" s="9"/>
    </row>
    <row r="190" spans="1:14" x14ac:dyDescent="0.2">
      <c r="A190" s="2">
        <v>2010106070</v>
      </c>
      <c r="B190" t="s">
        <v>190</v>
      </c>
      <c r="C190" s="8">
        <v>73881.921929999997</v>
      </c>
      <c r="D190" s="8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7">
        <f t="shared" si="7"/>
        <v>0</v>
      </c>
      <c r="K190" s="7">
        <f t="shared" si="8"/>
        <v>0</v>
      </c>
      <c r="L190" s="6">
        <f t="shared" si="9"/>
        <v>0</v>
      </c>
      <c r="M190" s="9"/>
      <c r="N190" s="9"/>
    </row>
    <row r="191" spans="1:14" x14ac:dyDescent="0.2">
      <c r="A191" s="2">
        <v>2010106074</v>
      </c>
      <c r="B191" t="s">
        <v>191</v>
      </c>
      <c r="C191" s="8">
        <v>1.0000001639127731E-4</v>
      </c>
      <c r="D191" s="8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7">
        <f t="shared" si="7"/>
        <v>0</v>
      </c>
      <c r="K191" s="7">
        <f t="shared" si="8"/>
        <v>0</v>
      </c>
      <c r="L191" s="6">
        <f t="shared" si="9"/>
        <v>0</v>
      </c>
      <c r="M191" s="9"/>
      <c r="N191" s="9"/>
    </row>
    <row r="192" spans="1:14" x14ac:dyDescent="0.2">
      <c r="A192" s="2">
        <v>2010106076</v>
      </c>
      <c r="B192" t="s">
        <v>192</v>
      </c>
      <c r="C192" s="8">
        <v>1.5999999642372132E-3</v>
      </c>
      <c r="D192" s="8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7">
        <f t="shared" si="7"/>
        <v>0</v>
      </c>
      <c r="K192" s="7">
        <f t="shared" si="8"/>
        <v>0</v>
      </c>
      <c r="L192" s="6">
        <f t="shared" si="9"/>
        <v>0</v>
      </c>
      <c r="M192" s="9"/>
      <c r="N192" s="9"/>
    </row>
    <row r="193" spans="1:14" x14ac:dyDescent="0.2">
      <c r="A193" s="2">
        <v>2010106077</v>
      </c>
      <c r="B193" t="s">
        <v>193</v>
      </c>
      <c r="C193" s="8">
        <v>0</v>
      </c>
      <c r="D193" s="8">
        <v>310602.33584000025</v>
      </c>
      <c r="E193" s="9">
        <f>+D193</f>
        <v>310602.33584000025</v>
      </c>
      <c r="F193" s="9">
        <v>0</v>
      </c>
      <c r="G193" s="9">
        <v>0</v>
      </c>
      <c r="H193" s="9">
        <v>0</v>
      </c>
      <c r="I193" s="9">
        <v>0</v>
      </c>
      <c r="J193" s="7">
        <f t="shared" si="7"/>
        <v>310602.33584000025</v>
      </c>
      <c r="K193" s="7">
        <f t="shared" si="8"/>
        <v>310602.33584000025</v>
      </c>
      <c r="L193" s="6">
        <f t="shared" si="9"/>
        <v>0</v>
      </c>
      <c r="M193" s="9"/>
      <c r="N193" s="9"/>
    </row>
    <row r="194" spans="1:14" x14ac:dyDescent="0.2">
      <c r="A194" s="2">
        <v>2010106080</v>
      </c>
      <c r="B194" t="s">
        <v>194</v>
      </c>
      <c r="C194" s="8">
        <v>136067.2672</v>
      </c>
      <c r="D194" s="8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7">
        <f t="shared" si="7"/>
        <v>0</v>
      </c>
      <c r="K194" s="7">
        <f t="shared" si="8"/>
        <v>0</v>
      </c>
      <c r="L194" s="6">
        <f t="shared" si="9"/>
        <v>0</v>
      </c>
      <c r="M194" s="9"/>
      <c r="N194" s="9"/>
    </row>
    <row r="195" spans="1:14" x14ac:dyDescent="0.2">
      <c r="A195" s="2">
        <v>2010106081</v>
      </c>
      <c r="B195" t="s">
        <v>195</v>
      </c>
      <c r="C195" s="8">
        <v>389382.0884200001</v>
      </c>
      <c r="D195" s="8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7">
        <f t="shared" si="7"/>
        <v>0</v>
      </c>
      <c r="K195" s="7">
        <f t="shared" si="8"/>
        <v>0</v>
      </c>
      <c r="L195" s="6">
        <f t="shared" si="9"/>
        <v>0</v>
      </c>
      <c r="M195" s="9"/>
      <c r="N195" s="9"/>
    </row>
    <row r="196" spans="1:14" x14ac:dyDescent="0.2">
      <c r="A196" s="2">
        <v>2010106086</v>
      </c>
      <c r="B196" t="s">
        <v>196</v>
      </c>
      <c r="C196" s="8">
        <v>2.0000000298023225E-3</v>
      </c>
      <c r="D196" s="8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7">
        <f t="shared" ref="J196:J218" si="10">+D196</f>
        <v>0</v>
      </c>
      <c r="K196" s="7">
        <f t="shared" ref="K196:K224" si="11">SUM(E196:I196)</f>
        <v>0</v>
      </c>
      <c r="L196" s="6">
        <f t="shared" ref="L196:L218" si="12">+J196-K196</f>
        <v>0</v>
      </c>
      <c r="M196" s="9"/>
      <c r="N196" s="9"/>
    </row>
    <row r="197" spans="1:14" x14ac:dyDescent="0.2">
      <c r="A197" s="2">
        <v>2010106088</v>
      </c>
      <c r="B197" t="s">
        <v>197</v>
      </c>
      <c r="C197" s="8">
        <v>1.4999999999417923E-4</v>
      </c>
      <c r="D197" s="8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7">
        <f t="shared" si="10"/>
        <v>0</v>
      </c>
      <c r="K197" s="7">
        <f t="shared" si="11"/>
        <v>0</v>
      </c>
      <c r="L197" s="6">
        <f t="shared" si="12"/>
        <v>0</v>
      </c>
      <c r="M197" s="9"/>
      <c r="N197" s="9"/>
    </row>
    <row r="198" spans="1:14" x14ac:dyDescent="0.2">
      <c r="A198" s="2">
        <v>2010106092</v>
      </c>
      <c r="B198" t="s">
        <v>198</v>
      </c>
      <c r="C198" s="8">
        <v>0</v>
      </c>
      <c r="D198" s="8">
        <v>110732.03362</v>
      </c>
      <c r="E198" s="9">
        <f>+D198</f>
        <v>110732.03362</v>
      </c>
      <c r="F198" s="9">
        <v>0</v>
      </c>
      <c r="G198" s="9">
        <v>0</v>
      </c>
      <c r="H198" s="9">
        <v>0</v>
      </c>
      <c r="I198" s="9">
        <v>0</v>
      </c>
      <c r="J198" s="7">
        <f t="shared" si="10"/>
        <v>110732.03362</v>
      </c>
      <c r="K198" s="7">
        <f t="shared" si="11"/>
        <v>110732.03362</v>
      </c>
      <c r="L198" s="6">
        <f t="shared" si="12"/>
        <v>0</v>
      </c>
      <c r="M198" s="9"/>
      <c r="N198" s="9"/>
    </row>
    <row r="199" spans="1:14" x14ac:dyDescent="0.2">
      <c r="A199" s="2">
        <v>2010106093</v>
      </c>
      <c r="B199" t="s">
        <v>199</v>
      </c>
      <c r="C199" s="8">
        <v>1.0000001639127731E-5</v>
      </c>
      <c r="D199" s="8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7">
        <f t="shared" si="10"/>
        <v>0</v>
      </c>
      <c r="K199" s="7">
        <f t="shared" si="11"/>
        <v>0</v>
      </c>
      <c r="L199" s="6">
        <f t="shared" si="12"/>
        <v>0</v>
      </c>
      <c r="M199" s="9"/>
      <c r="N199" s="9"/>
    </row>
    <row r="200" spans="1:14" x14ac:dyDescent="0.2">
      <c r="A200" s="2">
        <v>2010106095</v>
      </c>
      <c r="B200" t="s">
        <v>200</v>
      </c>
      <c r="C200" s="8">
        <v>1.5000000013969838E-4</v>
      </c>
      <c r="D200" s="8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7">
        <f t="shared" si="10"/>
        <v>0</v>
      </c>
      <c r="K200" s="7">
        <f t="shared" si="11"/>
        <v>0</v>
      </c>
      <c r="L200" s="6">
        <f t="shared" si="12"/>
        <v>0</v>
      </c>
      <c r="M200" s="9"/>
      <c r="N200" s="9"/>
    </row>
    <row r="201" spans="1:14" x14ac:dyDescent="0.2">
      <c r="A201" s="2">
        <v>2010106098</v>
      </c>
      <c r="B201" t="s">
        <v>201</v>
      </c>
      <c r="C201" s="8">
        <v>40726.319059999885</v>
      </c>
      <c r="D201" s="8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7">
        <f t="shared" si="10"/>
        <v>0</v>
      </c>
      <c r="K201" s="7">
        <f t="shared" si="11"/>
        <v>0</v>
      </c>
      <c r="L201" s="6">
        <f t="shared" si="12"/>
        <v>0</v>
      </c>
      <c r="M201" s="9"/>
      <c r="N201" s="9"/>
    </row>
    <row r="202" spans="1:14" x14ac:dyDescent="0.2">
      <c r="A202" s="2">
        <v>2010106099</v>
      </c>
      <c r="B202" t="s">
        <v>202</v>
      </c>
      <c r="C202" s="8">
        <v>270766.99</v>
      </c>
      <c r="D202" s="8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7">
        <f t="shared" si="10"/>
        <v>0</v>
      </c>
      <c r="K202" s="7">
        <f t="shared" si="11"/>
        <v>0</v>
      </c>
      <c r="L202" s="6">
        <f t="shared" si="12"/>
        <v>0</v>
      </c>
      <c r="M202" s="9"/>
      <c r="N202" s="9"/>
    </row>
    <row r="203" spans="1:14" x14ac:dyDescent="0.2">
      <c r="A203" s="2">
        <v>2010106100</v>
      </c>
      <c r="B203" t="s">
        <v>203</v>
      </c>
      <c r="C203" s="8">
        <v>1.0000001639127731E-5</v>
      </c>
      <c r="D203" s="8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7">
        <f t="shared" si="10"/>
        <v>0</v>
      </c>
      <c r="K203" s="7">
        <f t="shared" si="11"/>
        <v>0</v>
      </c>
      <c r="L203" s="6">
        <f t="shared" si="12"/>
        <v>0</v>
      </c>
      <c r="M203" s="9"/>
      <c r="N203" s="9"/>
    </row>
    <row r="204" spans="1:14" x14ac:dyDescent="0.2">
      <c r="A204" s="2">
        <v>2010106102</v>
      </c>
      <c r="B204" t="s">
        <v>204</v>
      </c>
      <c r="C204" s="8">
        <v>160262.59</v>
      </c>
      <c r="D204" s="8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7">
        <f t="shared" si="10"/>
        <v>0</v>
      </c>
      <c r="K204" s="7">
        <f t="shared" si="11"/>
        <v>0</v>
      </c>
      <c r="L204" s="6">
        <f t="shared" si="12"/>
        <v>0</v>
      </c>
      <c r="M204" s="9"/>
      <c r="N204" s="9"/>
    </row>
    <row r="205" spans="1:14" x14ac:dyDescent="0.2">
      <c r="A205" s="2">
        <v>2010106104</v>
      </c>
      <c r="B205" t="s">
        <v>205</v>
      </c>
      <c r="C205" s="8">
        <v>79670</v>
      </c>
      <c r="D205" s="8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7">
        <f t="shared" si="10"/>
        <v>0</v>
      </c>
      <c r="K205" s="7">
        <f t="shared" si="11"/>
        <v>0</v>
      </c>
      <c r="L205" s="6">
        <f t="shared" si="12"/>
        <v>0</v>
      </c>
      <c r="M205" s="9"/>
      <c r="N205" s="9"/>
    </row>
    <row r="206" spans="1:14" x14ac:dyDescent="0.2">
      <c r="A206" s="2">
        <v>2010106105</v>
      </c>
      <c r="B206" t="s">
        <v>206</v>
      </c>
      <c r="C206" s="8">
        <v>980.19</v>
      </c>
      <c r="D206" s="8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7">
        <f t="shared" si="10"/>
        <v>0</v>
      </c>
      <c r="K206" s="7">
        <f t="shared" si="11"/>
        <v>0</v>
      </c>
      <c r="L206" s="6">
        <f t="shared" si="12"/>
        <v>0</v>
      </c>
      <c r="M206" s="9"/>
      <c r="N206" s="9"/>
    </row>
    <row r="207" spans="1:14" x14ac:dyDescent="0.2">
      <c r="A207" s="2">
        <v>2010106106</v>
      </c>
      <c r="B207" t="s">
        <v>207</v>
      </c>
      <c r="C207" s="8">
        <v>1935.1481300000003</v>
      </c>
      <c r="D207" s="8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7">
        <f t="shared" si="10"/>
        <v>0</v>
      </c>
      <c r="K207" s="7">
        <f t="shared" si="11"/>
        <v>0</v>
      </c>
      <c r="L207" s="6">
        <f t="shared" si="12"/>
        <v>0</v>
      </c>
      <c r="M207" s="9"/>
      <c r="N207" s="9"/>
    </row>
    <row r="208" spans="1:14" x14ac:dyDescent="0.2">
      <c r="A208" s="2">
        <v>2010106109</v>
      </c>
      <c r="B208" t="s">
        <v>208</v>
      </c>
      <c r="C208" s="8">
        <v>43149.15</v>
      </c>
      <c r="D208" s="8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7">
        <f t="shared" si="10"/>
        <v>0</v>
      </c>
      <c r="K208" s="7">
        <f t="shared" si="11"/>
        <v>0</v>
      </c>
      <c r="L208" s="6">
        <f t="shared" si="12"/>
        <v>0</v>
      </c>
      <c r="M208" s="9"/>
      <c r="N208" s="9"/>
    </row>
    <row r="209" spans="1:14" x14ac:dyDescent="0.2">
      <c r="A209" s="2">
        <v>2010106110</v>
      </c>
      <c r="B209" t="s">
        <v>209</v>
      </c>
      <c r="C209" s="8">
        <v>3520.9</v>
      </c>
      <c r="D209" s="8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7">
        <f t="shared" si="10"/>
        <v>0</v>
      </c>
      <c r="K209" s="7">
        <f t="shared" si="11"/>
        <v>0</v>
      </c>
      <c r="L209" s="6">
        <f t="shared" si="12"/>
        <v>0</v>
      </c>
      <c r="M209" s="9"/>
      <c r="N209" s="9"/>
    </row>
    <row r="210" spans="1:14" x14ac:dyDescent="0.2">
      <c r="A210" s="2">
        <v>2010107002</v>
      </c>
      <c r="B210" t="s">
        <v>210</v>
      </c>
      <c r="C210" s="8">
        <v>17725.990000000002</v>
      </c>
      <c r="D210" s="8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7">
        <f t="shared" si="10"/>
        <v>0</v>
      </c>
      <c r="K210" s="7">
        <f t="shared" si="11"/>
        <v>0</v>
      </c>
      <c r="L210" s="6">
        <f t="shared" si="12"/>
        <v>0</v>
      </c>
      <c r="M210" s="9"/>
      <c r="N210" s="9"/>
    </row>
    <row r="211" spans="1:14" x14ac:dyDescent="0.2">
      <c r="A211" s="2">
        <v>2010107010</v>
      </c>
      <c r="B211" t="s">
        <v>211</v>
      </c>
      <c r="C211" s="8">
        <v>0</v>
      </c>
      <c r="D211" s="8">
        <v>3765.26</v>
      </c>
      <c r="E211" s="9">
        <f>+D211</f>
        <v>3765.26</v>
      </c>
      <c r="F211" s="9">
        <v>0</v>
      </c>
      <c r="G211" s="9">
        <v>0</v>
      </c>
      <c r="H211" s="9">
        <v>0</v>
      </c>
      <c r="I211" s="9">
        <v>0</v>
      </c>
      <c r="J211" s="7">
        <f t="shared" si="10"/>
        <v>3765.26</v>
      </c>
      <c r="K211" s="7">
        <f t="shared" si="11"/>
        <v>3765.26</v>
      </c>
      <c r="L211" s="6">
        <f t="shared" si="12"/>
        <v>0</v>
      </c>
      <c r="M211" s="9"/>
      <c r="N211" s="9"/>
    </row>
    <row r="212" spans="1:14" x14ac:dyDescent="0.2">
      <c r="A212" s="2">
        <v>2010107015</v>
      </c>
      <c r="B212" t="s">
        <v>212</v>
      </c>
      <c r="C212" s="8">
        <v>0</v>
      </c>
      <c r="D212" s="8">
        <v>9.9999993108212944E-6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7">
        <f t="shared" si="10"/>
        <v>9.9999993108212944E-6</v>
      </c>
      <c r="K212" s="7">
        <f t="shared" si="11"/>
        <v>0</v>
      </c>
      <c r="L212" s="6">
        <f t="shared" si="12"/>
        <v>9.9999993108212944E-6</v>
      </c>
      <c r="M212" s="9"/>
      <c r="N212" s="9"/>
    </row>
    <row r="213" spans="1:14" x14ac:dyDescent="0.2">
      <c r="A213" s="2">
        <v>2010107021</v>
      </c>
      <c r="B213" t="s">
        <v>213</v>
      </c>
      <c r="C213" s="8">
        <v>92985.75</v>
      </c>
      <c r="D213" s="8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7">
        <f t="shared" si="10"/>
        <v>0</v>
      </c>
      <c r="K213" s="7">
        <f t="shared" si="11"/>
        <v>0</v>
      </c>
      <c r="L213" s="6">
        <f t="shared" si="12"/>
        <v>0</v>
      </c>
      <c r="M213" s="9"/>
      <c r="N213" s="9"/>
    </row>
    <row r="214" spans="1:14" x14ac:dyDescent="0.2">
      <c r="A214" s="2">
        <v>2010107023</v>
      </c>
      <c r="B214" t="s">
        <v>214</v>
      </c>
      <c r="C214" s="8">
        <v>11627.5</v>
      </c>
      <c r="D214" s="8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7">
        <f t="shared" si="10"/>
        <v>0</v>
      </c>
      <c r="K214" s="7">
        <f t="shared" si="11"/>
        <v>0</v>
      </c>
      <c r="L214" s="6">
        <f t="shared" si="12"/>
        <v>0</v>
      </c>
      <c r="M214" s="9"/>
      <c r="N214" s="9"/>
    </row>
    <row r="215" spans="1:14" x14ac:dyDescent="0.2">
      <c r="A215" s="2">
        <v>2010107025</v>
      </c>
      <c r="B215" t="s">
        <v>215</v>
      </c>
      <c r="C215" s="8">
        <v>11410.800000000001</v>
      </c>
      <c r="D215" s="8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7">
        <f t="shared" si="10"/>
        <v>0</v>
      </c>
      <c r="K215" s="7">
        <f t="shared" si="11"/>
        <v>0</v>
      </c>
      <c r="L215" s="6">
        <f t="shared" si="12"/>
        <v>0</v>
      </c>
      <c r="M215" s="9"/>
      <c r="N215" s="9"/>
    </row>
    <row r="216" spans="1:14" x14ac:dyDescent="0.2">
      <c r="A216" s="2">
        <v>2010107031</v>
      </c>
      <c r="B216" t="s">
        <v>216</v>
      </c>
      <c r="C216" s="8">
        <v>10030</v>
      </c>
      <c r="D216" s="8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7">
        <f t="shared" si="10"/>
        <v>0</v>
      </c>
      <c r="K216" s="7">
        <f t="shared" si="11"/>
        <v>0</v>
      </c>
      <c r="L216" s="6">
        <f t="shared" si="12"/>
        <v>0</v>
      </c>
      <c r="M216" s="9"/>
      <c r="N216" s="9"/>
    </row>
    <row r="217" spans="1:14" x14ac:dyDescent="0.2">
      <c r="A217" s="2">
        <v>2010107033</v>
      </c>
      <c r="B217" t="s">
        <v>217</v>
      </c>
      <c r="C217" s="8">
        <v>22542</v>
      </c>
      <c r="D217" s="8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7">
        <f t="shared" si="10"/>
        <v>0</v>
      </c>
      <c r="K217" s="7">
        <f t="shared" si="11"/>
        <v>0</v>
      </c>
      <c r="L217" s="6">
        <f t="shared" si="12"/>
        <v>0</v>
      </c>
      <c r="M217" s="9"/>
      <c r="N217" s="9"/>
    </row>
    <row r="218" spans="1:14" x14ac:dyDescent="0.2">
      <c r="A218" s="2">
        <v>2010107034</v>
      </c>
      <c r="B218" t="s">
        <v>218</v>
      </c>
      <c r="C218" s="8">
        <v>86352</v>
      </c>
      <c r="D218" s="8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7">
        <f t="shared" si="10"/>
        <v>0</v>
      </c>
      <c r="K218" s="7">
        <f t="shared" si="11"/>
        <v>0</v>
      </c>
      <c r="L218" s="6">
        <f t="shared" si="12"/>
        <v>0</v>
      </c>
      <c r="M218" s="9"/>
      <c r="N218" s="9"/>
    </row>
    <row r="219" spans="1:14" x14ac:dyDescent="0.2">
      <c r="A219" t="s">
        <v>219</v>
      </c>
      <c r="B219" t="s">
        <v>220</v>
      </c>
      <c r="C219" s="1">
        <v>11257917.726810001</v>
      </c>
      <c r="D219" s="1">
        <v>40704562.405989997</v>
      </c>
      <c r="F219" s="9"/>
      <c r="G219" s="9"/>
      <c r="H219" s="9"/>
      <c r="I219" s="9"/>
      <c r="K219" s="7">
        <f t="shared" si="11"/>
        <v>0</v>
      </c>
    </row>
    <row r="220" spans="1:14" ht="12.75" customHeight="1" x14ac:dyDescent="0.2">
      <c r="F220" s="9"/>
      <c r="G220" s="9"/>
      <c r="H220" s="9"/>
      <c r="I220" s="9"/>
      <c r="K220" s="7">
        <f t="shared" si="11"/>
        <v>0</v>
      </c>
    </row>
    <row r="221" spans="1:14" ht="12.75" customHeight="1" x14ac:dyDescent="0.2">
      <c r="F221" s="9"/>
      <c r="G221" s="9"/>
      <c r="H221" s="9"/>
      <c r="K221" s="7">
        <f t="shared" si="11"/>
        <v>0</v>
      </c>
    </row>
    <row r="222" spans="1:14" ht="12.75" customHeight="1" x14ac:dyDescent="0.2">
      <c r="G222" s="9"/>
      <c r="H222" s="9"/>
      <c r="I222" s="9"/>
      <c r="K222" s="7">
        <f t="shared" si="11"/>
        <v>0</v>
      </c>
    </row>
    <row r="223" spans="1:14" ht="12.75" customHeight="1" x14ac:dyDescent="0.2">
      <c r="H223" s="9"/>
      <c r="I223" s="9"/>
      <c r="K223" s="7">
        <f t="shared" si="11"/>
        <v>0</v>
      </c>
    </row>
    <row r="224" spans="1:14" ht="12.75" customHeight="1" x14ac:dyDescent="0.2">
      <c r="H224" s="9"/>
      <c r="K224" s="7">
        <f t="shared" si="11"/>
        <v>0</v>
      </c>
    </row>
    <row r="227" spans="8:8" ht="12.75" customHeight="1" x14ac:dyDescent="0.2">
      <c r="H227" s="9"/>
    </row>
    <row r="228" spans="8:8" ht="12.75" customHeight="1" x14ac:dyDescent="0.2">
      <c r="H228" s="9"/>
    </row>
    <row r="229" spans="8:8" ht="12.75" customHeight="1" x14ac:dyDescent="0.2">
      <c r="H229" s="9"/>
    </row>
    <row r="230" spans="8:8" ht="12.75" customHeight="1" x14ac:dyDescent="0.2">
      <c r="H230" s="9"/>
    </row>
    <row r="231" spans="8:8" ht="12.75" customHeight="1" x14ac:dyDescent="0.2">
      <c r="H231" s="9"/>
    </row>
    <row r="232" spans="8:8" ht="12.75" customHeight="1" x14ac:dyDescent="0.2">
      <c r="H232" s="9"/>
    </row>
    <row r="233" spans="8:8" ht="12.75" customHeight="1" x14ac:dyDescent="0.2">
      <c r="H233" s="9"/>
    </row>
    <row r="234" spans="8:8" ht="12.75" customHeight="1" x14ac:dyDescent="0.2">
      <c r="H234" s="9"/>
    </row>
    <row r="235" spans="8:8" ht="12.75" customHeight="1" x14ac:dyDescent="0.2">
      <c r="H235" s="9"/>
    </row>
    <row r="236" spans="8:8" ht="12.75" customHeight="1" x14ac:dyDescent="0.2">
      <c r="H236" s="9"/>
    </row>
  </sheetData>
  <autoFilter ref="A2:N224" xr:uid="{00000000-0009-0000-0000-000000000000}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6"/>
  <sheetViews>
    <sheetView rightToLeft="1" showOutlineSymbols="0" topLeftCell="A79" workbookViewId="0">
      <selection activeCell="E219" sqref="E219"/>
    </sheetView>
  </sheetViews>
  <sheetFormatPr defaultColWidth="6.85546875" defaultRowHeight="12.75" customHeight="1" x14ac:dyDescent="0.2"/>
  <cols>
    <col min="1" max="1" width="11" bestFit="1" customWidth="1"/>
    <col min="2" max="2" width="57.28515625" bestFit="1" customWidth="1"/>
    <col min="3" max="4" width="12.7109375" bestFit="1" customWidth="1"/>
    <col min="5" max="5" width="14" bestFit="1" customWidth="1"/>
    <col min="6" max="6" width="12.85546875" customWidth="1"/>
    <col min="7" max="8" width="16.42578125" customWidth="1"/>
    <col min="9" max="9" width="12.85546875" bestFit="1" customWidth="1"/>
    <col min="10" max="10" width="12.85546875" customWidth="1"/>
    <col min="11" max="11" width="12.85546875" bestFit="1" customWidth="1"/>
    <col min="12" max="12" width="12.85546875" customWidth="1"/>
    <col min="13" max="13" width="10.5703125" customWidth="1"/>
    <col min="14" max="14" width="16.5703125" style="7" bestFit="1" customWidth="1"/>
    <col min="15" max="15" width="16" style="7" bestFit="1" customWidth="1"/>
    <col min="16" max="16" width="12.85546875" style="6" bestFit="1" customWidth="1"/>
    <col min="17" max="17" width="17.42578125" bestFit="1" customWidth="1"/>
    <col min="22" max="22" width="11" bestFit="1" customWidth="1"/>
  </cols>
  <sheetData>
    <row r="1" spans="1:22" ht="12.75" customHeight="1" x14ac:dyDescent="0.2">
      <c r="E1" s="11">
        <v>45322</v>
      </c>
      <c r="F1" s="11"/>
      <c r="G1" s="11">
        <v>45350</v>
      </c>
      <c r="H1" s="11"/>
      <c r="I1" s="11">
        <v>45382</v>
      </c>
      <c r="J1" s="11"/>
      <c r="K1" s="11">
        <v>45412</v>
      </c>
      <c r="L1" s="11"/>
    </row>
    <row r="2" spans="1:22" ht="15" x14ac:dyDescent="0.2">
      <c r="A2" t="s">
        <v>2</v>
      </c>
      <c r="C2" t="s">
        <v>1</v>
      </c>
      <c r="D2" t="s">
        <v>0</v>
      </c>
      <c r="E2" s="3" t="s">
        <v>221</v>
      </c>
      <c r="F2" s="3" t="s">
        <v>228</v>
      </c>
      <c r="G2" s="3" t="s">
        <v>222</v>
      </c>
      <c r="H2" s="3" t="s">
        <v>228</v>
      </c>
      <c r="I2" s="3" t="s">
        <v>223</v>
      </c>
      <c r="J2" s="3" t="s">
        <v>228</v>
      </c>
      <c r="K2" s="4" t="s">
        <v>224</v>
      </c>
      <c r="L2" s="3" t="s">
        <v>228</v>
      </c>
      <c r="M2" s="4" t="s">
        <v>225</v>
      </c>
      <c r="N2" s="5" t="s">
        <v>226</v>
      </c>
      <c r="O2" s="5" t="s">
        <v>227</v>
      </c>
      <c r="V2" s="11">
        <v>45322</v>
      </c>
    </row>
    <row r="3" spans="1:22" x14ac:dyDescent="0.2">
      <c r="A3" s="2">
        <v>2010101002</v>
      </c>
      <c r="B3" t="s">
        <v>3</v>
      </c>
      <c r="C3" s="8">
        <v>0</v>
      </c>
      <c r="D3" s="8">
        <v>238123.13</v>
      </c>
      <c r="E3" s="9">
        <v>0</v>
      </c>
      <c r="F3" s="11">
        <v>45322</v>
      </c>
      <c r="G3" s="9">
        <v>0</v>
      </c>
      <c r="H3" s="11">
        <v>45350</v>
      </c>
      <c r="I3" s="9">
        <v>238123.13</v>
      </c>
      <c r="J3" s="11">
        <v>45382</v>
      </c>
      <c r="K3" s="9">
        <v>0</v>
      </c>
      <c r="L3" s="11">
        <v>45412</v>
      </c>
      <c r="M3" s="9">
        <v>0</v>
      </c>
      <c r="N3" s="7">
        <f>+D3</f>
        <v>238123.13</v>
      </c>
      <c r="O3" s="7">
        <f>SUM(E3:M3)</f>
        <v>419589.13</v>
      </c>
      <c r="P3" s="6">
        <f>+N3-O3</f>
        <v>-181466</v>
      </c>
      <c r="Q3" s="9"/>
      <c r="R3" s="9"/>
      <c r="V3" t="e">
        <f t="array" aca="1" ref="V3:V218" ca="1">OFFSET($A$3,ROW()-3+COLUMN()-22,4,216)</f>
        <v>#VALUE!</v>
      </c>
    </row>
    <row r="4" spans="1:22" x14ac:dyDescent="0.2">
      <c r="A4" s="2">
        <v>2010101003</v>
      </c>
      <c r="B4" t="s">
        <v>4</v>
      </c>
      <c r="C4" s="8">
        <v>0</v>
      </c>
      <c r="D4" s="8">
        <v>11166.991309999972</v>
      </c>
      <c r="E4" s="9">
        <v>8791.9913099999721</v>
      </c>
      <c r="F4" s="11">
        <v>45322</v>
      </c>
      <c r="G4" s="9">
        <v>2375</v>
      </c>
      <c r="H4" s="11">
        <v>45350</v>
      </c>
      <c r="I4" s="9">
        <v>0</v>
      </c>
      <c r="J4" s="11">
        <v>45382</v>
      </c>
      <c r="K4" s="9">
        <v>0</v>
      </c>
      <c r="L4" s="11">
        <v>45412</v>
      </c>
      <c r="M4" s="9">
        <v>0</v>
      </c>
      <c r="N4" s="7">
        <f t="shared" ref="N4:N67" si="0">+D4</f>
        <v>11166.991309999972</v>
      </c>
      <c r="O4" s="7">
        <f t="shared" ref="O4:O67" si="1">SUM(E4:M4)</f>
        <v>192632.99130999995</v>
      </c>
      <c r="P4" s="6">
        <f t="shared" ref="P4:P67" si="2">+N4-O4</f>
        <v>-181465.99999999997</v>
      </c>
      <c r="Q4" s="9"/>
      <c r="R4" s="9"/>
      <c r="V4" t="e">
        <f ca="1"/>
        <v>#VALUE!</v>
      </c>
    </row>
    <row r="5" spans="1:22" x14ac:dyDescent="0.2">
      <c r="A5" s="2">
        <v>2010101004</v>
      </c>
      <c r="B5" t="s">
        <v>5</v>
      </c>
      <c r="C5" s="8">
        <v>0</v>
      </c>
      <c r="D5" s="8">
        <v>236421.86695000023</v>
      </c>
      <c r="E5" s="9">
        <v>194929.87</v>
      </c>
      <c r="F5" s="11">
        <v>45322</v>
      </c>
      <c r="G5" s="9">
        <v>41492</v>
      </c>
      <c r="H5" s="11">
        <v>45350</v>
      </c>
      <c r="I5" s="9">
        <v>0</v>
      </c>
      <c r="J5" s="11">
        <v>45382</v>
      </c>
      <c r="K5" s="9">
        <v>0</v>
      </c>
      <c r="L5" s="11">
        <v>45412</v>
      </c>
      <c r="M5" s="9">
        <v>0</v>
      </c>
      <c r="N5" s="7">
        <f t="shared" si="0"/>
        <v>236421.86695000023</v>
      </c>
      <c r="O5" s="7">
        <f t="shared" si="1"/>
        <v>417887.87</v>
      </c>
      <c r="P5" s="6">
        <f t="shared" si="2"/>
        <v>-181466.00304999977</v>
      </c>
      <c r="Q5" s="9"/>
      <c r="R5" s="9"/>
      <c r="V5" t="e">
        <f ca="1"/>
        <v>#VALUE!</v>
      </c>
    </row>
    <row r="6" spans="1:22" x14ac:dyDescent="0.2">
      <c r="A6" s="2">
        <v>2010101006</v>
      </c>
      <c r="B6" t="s">
        <v>6</v>
      </c>
      <c r="C6" s="8">
        <v>0</v>
      </c>
      <c r="D6" s="8">
        <v>1219698.81</v>
      </c>
      <c r="E6" s="9">
        <f>584931-0.19</f>
        <v>584930.81000000006</v>
      </c>
      <c r="F6" s="11">
        <v>45322</v>
      </c>
      <c r="G6" s="9">
        <v>118531</v>
      </c>
      <c r="H6" s="11">
        <v>45350</v>
      </c>
      <c r="I6" s="9">
        <v>214145</v>
      </c>
      <c r="J6" s="11">
        <v>45382</v>
      </c>
      <c r="K6" s="9">
        <v>302092</v>
      </c>
      <c r="L6" s="11">
        <v>45412</v>
      </c>
      <c r="M6" s="9">
        <v>0</v>
      </c>
      <c r="N6" s="7">
        <f>+D6</f>
        <v>1219698.81</v>
      </c>
      <c r="O6" s="7">
        <f t="shared" si="1"/>
        <v>1401164.81</v>
      </c>
      <c r="P6" s="6">
        <f t="shared" si="2"/>
        <v>-181466</v>
      </c>
      <c r="Q6" s="9"/>
      <c r="R6" s="9"/>
      <c r="V6" t="e">
        <f ca="1"/>
        <v>#VALUE!</v>
      </c>
    </row>
    <row r="7" spans="1:22" x14ac:dyDescent="0.2">
      <c r="A7" s="2">
        <v>2010101007</v>
      </c>
      <c r="B7" t="s">
        <v>7</v>
      </c>
      <c r="C7" s="8">
        <v>0</v>
      </c>
      <c r="D7" s="8">
        <v>40426.830989999959</v>
      </c>
      <c r="E7" s="9">
        <v>40426.83</v>
      </c>
      <c r="F7" s="11">
        <v>45322</v>
      </c>
      <c r="G7" s="9">
        <v>0</v>
      </c>
      <c r="H7" s="11">
        <v>45350</v>
      </c>
      <c r="I7" s="9">
        <v>0</v>
      </c>
      <c r="J7" s="11">
        <v>45382</v>
      </c>
      <c r="K7" s="9">
        <v>0</v>
      </c>
      <c r="L7" s="11">
        <v>45412</v>
      </c>
      <c r="M7" s="9">
        <v>0</v>
      </c>
      <c r="N7" s="7">
        <f t="shared" si="0"/>
        <v>40426.830989999959</v>
      </c>
      <c r="O7" s="7">
        <f t="shared" si="1"/>
        <v>221892.83000000002</v>
      </c>
      <c r="P7" s="6">
        <f t="shared" si="2"/>
        <v>-181465.99901000006</v>
      </c>
      <c r="Q7" s="9"/>
      <c r="R7" s="9"/>
      <c r="V7" t="e">
        <f ca="1"/>
        <v>#VALUE!</v>
      </c>
    </row>
    <row r="8" spans="1:22" x14ac:dyDescent="0.2">
      <c r="A8" s="2">
        <v>2010101008</v>
      </c>
      <c r="B8" t="s">
        <v>8</v>
      </c>
      <c r="C8" s="8">
        <v>0</v>
      </c>
      <c r="D8" s="8">
        <v>5596984.7999999998</v>
      </c>
      <c r="E8" s="9">
        <v>2469532</v>
      </c>
      <c r="F8" s="11">
        <v>45322</v>
      </c>
      <c r="G8" s="9">
        <v>1639839</v>
      </c>
      <c r="H8" s="11">
        <v>45350</v>
      </c>
      <c r="I8" s="9">
        <v>415640</v>
      </c>
      <c r="J8" s="11">
        <v>45382</v>
      </c>
      <c r="K8" s="9">
        <f>1071974-0.2</f>
        <v>1071973.8</v>
      </c>
      <c r="L8" s="11">
        <v>45412</v>
      </c>
      <c r="M8" s="9">
        <v>0</v>
      </c>
      <c r="N8" s="7">
        <f t="shared" si="0"/>
        <v>5596984.7999999998</v>
      </c>
      <c r="O8" s="7">
        <f t="shared" si="1"/>
        <v>5778450.7999999998</v>
      </c>
      <c r="P8" s="6">
        <f t="shared" si="2"/>
        <v>-181466</v>
      </c>
      <c r="Q8" s="9"/>
      <c r="R8" s="9"/>
      <c r="V8" t="e">
        <f ca="1"/>
        <v>#VALUE!</v>
      </c>
    </row>
    <row r="9" spans="1:22" x14ac:dyDescent="0.2">
      <c r="A9" s="2">
        <v>2010101010</v>
      </c>
      <c r="B9" s="10" t="s">
        <v>9</v>
      </c>
      <c r="C9" s="8">
        <v>0</v>
      </c>
      <c r="D9" s="8">
        <v>542924.55000000005</v>
      </c>
      <c r="E9" s="9">
        <f>+D9/3</f>
        <v>180974.85</v>
      </c>
      <c r="F9" s="11">
        <v>45322</v>
      </c>
      <c r="G9" s="9">
        <f>+D9/3</f>
        <v>180974.85</v>
      </c>
      <c r="H9" s="11">
        <v>45350</v>
      </c>
      <c r="I9" s="9">
        <f>+D9/3</f>
        <v>180974.85</v>
      </c>
      <c r="J9" s="11">
        <v>45382</v>
      </c>
      <c r="K9" s="9">
        <v>0</v>
      </c>
      <c r="L9" s="11">
        <v>45412</v>
      </c>
      <c r="M9" s="9">
        <v>0</v>
      </c>
      <c r="N9" s="7">
        <f t="shared" si="0"/>
        <v>542924.55000000005</v>
      </c>
      <c r="O9" s="7">
        <f t="shared" si="1"/>
        <v>724390.55</v>
      </c>
      <c r="P9" s="6">
        <f t="shared" si="2"/>
        <v>-181466</v>
      </c>
      <c r="Q9" s="9"/>
      <c r="R9" s="9"/>
      <c r="V9" t="e">
        <f ca="1"/>
        <v>#VALUE!</v>
      </c>
    </row>
    <row r="10" spans="1:22" x14ac:dyDescent="0.2">
      <c r="A10" s="2">
        <v>2010101022</v>
      </c>
      <c r="B10" t="s">
        <v>10</v>
      </c>
      <c r="C10" s="8">
        <v>0</v>
      </c>
      <c r="D10" s="8">
        <v>162185.55000000002</v>
      </c>
      <c r="E10" s="9">
        <v>116084</v>
      </c>
      <c r="F10" s="11">
        <v>45322</v>
      </c>
      <c r="G10" s="9">
        <v>30277</v>
      </c>
      <c r="H10" s="11">
        <v>45350</v>
      </c>
      <c r="I10" s="9">
        <f>0.55+15824</f>
        <v>15824.55</v>
      </c>
      <c r="J10" s="11">
        <v>45382</v>
      </c>
      <c r="K10" s="9">
        <v>0</v>
      </c>
      <c r="L10" s="11">
        <v>45412</v>
      </c>
      <c r="M10" s="9">
        <v>0</v>
      </c>
      <c r="N10" s="7">
        <f t="shared" si="0"/>
        <v>162185.55000000002</v>
      </c>
      <c r="O10" s="7">
        <f t="shared" si="1"/>
        <v>343651.55</v>
      </c>
      <c r="P10" s="6">
        <f t="shared" si="2"/>
        <v>-181465.99999999997</v>
      </c>
      <c r="Q10" s="9"/>
      <c r="R10" s="9"/>
      <c r="V10" t="e">
        <f ca="1"/>
        <v>#VALUE!</v>
      </c>
    </row>
    <row r="11" spans="1:22" x14ac:dyDescent="0.2">
      <c r="A11" s="2">
        <v>2010101023</v>
      </c>
      <c r="B11" t="s">
        <v>11</v>
      </c>
      <c r="C11" s="8">
        <v>0</v>
      </c>
      <c r="D11" s="8">
        <v>10392.67</v>
      </c>
      <c r="E11" s="8">
        <v>10392.67</v>
      </c>
      <c r="F11" s="11">
        <v>45322</v>
      </c>
      <c r="G11" s="9">
        <v>0</v>
      </c>
      <c r="H11" s="11">
        <v>45350</v>
      </c>
      <c r="I11" s="9">
        <v>0</v>
      </c>
      <c r="J11" s="11">
        <v>45382</v>
      </c>
      <c r="K11" s="9">
        <v>0</v>
      </c>
      <c r="L11" s="11">
        <v>45412</v>
      </c>
      <c r="M11" s="9">
        <v>0</v>
      </c>
      <c r="N11" s="7">
        <f t="shared" si="0"/>
        <v>10392.67</v>
      </c>
      <c r="O11" s="7">
        <f t="shared" si="1"/>
        <v>191858.66999999998</v>
      </c>
      <c r="P11" s="6">
        <f t="shared" si="2"/>
        <v>-181465.99999999997</v>
      </c>
      <c r="Q11" s="9"/>
      <c r="R11" s="9"/>
      <c r="V11" t="e">
        <f ca="1"/>
        <v>#VALUE!</v>
      </c>
    </row>
    <row r="12" spans="1:22" x14ac:dyDescent="0.2">
      <c r="A12" s="2">
        <v>2010101032</v>
      </c>
      <c r="B12" t="s">
        <v>12</v>
      </c>
      <c r="C12" s="8">
        <v>0</v>
      </c>
      <c r="D12" s="8">
        <v>357583.36998999998</v>
      </c>
      <c r="E12" s="9">
        <v>314702</v>
      </c>
      <c r="F12" s="11">
        <v>45322</v>
      </c>
      <c r="G12" s="9">
        <f>42882-0.63</f>
        <v>42881.37</v>
      </c>
      <c r="H12" s="11">
        <v>45350</v>
      </c>
      <c r="I12" s="9">
        <v>0</v>
      </c>
      <c r="J12" s="11">
        <v>45382</v>
      </c>
      <c r="K12" s="9">
        <v>0</v>
      </c>
      <c r="L12" s="11">
        <v>45412</v>
      </c>
      <c r="M12" s="9">
        <v>0</v>
      </c>
      <c r="N12" s="7">
        <f t="shared" si="0"/>
        <v>357583.36998999998</v>
      </c>
      <c r="O12" s="7">
        <f t="shared" si="1"/>
        <v>539049.37</v>
      </c>
      <c r="P12" s="6">
        <f t="shared" si="2"/>
        <v>-181466.00001000002</v>
      </c>
      <c r="Q12" s="9"/>
      <c r="R12" s="9"/>
      <c r="V12" t="e">
        <f ca="1"/>
        <v>#VALUE!</v>
      </c>
    </row>
    <row r="13" spans="1:22" x14ac:dyDescent="0.2">
      <c r="A13" s="2">
        <v>2010101033</v>
      </c>
      <c r="B13" t="s">
        <v>13</v>
      </c>
      <c r="C13" s="8">
        <v>0</v>
      </c>
      <c r="D13" s="8">
        <v>19534.163660000042</v>
      </c>
      <c r="E13" s="9">
        <v>0</v>
      </c>
      <c r="F13" s="11">
        <v>45322</v>
      </c>
      <c r="G13" s="9">
        <v>0</v>
      </c>
      <c r="H13" s="11">
        <v>45350</v>
      </c>
      <c r="I13" s="9">
        <f>19535-0.84</f>
        <v>19534.16</v>
      </c>
      <c r="J13" s="11">
        <v>45382</v>
      </c>
      <c r="K13" s="9">
        <v>0</v>
      </c>
      <c r="L13" s="11">
        <v>45412</v>
      </c>
      <c r="M13" s="9">
        <v>0</v>
      </c>
      <c r="N13" s="7">
        <f t="shared" si="0"/>
        <v>19534.163660000042</v>
      </c>
      <c r="O13" s="7">
        <f t="shared" si="1"/>
        <v>201000.16</v>
      </c>
      <c r="P13" s="6">
        <f t="shared" si="2"/>
        <v>-181465.99633999995</v>
      </c>
      <c r="Q13" s="9"/>
      <c r="R13" s="9"/>
      <c r="V13" t="e">
        <f ca="1"/>
        <v>#VALUE!</v>
      </c>
    </row>
    <row r="14" spans="1:22" x14ac:dyDescent="0.2">
      <c r="A14" s="2">
        <v>2010101034</v>
      </c>
      <c r="B14" t="s">
        <v>14</v>
      </c>
      <c r="C14" s="8">
        <v>0</v>
      </c>
      <c r="D14" s="8">
        <v>519795.10000000003</v>
      </c>
      <c r="E14" s="9">
        <v>129948.7</v>
      </c>
      <c r="F14" s="11">
        <v>45322</v>
      </c>
      <c r="G14" s="9">
        <f>+E14</f>
        <v>129948.7</v>
      </c>
      <c r="H14" s="11">
        <v>45350</v>
      </c>
      <c r="I14" s="9">
        <f>+G14</f>
        <v>129948.7</v>
      </c>
      <c r="J14" s="11">
        <v>45382</v>
      </c>
      <c r="K14" s="9">
        <f>+I14+0.3</f>
        <v>129949</v>
      </c>
      <c r="L14" s="11">
        <v>45412</v>
      </c>
      <c r="M14" s="9">
        <v>0</v>
      </c>
      <c r="N14" s="7">
        <f t="shared" si="0"/>
        <v>519795.10000000003</v>
      </c>
      <c r="O14" s="7">
        <f t="shared" si="1"/>
        <v>701261.10000000009</v>
      </c>
      <c r="P14" s="6">
        <f t="shared" si="2"/>
        <v>-181466.00000000006</v>
      </c>
      <c r="Q14" s="9"/>
      <c r="R14" s="9"/>
      <c r="V14" t="e">
        <f ca="1"/>
        <v>#VALUE!</v>
      </c>
    </row>
    <row r="15" spans="1:22" x14ac:dyDescent="0.2">
      <c r="A15" s="2">
        <v>2010101039</v>
      </c>
      <c r="B15" t="s">
        <v>15</v>
      </c>
      <c r="C15" s="8">
        <v>1092.5</v>
      </c>
      <c r="D15" s="8">
        <v>0</v>
      </c>
      <c r="E15" s="9">
        <v>0</v>
      </c>
      <c r="F15" s="11">
        <v>45322</v>
      </c>
      <c r="G15" s="9">
        <v>0</v>
      </c>
      <c r="H15" s="11">
        <v>45350</v>
      </c>
      <c r="I15" s="9">
        <v>0</v>
      </c>
      <c r="J15" s="11">
        <v>45382</v>
      </c>
      <c r="K15" s="9">
        <v>0</v>
      </c>
      <c r="L15" s="11">
        <v>45412</v>
      </c>
      <c r="M15" s="9">
        <v>0</v>
      </c>
      <c r="N15" s="7">
        <f t="shared" si="0"/>
        <v>0</v>
      </c>
      <c r="O15" s="7">
        <f t="shared" si="1"/>
        <v>181466</v>
      </c>
      <c r="P15" s="6">
        <f t="shared" si="2"/>
        <v>-181466</v>
      </c>
      <c r="Q15" s="9"/>
      <c r="R15" s="9"/>
      <c r="V15" t="e">
        <f ca="1"/>
        <v>#VALUE!</v>
      </c>
    </row>
    <row r="16" spans="1:22" x14ac:dyDescent="0.2">
      <c r="A16" s="2">
        <v>2010101040</v>
      </c>
      <c r="B16" t="s">
        <v>16</v>
      </c>
      <c r="C16" s="8">
        <v>0</v>
      </c>
      <c r="D16" s="8">
        <v>15559.39</v>
      </c>
      <c r="E16" s="9">
        <v>15559.39</v>
      </c>
      <c r="F16" s="11">
        <v>45322</v>
      </c>
      <c r="G16" s="9">
        <v>0</v>
      </c>
      <c r="H16" s="11">
        <v>45350</v>
      </c>
      <c r="I16" s="9">
        <v>0</v>
      </c>
      <c r="J16" s="11">
        <v>45382</v>
      </c>
      <c r="K16" s="9">
        <v>0</v>
      </c>
      <c r="L16" s="11">
        <v>45412</v>
      </c>
      <c r="M16" s="9">
        <v>0</v>
      </c>
      <c r="N16" s="7">
        <f t="shared" si="0"/>
        <v>15559.39</v>
      </c>
      <c r="O16" s="7">
        <f t="shared" si="1"/>
        <v>197025.39</v>
      </c>
      <c r="P16" s="6">
        <f t="shared" si="2"/>
        <v>-181466</v>
      </c>
      <c r="Q16" s="9"/>
      <c r="R16" s="9"/>
      <c r="V16" t="e">
        <f ca="1"/>
        <v>#VALUE!</v>
      </c>
    </row>
    <row r="17" spans="1:22" x14ac:dyDescent="0.2">
      <c r="A17" s="2">
        <v>2010101044</v>
      </c>
      <c r="B17" t="s">
        <v>17</v>
      </c>
      <c r="C17" s="8">
        <v>0</v>
      </c>
      <c r="D17" s="8">
        <v>141061.98970000001</v>
      </c>
      <c r="E17" s="9">
        <f>+D17/2</f>
        <v>70530.994850000003</v>
      </c>
      <c r="F17" s="11">
        <v>45322</v>
      </c>
      <c r="G17" s="9">
        <f>+D17/2</f>
        <v>70530.994850000003</v>
      </c>
      <c r="H17" s="11">
        <v>45350</v>
      </c>
      <c r="I17" s="9">
        <v>0</v>
      </c>
      <c r="J17" s="11">
        <v>45382</v>
      </c>
      <c r="K17" s="9">
        <v>0</v>
      </c>
      <c r="L17" s="11">
        <v>45412</v>
      </c>
      <c r="M17" s="9">
        <v>0</v>
      </c>
      <c r="N17" s="7">
        <f t="shared" si="0"/>
        <v>141061.98970000001</v>
      </c>
      <c r="O17" s="7">
        <f t="shared" si="1"/>
        <v>322527.98970000003</v>
      </c>
      <c r="P17" s="6">
        <f t="shared" si="2"/>
        <v>-181466.00000000003</v>
      </c>
      <c r="Q17" s="9"/>
      <c r="R17" s="9"/>
      <c r="V17" t="e">
        <f ca="1"/>
        <v>#VALUE!</v>
      </c>
    </row>
    <row r="18" spans="1:22" x14ac:dyDescent="0.2">
      <c r="A18" s="2">
        <v>2010101060</v>
      </c>
      <c r="B18" t="s">
        <v>18</v>
      </c>
      <c r="C18" s="8">
        <v>50887.25</v>
      </c>
      <c r="D18" s="8">
        <v>0</v>
      </c>
      <c r="E18" s="9">
        <v>0</v>
      </c>
      <c r="F18" s="11">
        <v>45322</v>
      </c>
      <c r="G18" s="9">
        <v>0</v>
      </c>
      <c r="H18" s="11">
        <v>45350</v>
      </c>
      <c r="I18" s="9">
        <v>0</v>
      </c>
      <c r="J18" s="11">
        <v>45382</v>
      </c>
      <c r="K18" s="9">
        <v>0</v>
      </c>
      <c r="L18" s="11">
        <v>45412</v>
      </c>
      <c r="M18" s="9">
        <v>0</v>
      </c>
      <c r="N18" s="7">
        <f t="shared" si="0"/>
        <v>0</v>
      </c>
      <c r="O18" s="7">
        <f t="shared" si="1"/>
        <v>181466</v>
      </c>
      <c r="P18" s="6">
        <f t="shared" si="2"/>
        <v>-181466</v>
      </c>
      <c r="Q18" s="9"/>
      <c r="R18" s="9"/>
      <c r="V18" t="e">
        <f ca="1"/>
        <v>#VALUE!</v>
      </c>
    </row>
    <row r="19" spans="1:22" x14ac:dyDescent="0.2">
      <c r="A19" s="2">
        <v>2010101061</v>
      </c>
      <c r="B19" t="s">
        <v>19</v>
      </c>
      <c r="C19" s="8">
        <v>3.0000001192092895E-4</v>
      </c>
      <c r="D19" s="8">
        <v>0</v>
      </c>
      <c r="E19" s="9">
        <v>0</v>
      </c>
      <c r="F19" s="11">
        <v>45322</v>
      </c>
      <c r="G19" s="9">
        <v>0</v>
      </c>
      <c r="H19" s="11">
        <v>45350</v>
      </c>
      <c r="I19" s="9">
        <v>0</v>
      </c>
      <c r="J19" s="11">
        <v>45382</v>
      </c>
      <c r="K19" s="9">
        <v>0</v>
      </c>
      <c r="L19" s="11">
        <v>45412</v>
      </c>
      <c r="M19" s="9">
        <v>0</v>
      </c>
      <c r="N19" s="7">
        <f t="shared" si="0"/>
        <v>0</v>
      </c>
      <c r="O19" s="7">
        <f t="shared" si="1"/>
        <v>181466</v>
      </c>
      <c r="P19" s="6">
        <f t="shared" si="2"/>
        <v>-181466</v>
      </c>
      <c r="Q19" s="9"/>
      <c r="R19" s="9"/>
      <c r="V19" t="e">
        <f ca="1"/>
        <v>#VALUE!</v>
      </c>
    </row>
    <row r="20" spans="1:22" x14ac:dyDescent="0.2">
      <c r="A20" s="2">
        <v>2010101064</v>
      </c>
      <c r="B20" t="s">
        <v>20</v>
      </c>
      <c r="C20" s="8">
        <v>0</v>
      </c>
      <c r="D20" s="8">
        <v>2696620.5953099979</v>
      </c>
      <c r="E20" s="9">
        <v>1538355.4</v>
      </c>
      <c r="F20" s="11">
        <v>45322</v>
      </c>
      <c r="G20" s="9">
        <v>542429.60000000009</v>
      </c>
      <c r="H20" s="11">
        <v>45350</v>
      </c>
      <c r="I20" s="9">
        <v>545894</v>
      </c>
      <c r="J20" s="11">
        <v>45382</v>
      </c>
      <c r="K20" s="9">
        <f>70210-268.4</f>
        <v>69941.600000000006</v>
      </c>
      <c r="L20" s="11">
        <v>45412</v>
      </c>
      <c r="M20" s="9">
        <v>0</v>
      </c>
      <c r="N20" s="7">
        <f t="shared" si="0"/>
        <v>2696620.5953099979</v>
      </c>
      <c r="O20" s="7">
        <f t="shared" si="1"/>
        <v>2878086.6</v>
      </c>
      <c r="P20" s="6">
        <f t="shared" si="2"/>
        <v>-181466.00469000218</v>
      </c>
      <c r="Q20" s="9"/>
      <c r="R20" s="9"/>
      <c r="V20" t="e">
        <f ca="1"/>
        <v>#VALUE!</v>
      </c>
    </row>
    <row r="21" spans="1:22" x14ac:dyDescent="0.2">
      <c r="A21" s="2">
        <v>2010101072</v>
      </c>
      <c r="B21" t="s">
        <v>21</v>
      </c>
      <c r="C21" s="8">
        <v>0.21660999996587635</v>
      </c>
      <c r="D21" s="8">
        <v>0</v>
      </c>
      <c r="E21" s="9">
        <v>0</v>
      </c>
      <c r="F21" s="11">
        <v>45322</v>
      </c>
      <c r="G21" s="9">
        <v>0</v>
      </c>
      <c r="H21" s="11">
        <v>45350</v>
      </c>
      <c r="I21" s="9">
        <v>0</v>
      </c>
      <c r="J21" s="11">
        <v>45382</v>
      </c>
      <c r="K21" s="9">
        <v>0</v>
      </c>
      <c r="L21" s="11">
        <v>45412</v>
      </c>
      <c r="M21" s="9">
        <v>0</v>
      </c>
      <c r="N21" s="7">
        <f t="shared" si="0"/>
        <v>0</v>
      </c>
      <c r="O21" s="7">
        <f t="shared" si="1"/>
        <v>181466</v>
      </c>
      <c r="P21" s="6">
        <f t="shared" si="2"/>
        <v>-181466</v>
      </c>
      <c r="Q21" s="9"/>
      <c r="R21" s="9"/>
      <c r="V21" t="e">
        <f ca="1"/>
        <v>#VALUE!</v>
      </c>
    </row>
    <row r="22" spans="1:22" x14ac:dyDescent="0.2">
      <c r="A22" s="2">
        <v>2010101074</v>
      </c>
      <c r="B22" t="s">
        <v>22</v>
      </c>
      <c r="C22" s="8">
        <v>0</v>
      </c>
      <c r="D22" s="8">
        <v>102174.56124000002</v>
      </c>
      <c r="E22" s="9">
        <v>102174.56</v>
      </c>
      <c r="F22" s="11">
        <v>45322</v>
      </c>
      <c r="G22" s="9"/>
      <c r="H22" s="11">
        <v>45350</v>
      </c>
      <c r="I22" s="9">
        <v>0</v>
      </c>
      <c r="J22" s="11">
        <v>45382</v>
      </c>
      <c r="K22" s="9">
        <v>0</v>
      </c>
      <c r="L22" s="11">
        <v>45412</v>
      </c>
      <c r="M22" s="9">
        <v>0</v>
      </c>
      <c r="N22" s="7">
        <f t="shared" si="0"/>
        <v>102174.56124000002</v>
      </c>
      <c r="O22" s="7">
        <f t="shared" si="1"/>
        <v>283640.56</v>
      </c>
      <c r="P22" s="6">
        <f t="shared" si="2"/>
        <v>-181465.99875999999</v>
      </c>
      <c r="Q22" s="9"/>
      <c r="R22" s="9"/>
      <c r="V22" t="e">
        <f ca="1"/>
        <v>#VALUE!</v>
      </c>
    </row>
    <row r="23" spans="1:22" x14ac:dyDescent="0.2">
      <c r="A23" s="2">
        <v>2010101092</v>
      </c>
      <c r="B23" t="s">
        <v>23</v>
      </c>
      <c r="C23" s="8">
        <v>1.4500000467523933E-3</v>
      </c>
      <c r="D23" s="8">
        <v>0</v>
      </c>
      <c r="E23" s="9">
        <v>0</v>
      </c>
      <c r="F23" s="11">
        <v>45322</v>
      </c>
      <c r="G23" s="9">
        <v>0</v>
      </c>
      <c r="H23" s="11">
        <v>45350</v>
      </c>
      <c r="I23" s="9">
        <v>0</v>
      </c>
      <c r="J23" s="11">
        <v>45382</v>
      </c>
      <c r="K23" s="9">
        <v>0</v>
      </c>
      <c r="L23" s="11">
        <v>45412</v>
      </c>
      <c r="M23" s="9">
        <v>0</v>
      </c>
      <c r="N23" s="7">
        <f t="shared" si="0"/>
        <v>0</v>
      </c>
      <c r="O23" s="7">
        <f t="shared" si="1"/>
        <v>181466</v>
      </c>
      <c r="P23" s="6">
        <f t="shared" si="2"/>
        <v>-181466</v>
      </c>
      <c r="Q23" s="9"/>
      <c r="R23" s="9"/>
      <c r="V23" t="e">
        <f ca="1"/>
        <v>#VALUE!</v>
      </c>
    </row>
    <row r="24" spans="1:22" x14ac:dyDescent="0.2">
      <c r="A24" s="2">
        <v>2010101093</v>
      </c>
      <c r="B24" t="s">
        <v>24</v>
      </c>
      <c r="C24" s="8">
        <v>0</v>
      </c>
      <c r="D24" s="8">
        <v>3242966.652470001</v>
      </c>
      <c r="E24" s="9">
        <v>0</v>
      </c>
      <c r="F24" s="11">
        <v>45322</v>
      </c>
      <c r="G24" s="9">
        <v>0</v>
      </c>
      <c r="H24" s="11">
        <v>45350</v>
      </c>
      <c r="I24" s="9">
        <v>2020392</v>
      </c>
      <c r="J24" s="11">
        <v>45382</v>
      </c>
      <c r="K24" s="9">
        <f>2404.65+1220170</f>
        <v>1222574.6499999999</v>
      </c>
      <c r="L24" s="11">
        <v>45412</v>
      </c>
      <c r="M24" s="9">
        <v>0</v>
      </c>
      <c r="N24" s="7">
        <f t="shared" si="0"/>
        <v>3242966.652470001</v>
      </c>
      <c r="O24" s="7">
        <f t="shared" si="1"/>
        <v>3424432.65</v>
      </c>
      <c r="P24" s="6">
        <f t="shared" si="2"/>
        <v>-181465.99752999889</v>
      </c>
      <c r="Q24" s="9"/>
      <c r="R24" s="9"/>
      <c r="V24" t="e">
        <f ca="1"/>
        <v>#VALUE!</v>
      </c>
    </row>
    <row r="25" spans="1:22" x14ac:dyDescent="0.2">
      <c r="A25" s="2">
        <v>2010101095</v>
      </c>
      <c r="B25" t="s">
        <v>25</v>
      </c>
      <c r="C25" s="8">
        <v>0</v>
      </c>
      <c r="D25" s="8">
        <v>67767.824010000084</v>
      </c>
      <c r="E25" s="9">
        <v>54831</v>
      </c>
      <c r="F25" s="11">
        <v>45322</v>
      </c>
      <c r="G25" s="9">
        <f>12937-0.18</f>
        <v>12936.82</v>
      </c>
      <c r="H25" s="11">
        <v>45350</v>
      </c>
      <c r="I25" s="9">
        <v>0</v>
      </c>
      <c r="J25" s="11">
        <v>45382</v>
      </c>
      <c r="K25" s="9">
        <v>0</v>
      </c>
      <c r="L25" s="11">
        <v>45412</v>
      </c>
      <c r="M25" s="9">
        <v>0</v>
      </c>
      <c r="N25" s="7">
        <f t="shared" si="0"/>
        <v>67767.824010000084</v>
      </c>
      <c r="O25" s="7">
        <f t="shared" si="1"/>
        <v>249233.82</v>
      </c>
      <c r="P25" s="6">
        <f t="shared" si="2"/>
        <v>-181465.99598999991</v>
      </c>
      <c r="Q25" s="9"/>
      <c r="R25" s="9"/>
      <c r="V25" t="e">
        <f ca="1"/>
        <v>#VALUE!</v>
      </c>
    </row>
    <row r="26" spans="1:22" x14ac:dyDescent="0.2">
      <c r="A26" s="2">
        <v>2010101097</v>
      </c>
      <c r="B26" s="10" t="s">
        <v>26</v>
      </c>
      <c r="C26" s="8">
        <v>0</v>
      </c>
      <c r="D26" s="8">
        <v>734.81000000000006</v>
      </c>
      <c r="E26" s="9">
        <f>+D26</f>
        <v>734.81000000000006</v>
      </c>
      <c r="F26" s="11">
        <v>45322</v>
      </c>
      <c r="G26" s="9">
        <v>0</v>
      </c>
      <c r="H26" s="11">
        <v>45350</v>
      </c>
      <c r="I26" s="9">
        <v>0</v>
      </c>
      <c r="J26" s="11">
        <v>45382</v>
      </c>
      <c r="K26" s="9">
        <v>0</v>
      </c>
      <c r="L26" s="11">
        <v>45412</v>
      </c>
      <c r="M26" s="9">
        <v>0</v>
      </c>
      <c r="N26" s="7">
        <f t="shared" si="0"/>
        <v>734.81000000000006</v>
      </c>
      <c r="O26" s="7">
        <f t="shared" si="1"/>
        <v>182200.81</v>
      </c>
      <c r="P26" s="6">
        <f t="shared" si="2"/>
        <v>-181466</v>
      </c>
      <c r="Q26" s="9"/>
      <c r="R26" s="9"/>
      <c r="V26" t="e">
        <f ca="1"/>
        <v>#VALUE!</v>
      </c>
    </row>
    <row r="27" spans="1:22" x14ac:dyDescent="0.2">
      <c r="A27" s="2">
        <v>2010101112</v>
      </c>
      <c r="B27" t="s">
        <v>27</v>
      </c>
      <c r="C27" s="8">
        <v>0</v>
      </c>
      <c r="D27" s="8">
        <v>0.53</v>
      </c>
      <c r="E27" s="9">
        <v>0.53</v>
      </c>
      <c r="F27" s="11">
        <v>45322</v>
      </c>
      <c r="G27" s="9">
        <v>0</v>
      </c>
      <c r="H27" s="11">
        <v>45350</v>
      </c>
      <c r="I27" s="9">
        <v>0</v>
      </c>
      <c r="J27" s="11">
        <v>45382</v>
      </c>
      <c r="K27" s="9">
        <v>0</v>
      </c>
      <c r="L27" s="11">
        <v>45412</v>
      </c>
      <c r="M27" s="9">
        <v>0</v>
      </c>
      <c r="N27" s="7">
        <f t="shared" si="0"/>
        <v>0.53</v>
      </c>
      <c r="O27" s="7">
        <f t="shared" si="1"/>
        <v>181466.53</v>
      </c>
      <c r="P27" s="6">
        <f t="shared" si="2"/>
        <v>-181466</v>
      </c>
      <c r="Q27" s="9"/>
      <c r="R27" s="9"/>
      <c r="V27" t="e">
        <f ca="1"/>
        <v>#VALUE!</v>
      </c>
    </row>
    <row r="28" spans="1:22" x14ac:dyDescent="0.2">
      <c r="A28" s="2">
        <v>2010101122</v>
      </c>
      <c r="B28" t="s">
        <v>28</v>
      </c>
      <c r="C28" s="8">
        <v>0</v>
      </c>
      <c r="D28" s="8">
        <v>28742.600000000002</v>
      </c>
      <c r="E28" s="9">
        <v>28742.600000000002</v>
      </c>
      <c r="F28" s="11">
        <v>45322</v>
      </c>
      <c r="G28" s="9">
        <v>0</v>
      </c>
      <c r="H28" s="11">
        <v>45350</v>
      </c>
      <c r="I28" s="9">
        <v>0</v>
      </c>
      <c r="J28" s="11">
        <v>45382</v>
      </c>
      <c r="K28" s="9">
        <v>0</v>
      </c>
      <c r="L28" s="11">
        <v>45412</v>
      </c>
      <c r="M28" s="9">
        <v>0</v>
      </c>
      <c r="N28" s="7">
        <f t="shared" si="0"/>
        <v>28742.600000000002</v>
      </c>
      <c r="O28" s="7">
        <f t="shared" si="1"/>
        <v>210208.6</v>
      </c>
      <c r="P28" s="6">
        <f t="shared" si="2"/>
        <v>-181466</v>
      </c>
      <c r="Q28" s="9"/>
      <c r="R28" s="9"/>
      <c r="V28" t="e">
        <f ca="1"/>
        <v>#VALUE!</v>
      </c>
    </row>
    <row r="29" spans="1:22" x14ac:dyDescent="0.2">
      <c r="A29" s="2">
        <v>2010101149</v>
      </c>
      <c r="B29" t="s">
        <v>29</v>
      </c>
      <c r="C29" s="8">
        <v>34614.904819999931</v>
      </c>
      <c r="D29" s="8">
        <v>0</v>
      </c>
      <c r="E29" s="9">
        <v>0</v>
      </c>
      <c r="F29" s="11">
        <v>45322</v>
      </c>
      <c r="G29" s="9">
        <v>0</v>
      </c>
      <c r="H29" s="11">
        <v>45350</v>
      </c>
      <c r="I29" s="9">
        <v>0</v>
      </c>
      <c r="J29" s="11">
        <v>45382</v>
      </c>
      <c r="K29" s="9">
        <v>0</v>
      </c>
      <c r="L29" s="11">
        <v>45412</v>
      </c>
      <c r="M29" s="9">
        <v>0</v>
      </c>
      <c r="N29" s="7">
        <f t="shared" si="0"/>
        <v>0</v>
      </c>
      <c r="O29" s="7">
        <f t="shared" si="1"/>
        <v>181466</v>
      </c>
      <c r="P29" s="6">
        <f t="shared" si="2"/>
        <v>-181466</v>
      </c>
      <c r="Q29" s="9"/>
      <c r="R29" s="9"/>
      <c r="V29" t="e">
        <f ca="1"/>
        <v>#VALUE!</v>
      </c>
    </row>
    <row r="30" spans="1:22" x14ac:dyDescent="0.2">
      <c r="A30" s="2">
        <v>2010101150</v>
      </c>
      <c r="B30" t="s">
        <v>30</v>
      </c>
      <c r="C30" s="8">
        <v>10346.747889999971</v>
      </c>
      <c r="D30" s="8">
        <v>0</v>
      </c>
      <c r="E30" s="9">
        <v>0</v>
      </c>
      <c r="F30" s="11">
        <v>45322</v>
      </c>
      <c r="G30" s="9">
        <v>0</v>
      </c>
      <c r="H30" s="11">
        <v>45350</v>
      </c>
      <c r="I30" s="9">
        <v>0</v>
      </c>
      <c r="J30" s="11">
        <v>45382</v>
      </c>
      <c r="K30" s="9">
        <v>0</v>
      </c>
      <c r="L30" s="11">
        <v>45412</v>
      </c>
      <c r="M30" s="9">
        <v>0</v>
      </c>
      <c r="N30" s="7">
        <f t="shared" si="0"/>
        <v>0</v>
      </c>
      <c r="O30" s="7">
        <f t="shared" si="1"/>
        <v>181466</v>
      </c>
      <c r="P30" s="6">
        <f t="shared" si="2"/>
        <v>-181466</v>
      </c>
      <c r="Q30" s="9"/>
      <c r="R30" s="9"/>
      <c r="V30" t="e">
        <f ca="1"/>
        <v>#VALUE!</v>
      </c>
    </row>
    <row r="31" spans="1:22" x14ac:dyDescent="0.2">
      <c r="A31" s="2">
        <v>2010101157</v>
      </c>
      <c r="B31" t="s">
        <v>31</v>
      </c>
      <c r="C31" s="8">
        <v>0</v>
      </c>
      <c r="D31" s="8">
        <v>2131134.1</v>
      </c>
      <c r="E31" s="9">
        <v>1501925</v>
      </c>
      <c r="F31" s="11">
        <v>45322</v>
      </c>
      <c r="G31" s="9">
        <v>0</v>
      </c>
      <c r="H31" s="11">
        <v>45350</v>
      </c>
      <c r="I31" s="9">
        <v>0</v>
      </c>
      <c r="J31" s="11">
        <v>45382</v>
      </c>
      <c r="K31" s="9">
        <v>629209.10000000009</v>
      </c>
      <c r="L31" s="11">
        <v>45412</v>
      </c>
      <c r="M31" s="9">
        <v>0</v>
      </c>
      <c r="N31" s="7">
        <f t="shared" si="0"/>
        <v>2131134.1</v>
      </c>
      <c r="O31" s="7">
        <f t="shared" si="1"/>
        <v>2312600.1</v>
      </c>
      <c r="P31" s="6">
        <f t="shared" si="2"/>
        <v>-181466</v>
      </c>
      <c r="Q31" s="9"/>
      <c r="R31" s="9"/>
      <c r="V31" t="e">
        <f ca="1"/>
        <v>#VALUE!</v>
      </c>
    </row>
    <row r="32" spans="1:22" x14ac:dyDescent="0.2">
      <c r="A32" s="2">
        <v>2010101168</v>
      </c>
      <c r="B32" t="s">
        <v>32</v>
      </c>
      <c r="C32" s="8">
        <v>0</v>
      </c>
      <c r="D32" s="8">
        <v>1904.585189999789</v>
      </c>
      <c r="E32" s="8">
        <v>1904.585189999789</v>
      </c>
      <c r="F32" s="11">
        <v>45322</v>
      </c>
      <c r="G32" s="9">
        <v>0</v>
      </c>
      <c r="H32" s="11">
        <v>45350</v>
      </c>
      <c r="I32" s="9">
        <v>0</v>
      </c>
      <c r="J32" s="11">
        <v>45382</v>
      </c>
      <c r="K32" s="9">
        <v>0</v>
      </c>
      <c r="L32" s="11">
        <v>45412</v>
      </c>
      <c r="M32" s="9">
        <v>0</v>
      </c>
      <c r="N32" s="7">
        <f t="shared" si="0"/>
        <v>1904.585189999789</v>
      </c>
      <c r="O32" s="7">
        <f t="shared" si="1"/>
        <v>183370.58518999978</v>
      </c>
      <c r="P32" s="6">
        <f t="shared" si="2"/>
        <v>-181466</v>
      </c>
      <c r="Q32" s="9"/>
      <c r="R32" s="9"/>
      <c r="V32" t="e">
        <f ca="1"/>
        <v>#VALUE!</v>
      </c>
    </row>
    <row r="33" spans="1:22" x14ac:dyDescent="0.2">
      <c r="A33" s="2">
        <v>2010101170</v>
      </c>
      <c r="B33" t="s">
        <v>33</v>
      </c>
      <c r="C33" s="8">
        <v>57.5</v>
      </c>
      <c r="D33" s="8">
        <v>0</v>
      </c>
      <c r="E33" s="9">
        <v>0</v>
      </c>
      <c r="F33" s="11">
        <v>45322</v>
      </c>
      <c r="G33" s="9">
        <v>0</v>
      </c>
      <c r="H33" s="11">
        <v>45350</v>
      </c>
      <c r="I33" s="9">
        <v>0</v>
      </c>
      <c r="J33" s="11">
        <v>45382</v>
      </c>
      <c r="K33" s="9">
        <v>0</v>
      </c>
      <c r="L33" s="11">
        <v>45412</v>
      </c>
      <c r="M33" s="9">
        <v>0</v>
      </c>
      <c r="N33" s="7">
        <f t="shared" si="0"/>
        <v>0</v>
      </c>
      <c r="O33" s="7">
        <f t="shared" si="1"/>
        <v>181466</v>
      </c>
      <c r="P33" s="6">
        <f t="shared" si="2"/>
        <v>-181466</v>
      </c>
      <c r="Q33" s="9"/>
      <c r="R33" s="9"/>
      <c r="V33" t="e">
        <f ca="1"/>
        <v>#VALUE!</v>
      </c>
    </row>
    <row r="34" spans="1:22" x14ac:dyDescent="0.2">
      <c r="A34" s="2">
        <v>2010101173</v>
      </c>
      <c r="B34" t="s">
        <v>34</v>
      </c>
      <c r="C34" s="8">
        <v>5569</v>
      </c>
      <c r="D34" s="8">
        <v>0</v>
      </c>
      <c r="E34" s="9">
        <v>0</v>
      </c>
      <c r="F34" s="11">
        <v>45322</v>
      </c>
      <c r="G34" s="9">
        <v>0</v>
      </c>
      <c r="H34" s="11">
        <v>45350</v>
      </c>
      <c r="I34" s="9">
        <v>0</v>
      </c>
      <c r="J34" s="11">
        <v>45382</v>
      </c>
      <c r="K34" s="9">
        <v>0</v>
      </c>
      <c r="L34" s="11">
        <v>45412</v>
      </c>
      <c r="M34" s="9">
        <v>0</v>
      </c>
      <c r="N34" s="7">
        <f t="shared" si="0"/>
        <v>0</v>
      </c>
      <c r="O34" s="7">
        <f t="shared" si="1"/>
        <v>181466</v>
      </c>
      <c r="P34" s="6">
        <f t="shared" si="2"/>
        <v>-181466</v>
      </c>
      <c r="Q34" s="9"/>
      <c r="R34" s="9"/>
      <c r="V34" t="e">
        <f ca="1"/>
        <v>#VALUE!</v>
      </c>
    </row>
    <row r="35" spans="1:22" x14ac:dyDescent="0.2">
      <c r="A35" s="2">
        <v>2010101182</v>
      </c>
      <c r="B35" t="s">
        <v>35</v>
      </c>
      <c r="C35" s="8">
        <v>0</v>
      </c>
      <c r="D35" s="8">
        <v>3571.94</v>
      </c>
      <c r="E35" s="8">
        <v>3571.94</v>
      </c>
      <c r="F35" s="11">
        <v>45322</v>
      </c>
      <c r="G35" s="9">
        <v>0</v>
      </c>
      <c r="H35" s="11">
        <v>45350</v>
      </c>
      <c r="I35" s="9">
        <v>0</v>
      </c>
      <c r="J35" s="11">
        <v>45382</v>
      </c>
      <c r="K35" s="9">
        <v>0</v>
      </c>
      <c r="L35" s="11">
        <v>45412</v>
      </c>
      <c r="M35" s="9">
        <v>0</v>
      </c>
      <c r="N35" s="7">
        <f t="shared" si="0"/>
        <v>3571.94</v>
      </c>
      <c r="O35" s="7">
        <f t="shared" si="1"/>
        <v>185037.94</v>
      </c>
      <c r="P35" s="6">
        <f t="shared" si="2"/>
        <v>-181466</v>
      </c>
      <c r="Q35" s="9"/>
      <c r="R35" s="9"/>
      <c r="V35" t="e">
        <f ca="1"/>
        <v>#VALUE!</v>
      </c>
    </row>
    <row r="36" spans="1:22" x14ac:dyDescent="0.2">
      <c r="A36" s="2">
        <v>2010101183</v>
      </c>
      <c r="B36" t="s">
        <v>36</v>
      </c>
      <c r="C36" s="8">
        <v>567991.58682000008</v>
      </c>
      <c r="D36" s="8">
        <v>0</v>
      </c>
      <c r="E36" s="9">
        <v>0</v>
      </c>
      <c r="F36" s="11">
        <v>45322</v>
      </c>
      <c r="G36" s="9">
        <v>0</v>
      </c>
      <c r="H36" s="11">
        <v>45350</v>
      </c>
      <c r="I36" s="9">
        <v>0</v>
      </c>
      <c r="J36" s="11">
        <v>45382</v>
      </c>
      <c r="K36" s="9">
        <v>0</v>
      </c>
      <c r="L36" s="11">
        <v>45412</v>
      </c>
      <c r="M36" s="9">
        <v>0</v>
      </c>
      <c r="N36" s="7">
        <f t="shared" si="0"/>
        <v>0</v>
      </c>
      <c r="O36" s="7">
        <f t="shared" si="1"/>
        <v>181466</v>
      </c>
      <c r="P36" s="6">
        <f t="shared" si="2"/>
        <v>-181466</v>
      </c>
      <c r="Q36" s="9"/>
      <c r="R36" s="9"/>
      <c r="V36" t="e">
        <f ca="1"/>
        <v>#VALUE!</v>
      </c>
    </row>
    <row r="37" spans="1:22" x14ac:dyDescent="0.2">
      <c r="A37" s="2">
        <v>2010101185</v>
      </c>
      <c r="B37" t="s">
        <v>37</v>
      </c>
      <c r="C37" s="8">
        <v>4140</v>
      </c>
      <c r="D37" s="8">
        <v>0</v>
      </c>
      <c r="E37" s="9">
        <v>0</v>
      </c>
      <c r="F37" s="11">
        <v>45322</v>
      </c>
      <c r="G37" s="9">
        <v>0</v>
      </c>
      <c r="H37" s="11">
        <v>45350</v>
      </c>
      <c r="I37" s="9">
        <v>0</v>
      </c>
      <c r="J37" s="11">
        <v>45382</v>
      </c>
      <c r="K37" s="9">
        <v>0</v>
      </c>
      <c r="L37" s="11">
        <v>45412</v>
      </c>
      <c r="M37" s="9">
        <v>0</v>
      </c>
      <c r="N37" s="7">
        <f t="shared" si="0"/>
        <v>0</v>
      </c>
      <c r="O37" s="7">
        <f t="shared" si="1"/>
        <v>181466</v>
      </c>
      <c r="P37" s="6">
        <f t="shared" si="2"/>
        <v>-181466</v>
      </c>
      <c r="Q37" s="9"/>
      <c r="R37" s="9"/>
      <c r="V37" t="e">
        <f ca="1"/>
        <v>#VALUE!</v>
      </c>
    </row>
    <row r="38" spans="1:22" x14ac:dyDescent="0.2">
      <c r="A38" s="2">
        <v>2010101188</v>
      </c>
      <c r="B38" s="10" t="s">
        <v>38</v>
      </c>
      <c r="C38" s="8">
        <v>0</v>
      </c>
      <c r="D38" s="8">
        <v>44409.78</v>
      </c>
      <c r="E38" s="9">
        <f>+D38</f>
        <v>44409.78</v>
      </c>
      <c r="F38" s="11">
        <v>45322</v>
      </c>
      <c r="G38" s="9">
        <v>0</v>
      </c>
      <c r="H38" s="11">
        <v>45350</v>
      </c>
      <c r="I38" s="9">
        <v>0</v>
      </c>
      <c r="J38" s="11">
        <v>45382</v>
      </c>
      <c r="K38" s="9">
        <v>0</v>
      </c>
      <c r="L38" s="11">
        <v>45412</v>
      </c>
      <c r="M38" s="9">
        <v>0</v>
      </c>
      <c r="N38" s="7">
        <f t="shared" si="0"/>
        <v>44409.78</v>
      </c>
      <c r="O38" s="7">
        <f t="shared" si="1"/>
        <v>225875.78</v>
      </c>
      <c r="P38" s="6">
        <f t="shared" si="2"/>
        <v>-181466</v>
      </c>
      <c r="Q38" s="9"/>
      <c r="R38" s="9"/>
      <c r="V38" t="e">
        <f ca="1"/>
        <v>#VALUE!</v>
      </c>
    </row>
    <row r="39" spans="1:22" x14ac:dyDescent="0.2">
      <c r="A39" s="2">
        <v>2010101191</v>
      </c>
      <c r="B39" t="s">
        <v>39</v>
      </c>
      <c r="C39" s="8">
        <v>29626</v>
      </c>
      <c r="D39" s="8">
        <v>0</v>
      </c>
      <c r="E39" s="9">
        <v>0</v>
      </c>
      <c r="F39" s="11">
        <v>45322</v>
      </c>
      <c r="G39" s="9">
        <v>0</v>
      </c>
      <c r="H39" s="11">
        <v>45350</v>
      </c>
      <c r="I39" s="9">
        <v>0</v>
      </c>
      <c r="J39" s="11">
        <v>45382</v>
      </c>
      <c r="K39" s="9">
        <v>0</v>
      </c>
      <c r="L39" s="11">
        <v>45412</v>
      </c>
      <c r="M39" s="9">
        <v>0</v>
      </c>
      <c r="N39" s="7">
        <f t="shared" si="0"/>
        <v>0</v>
      </c>
      <c r="O39" s="7">
        <f t="shared" si="1"/>
        <v>181466</v>
      </c>
      <c r="P39" s="6">
        <f t="shared" si="2"/>
        <v>-181466</v>
      </c>
      <c r="Q39" s="9"/>
      <c r="R39" s="9"/>
      <c r="V39" t="e">
        <f ca="1"/>
        <v>#VALUE!</v>
      </c>
    </row>
    <row r="40" spans="1:22" x14ac:dyDescent="0.2">
      <c r="A40" s="2">
        <v>2010101194</v>
      </c>
      <c r="B40" s="10" t="s">
        <v>40</v>
      </c>
      <c r="C40" s="8">
        <v>0</v>
      </c>
      <c r="D40" s="8">
        <v>152538</v>
      </c>
      <c r="E40" s="9">
        <f>+D40</f>
        <v>152538</v>
      </c>
      <c r="F40" s="11">
        <v>45322</v>
      </c>
      <c r="G40" s="9">
        <v>0</v>
      </c>
      <c r="H40" s="11">
        <v>45350</v>
      </c>
      <c r="I40" s="9">
        <v>0</v>
      </c>
      <c r="J40" s="11">
        <v>45382</v>
      </c>
      <c r="K40" s="9">
        <v>0</v>
      </c>
      <c r="L40" s="11">
        <v>45412</v>
      </c>
      <c r="M40" s="9">
        <v>0</v>
      </c>
      <c r="N40" s="7">
        <f t="shared" si="0"/>
        <v>152538</v>
      </c>
      <c r="O40" s="7">
        <f t="shared" si="1"/>
        <v>334004</v>
      </c>
      <c r="P40" s="6">
        <f t="shared" si="2"/>
        <v>-181466</v>
      </c>
      <c r="Q40" s="9"/>
      <c r="R40" s="9"/>
      <c r="V40" t="e">
        <f ca="1"/>
        <v>#VALUE!</v>
      </c>
    </row>
    <row r="41" spans="1:22" x14ac:dyDescent="0.2">
      <c r="A41" s="2">
        <v>2010101195</v>
      </c>
      <c r="B41" t="s">
        <v>41</v>
      </c>
      <c r="C41" s="8">
        <v>0</v>
      </c>
      <c r="D41" s="8">
        <v>2099.9</v>
      </c>
      <c r="E41" s="9">
        <f>+D41</f>
        <v>2099.9</v>
      </c>
      <c r="F41" s="11">
        <v>45322</v>
      </c>
      <c r="G41" s="9">
        <v>0</v>
      </c>
      <c r="H41" s="11">
        <v>45350</v>
      </c>
      <c r="I41" s="9">
        <v>0</v>
      </c>
      <c r="J41" s="11">
        <v>45382</v>
      </c>
      <c r="K41" s="9">
        <v>0</v>
      </c>
      <c r="L41" s="11">
        <v>45412</v>
      </c>
      <c r="M41" s="9">
        <v>0</v>
      </c>
      <c r="N41" s="7">
        <f t="shared" si="0"/>
        <v>2099.9</v>
      </c>
      <c r="O41" s="7">
        <f t="shared" si="1"/>
        <v>183565.9</v>
      </c>
      <c r="P41" s="6">
        <f t="shared" si="2"/>
        <v>-181466</v>
      </c>
      <c r="Q41" s="9"/>
      <c r="R41" s="9"/>
      <c r="V41" t="e">
        <f ca="1"/>
        <v>#VALUE!</v>
      </c>
    </row>
    <row r="42" spans="1:22" x14ac:dyDescent="0.2">
      <c r="A42" s="2">
        <v>2010101196</v>
      </c>
      <c r="B42" t="s">
        <v>42</v>
      </c>
      <c r="C42" s="8">
        <v>1.9999998621642589E-5</v>
      </c>
      <c r="D42" s="8">
        <v>0</v>
      </c>
      <c r="E42" s="9">
        <v>0</v>
      </c>
      <c r="F42" s="11">
        <v>45322</v>
      </c>
      <c r="G42" s="9">
        <v>0</v>
      </c>
      <c r="H42" s="11">
        <v>45350</v>
      </c>
      <c r="I42" s="9">
        <v>0</v>
      </c>
      <c r="J42" s="11">
        <v>45382</v>
      </c>
      <c r="K42" s="9">
        <v>0</v>
      </c>
      <c r="L42" s="11">
        <v>45412</v>
      </c>
      <c r="M42" s="9">
        <v>0</v>
      </c>
      <c r="N42" s="7">
        <f t="shared" si="0"/>
        <v>0</v>
      </c>
      <c r="O42" s="7">
        <f t="shared" si="1"/>
        <v>181466</v>
      </c>
      <c r="P42" s="6">
        <f t="shared" si="2"/>
        <v>-181466</v>
      </c>
      <c r="Q42" s="9"/>
      <c r="R42" s="9"/>
      <c r="V42" t="e">
        <f ca="1"/>
        <v>#VALUE!</v>
      </c>
    </row>
    <row r="43" spans="1:22" x14ac:dyDescent="0.2">
      <c r="A43" s="2">
        <v>2010101197</v>
      </c>
      <c r="B43" s="10" t="s">
        <v>43</v>
      </c>
      <c r="C43" s="8">
        <v>0</v>
      </c>
      <c r="D43" s="8">
        <v>36086.93</v>
      </c>
      <c r="E43" s="9">
        <f>+D43</f>
        <v>36086.93</v>
      </c>
      <c r="F43" s="11">
        <v>45322</v>
      </c>
      <c r="G43" s="9">
        <v>0</v>
      </c>
      <c r="H43" s="11">
        <v>45350</v>
      </c>
      <c r="I43" s="9">
        <v>0</v>
      </c>
      <c r="J43" s="11">
        <v>45382</v>
      </c>
      <c r="K43" s="9">
        <v>0</v>
      </c>
      <c r="L43" s="11">
        <v>45412</v>
      </c>
      <c r="M43" s="9">
        <v>0</v>
      </c>
      <c r="N43" s="7">
        <f t="shared" si="0"/>
        <v>36086.93</v>
      </c>
      <c r="O43" s="7">
        <f t="shared" si="1"/>
        <v>217552.93</v>
      </c>
      <c r="P43" s="6">
        <f t="shared" si="2"/>
        <v>-181466</v>
      </c>
      <c r="Q43" s="9"/>
      <c r="R43" s="9"/>
      <c r="V43" t="e">
        <f ca="1"/>
        <v>#VALUE!</v>
      </c>
    </row>
    <row r="44" spans="1:22" x14ac:dyDescent="0.2">
      <c r="A44" s="2">
        <v>2010101200</v>
      </c>
      <c r="B44" t="s">
        <v>44</v>
      </c>
      <c r="C44" s="8">
        <v>8740</v>
      </c>
      <c r="D44" s="8">
        <v>0</v>
      </c>
      <c r="E44" s="9">
        <v>0</v>
      </c>
      <c r="F44" s="11">
        <v>45322</v>
      </c>
      <c r="G44" s="9">
        <v>0</v>
      </c>
      <c r="H44" s="11">
        <v>45350</v>
      </c>
      <c r="I44" s="9">
        <v>0</v>
      </c>
      <c r="J44" s="11">
        <v>45382</v>
      </c>
      <c r="K44" s="9">
        <v>0</v>
      </c>
      <c r="L44" s="11">
        <v>45412</v>
      </c>
      <c r="M44" s="9">
        <v>0</v>
      </c>
      <c r="N44" s="7">
        <f t="shared" si="0"/>
        <v>0</v>
      </c>
      <c r="O44" s="7">
        <f t="shared" si="1"/>
        <v>181466</v>
      </c>
      <c r="P44" s="6">
        <f t="shared" si="2"/>
        <v>-181466</v>
      </c>
      <c r="Q44" s="9"/>
      <c r="R44" s="9"/>
      <c r="V44" t="e">
        <f ca="1"/>
        <v>#VALUE!</v>
      </c>
    </row>
    <row r="45" spans="1:22" x14ac:dyDescent="0.2">
      <c r="A45" s="2">
        <v>2010101201</v>
      </c>
      <c r="B45" t="s">
        <v>45</v>
      </c>
      <c r="C45" s="8">
        <v>0</v>
      </c>
      <c r="D45" s="8">
        <v>2.0000000298023225E-3</v>
      </c>
      <c r="E45" s="9">
        <v>0</v>
      </c>
      <c r="F45" s="11">
        <v>45322</v>
      </c>
      <c r="G45" s="9">
        <v>0</v>
      </c>
      <c r="H45" s="11">
        <v>45350</v>
      </c>
      <c r="I45" s="9">
        <v>0</v>
      </c>
      <c r="J45" s="11">
        <v>45382</v>
      </c>
      <c r="K45" s="9">
        <v>0</v>
      </c>
      <c r="L45" s="11">
        <v>45412</v>
      </c>
      <c r="M45" s="9">
        <v>0</v>
      </c>
      <c r="N45" s="7">
        <f t="shared" si="0"/>
        <v>2.0000000298023225E-3</v>
      </c>
      <c r="O45" s="7">
        <f t="shared" si="1"/>
        <v>181466</v>
      </c>
      <c r="P45" s="6">
        <f t="shared" si="2"/>
        <v>-181465.99799999996</v>
      </c>
      <c r="Q45" s="9"/>
      <c r="R45" s="9"/>
      <c r="V45" t="e">
        <f ca="1"/>
        <v>#VALUE!</v>
      </c>
    </row>
    <row r="46" spans="1:22" x14ac:dyDescent="0.2">
      <c r="A46" s="2">
        <v>2010101209</v>
      </c>
      <c r="B46" t="s">
        <v>46</v>
      </c>
      <c r="C46" s="8">
        <v>0</v>
      </c>
      <c r="D46" s="8">
        <v>8338</v>
      </c>
      <c r="E46" s="9">
        <f>+D46</f>
        <v>8338</v>
      </c>
      <c r="F46" s="11">
        <v>45322</v>
      </c>
      <c r="G46" s="9">
        <v>0</v>
      </c>
      <c r="H46" s="11">
        <v>45350</v>
      </c>
      <c r="I46" s="9">
        <v>0</v>
      </c>
      <c r="J46" s="11">
        <v>45382</v>
      </c>
      <c r="K46" s="9">
        <v>0</v>
      </c>
      <c r="L46" s="11">
        <v>45412</v>
      </c>
      <c r="M46" s="9">
        <v>0</v>
      </c>
      <c r="N46" s="7">
        <f t="shared" si="0"/>
        <v>8338</v>
      </c>
      <c r="O46" s="7">
        <f t="shared" si="1"/>
        <v>189804</v>
      </c>
      <c r="P46" s="6">
        <f t="shared" si="2"/>
        <v>-181466</v>
      </c>
      <c r="Q46" s="9"/>
      <c r="R46" s="9"/>
      <c r="V46" t="e">
        <f ca="1"/>
        <v>#VALUE!</v>
      </c>
    </row>
    <row r="47" spans="1:22" x14ac:dyDescent="0.2">
      <c r="A47" s="2">
        <v>2010101221</v>
      </c>
      <c r="B47" t="s">
        <v>47</v>
      </c>
      <c r="C47" s="8">
        <v>0</v>
      </c>
      <c r="D47" s="8">
        <v>0</v>
      </c>
      <c r="E47" s="9">
        <v>0</v>
      </c>
      <c r="F47" s="11">
        <v>45322</v>
      </c>
      <c r="G47" s="9">
        <v>0</v>
      </c>
      <c r="H47" s="11">
        <v>45350</v>
      </c>
      <c r="I47" s="9">
        <v>0</v>
      </c>
      <c r="J47" s="11">
        <v>45382</v>
      </c>
      <c r="K47" s="9">
        <v>0</v>
      </c>
      <c r="L47" s="11">
        <v>45412</v>
      </c>
      <c r="M47" s="9">
        <v>0</v>
      </c>
      <c r="N47" s="7">
        <f t="shared" si="0"/>
        <v>0</v>
      </c>
      <c r="O47" s="7">
        <f t="shared" si="1"/>
        <v>181466</v>
      </c>
      <c r="P47" s="6">
        <f t="shared" si="2"/>
        <v>-181466</v>
      </c>
      <c r="Q47" s="9"/>
      <c r="R47" s="9"/>
      <c r="V47" t="e">
        <f ca="1"/>
        <v>#VALUE!</v>
      </c>
    </row>
    <row r="48" spans="1:22" x14ac:dyDescent="0.2">
      <c r="A48" s="2">
        <v>2010101222</v>
      </c>
      <c r="B48" t="s">
        <v>48</v>
      </c>
      <c r="C48" s="8">
        <v>0</v>
      </c>
      <c r="D48" s="8">
        <v>118067.97003000007</v>
      </c>
      <c r="E48" s="9">
        <v>37212</v>
      </c>
      <c r="F48" s="11">
        <v>45322</v>
      </c>
      <c r="G48" s="9">
        <v>57222</v>
      </c>
      <c r="H48" s="11">
        <v>45350</v>
      </c>
      <c r="I48" s="9">
        <f>23634-0.03</f>
        <v>23633.97</v>
      </c>
      <c r="J48" s="11">
        <v>45382</v>
      </c>
      <c r="K48" s="9">
        <v>0</v>
      </c>
      <c r="L48" s="11">
        <v>45412</v>
      </c>
      <c r="M48" s="9">
        <v>0</v>
      </c>
      <c r="N48" s="7">
        <f t="shared" si="0"/>
        <v>118067.97003000007</v>
      </c>
      <c r="O48" s="7">
        <f t="shared" si="1"/>
        <v>299533.96999999997</v>
      </c>
      <c r="P48" s="6">
        <f t="shared" si="2"/>
        <v>-181465.99996999989</v>
      </c>
      <c r="Q48" s="9"/>
      <c r="R48" s="9"/>
      <c r="V48" t="e">
        <f ca="1"/>
        <v>#VALUE!</v>
      </c>
    </row>
    <row r="49" spans="1:22" x14ac:dyDescent="0.2">
      <c r="A49" s="2">
        <v>2010101231</v>
      </c>
      <c r="B49" s="10" t="s">
        <v>49</v>
      </c>
      <c r="C49" s="8">
        <v>0</v>
      </c>
      <c r="D49" s="8">
        <v>231284.76</v>
      </c>
      <c r="E49" s="9">
        <f>+D49</f>
        <v>231284.76</v>
      </c>
      <c r="F49" s="11">
        <v>45322</v>
      </c>
      <c r="G49" s="9">
        <v>0</v>
      </c>
      <c r="H49" s="11">
        <v>45350</v>
      </c>
      <c r="I49" s="9">
        <v>0</v>
      </c>
      <c r="J49" s="11">
        <v>45382</v>
      </c>
      <c r="K49" s="9">
        <v>0</v>
      </c>
      <c r="L49" s="11">
        <v>45412</v>
      </c>
      <c r="M49" s="9">
        <v>0</v>
      </c>
      <c r="N49" s="7">
        <f t="shared" si="0"/>
        <v>231284.76</v>
      </c>
      <c r="O49" s="7">
        <f t="shared" si="1"/>
        <v>412750.76</v>
      </c>
      <c r="P49" s="6">
        <f t="shared" si="2"/>
        <v>-181466</v>
      </c>
      <c r="Q49" s="9"/>
      <c r="R49" s="9"/>
      <c r="V49" t="e">
        <f ca="1"/>
        <v>#VALUE!</v>
      </c>
    </row>
    <row r="50" spans="1:22" x14ac:dyDescent="0.2">
      <c r="A50" s="2">
        <v>2010101234</v>
      </c>
      <c r="B50" t="s">
        <v>50</v>
      </c>
      <c r="C50" s="8">
        <v>294039.49</v>
      </c>
      <c r="D50" s="8">
        <v>0</v>
      </c>
      <c r="E50" s="9">
        <v>0</v>
      </c>
      <c r="F50" s="11">
        <v>45322</v>
      </c>
      <c r="G50" s="9">
        <v>0</v>
      </c>
      <c r="H50" s="11">
        <v>45350</v>
      </c>
      <c r="I50" s="9">
        <v>0</v>
      </c>
      <c r="J50" s="11">
        <v>45382</v>
      </c>
      <c r="K50" s="9">
        <v>0</v>
      </c>
      <c r="L50" s="11">
        <v>45412</v>
      </c>
      <c r="M50" s="9">
        <v>0</v>
      </c>
      <c r="N50" s="7">
        <f t="shared" si="0"/>
        <v>0</v>
      </c>
      <c r="O50" s="7">
        <f t="shared" si="1"/>
        <v>181466</v>
      </c>
      <c r="P50" s="6">
        <f t="shared" si="2"/>
        <v>-181466</v>
      </c>
      <c r="Q50" s="9"/>
      <c r="R50" s="9"/>
      <c r="V50" t="e">
        <f ca="1"/>
        <v>#VALUE!</v>
      </c>
    </row>
    <row r="51" spans="1:22" x14ac:dyDescent="0.2">
      <c r="A51" s="2">
        <v>2010101236</v>
      </c>
      <c r="B51" t="s">
        <v>51</v>
      </c>
      <c r="C51" s="8">
        <v>0</v>
      </c>
      <c r="D51" s="8">
        <v>60.145010000169279</v>
      </c>
      <c r="E51" s="9">
        <v>0</v>
      </c>
      <c r="F51" s="11">
        <v>45322</v>
      </c>
      <c r="G51" s="9">
        <v>0</v>
      </c>
      <c r="H51" s="11">
        <v>45350</v>
      </c>
      <c r="I51" s="9">
        <v>0</v>
      </c>
      <c r="J51" s="11">
        <v>45382</v>
      </c>
      <c r="K51" s="9">
        <f>+D51</f>
        <v>60.145010000169279</v>
      </c>
      <c r="L51" s="11">
        <v>45412</v>
      </c>
      <c r="M51" s="9">
        <v>0</v>
      </c>
      <c r="N51" s="7">
        <f t="shared" si="0"/>
        <v>60.145010000169279</v>
      </c>
      <c r="O51" s="7">
        <f t="shared" si="1"/>
        <v>181526.14501000018</v>
      </c>
      <c r="P51" s="6">
        <f t="shared" si="2"/>
        <v>-181466</v>
      </c>
      <c r="Q51" s="9"/>
      <c r="R51" s="9"/>
      <c r="V51" t="e">
        <f ca="1"/>
        <v>#VALUE!</v>
      </c>
    </row>
    <row r="52" spans="1:22" x14ac:dyDescent="0.2">
      <c r="A52" s="2">
        <v>2010101243</v>
      </c>
      <c r="B52" t="s">
        <v>52</v>
      </c>
      <c r="C52" s="8">
        <v>2.9999999329447744E-4</v>
      </c>
      <c r="D52" s="8">
        <v>0</v>
      </c>
      <c r="E52" s="9">
        <v>0</v>
      </c>
      <c r="F52" s="11">
        <v>45322</v>
      </c>
      <c r="G52" s="9">
        <v>0</v>
      </c>
      <c r="H52" s="11">
        <v>45350</v>
      </c>
      <c r="I52" s="9">
        <v>0</v>
      </c>
      <c r="J52" s="11">
        <v>45382</v>
      </c>
      <c r="K52" s="9">
        <v>0</v>
      </c>
      <c r="L52" s="11">
        <v>45412</v>
      </c>
      <c r="M52" s="9">
        <v>0</v>
      </c>
      <c r="N52" s="7">
        <f t="shared" si="0"/>
        <v>0</v>
      </c>
      <c r="O52" s="7">
        <f t="shared" si="1"/>
        <v>181466</v>
      </c>
      <c r="P52" s="6">
        <f t="shared" si="2"/>
        <v>-181466</v>
      </c>
      <c r="Q52" s="9"/>
      <c r="R52" s="9"/>
      <c r="V52" t="e">
        <f ca="1"/>
        <v>#VALUE!</v>
      </c>
    </row>
    <row r="53" spans="1:22" x14ac:dyDescent="0.2">
      <c r="A53" s="2">
        <v>2010101245</v>
      </c>
      <c r="B53" t="s">
        <v>53</v>
      </c>
      <c r="C53" s="8">
        <v>0</v>
      </c>
      <c r="D53" s="8">
        <v>6960.64</v>
      </c>
      <c r="E53" s="9">
        <f>+D53</f>
        <v>6960.64</v>
      </c>
      <c r="F53" s="11">
        <v>45322</v>
      </c>
      <c r="G53" s="9">
        <v>0</v>
      </c>
      <c r="H53" s="11">
        <v>45350</v>
      </c>
      <c r="I53" s="9">
        <v>0</v>
      </c>
      <c r="J53" s="11">
        <v>45382</v>
      </c>
      <c r="K53" s="9">
        <v>0</v>
      </c>
      <c r="L53" s="11">
        <v>45412</v>
      </c>
      <c r="M53" s="9">
        <v>0</v>
      </c>
      <c r="N53" s="7">
        <f t="shared" si="0"/>
        <v>6960.64</v>
      </c>
      <c r="O53" s="7">
        <f t="shared" si="1"/>
        <v>188426.64</v>
      </c>
      <c r="P53" s="6">
        <f t="shared" si="2"/>
        <v>-181466</v>
      </c>
      <c r="Q53" s="9"/>
      <c r="R53" s="9"/>
      <c r="V53" t="e">
        <f ca="1"/>
        <v>#VALUE!</v>
      </c>
    </row>
    <row r="54" spans="1:22" x14ac:dyDescent="0.2">
      <c r="A54" s="2">
        <v>2010101247</v>
      </c>
      <c r="B54" t="s">
        <v>54</v>
      </c>
      <c r="C54" s="8">
        <v>0</v>
      </c>
      <c r="D54" s="8">
        <v>15687.334730000011</v>
      </c>
      <c r="E54" s="9">
        <v>13411</v>
      </c>
      <c r="F54" s="11">
        <v>45322</v>
      </c>
      <c r="G54" s="9">
        <v>0</v>
      </c>
      <c r="H54" s="11">
        <v>45350</v>
      </c>
      <c r="I54" s="9">
        <f>0.33+2276</f>
        <v>2276.33</v>
      </c>
      <c r="J54" s="11">
        <v>45382</v>
      </c>
      <c r="K54" s="9">
        <v>0</v>
      </c>
      <c r="L54" s="11">
        <v>45412</v>
      </c>
      <c r="M54" s="9">
        <v>0</v>
      </c>
      <c r="N54" s="7">
        <f t="shared" si="0"/>
        <v>15687.334730000011</v>
      </c>
      <c r="O54" s="7">
        <f t="shared" si="1"/>
        <v>197153.33000000002</v>
      </c>
      <c r="P54" s="6">
        <f t="shared" si="2"/>
        <v>-181465.99527000001</v>
      </c>
      <c r="Q54" s="9"/>
      <c r="R54" s="9"/>
      <c r="V54" t="e">
        <f ca="1"/>
        <v>#VALUE!</v>
      </c>
    </row>
    <row r="55" spans="1:22" x14ac:dyDescent="0.2">
      <c r="A55" s="2">
        <v>2010101249</v>
      </c>
      <c r="B55" t="s">
        <v>55</v>
      </c>
      <c r="C55" s="8">
        <v>1242</v>
      </c>
      <c r="D55" s="8">
        <v>0</v>
      </c>
      <c r="E55" s="9">
        <v>0</v>
      </c>
      <c r="F55" s="11">
        <v>45322</v>
      </c>
      <c r="G55" s="9">
        <v>0</v>
      </c>
      <c r="H55" s="11">
        <v>45350</v>
      </c>
      <c r="I55" s="9">
        <v>0</v>
      </c>
      <c r="J55" s="11">
        <v>45382</v>
      </c>
      <c r="K55" s="9">
        <v>0</v>
      </c>
      <c r="L55" s="11">
        <v>45412</v>
      </c>
      <c r="M55" s="9">
        <v>0</v>
      </c>
      <c r="N55" s="7">
        <f t="shared" si="0"/>
        <v>0</v>
      </c>
      <c r="O55" s="7">
        <f t="shared" si="1"/>
        <v>181466</v>
      </c>
      <c r="P55" s="6">
        <f t="shared" si="2"/>
        <v>-181466</v>
      </c>
      <c r="Q55" s="9"/>
      <c r="R55" s="9"/>
      <c r="V55" t="e">
        <f ca="1"/>
        <v>#VALUE!</v>
      </c>
    </row>
    <row r="56" spans="1:22" x14ac:dyDescent="0.2">
      <c r="A56" s="2">
        <v>2010101251</v>
      </c>
      <c r="B56" t="s">
        <v>56</v>
      </c>
      <c r="C56" s="8">
        <v>2817.5</v>
      </c>
      <c r="D56" s="8">
        <v>0</v>
      </c>
      <c r="E56" s="9">
        <v>0</v>
      </c>
      <c r="F56" s="11">
        <v>45322</v>
      </c>
      <c r="G56" s="9">
        <v>0</v>
      </c>
      <c r="H56" s="11">
        <v>45350</v>
      </c>
      <c r="I56" s="9">
        <v>0</v>
      </c>
      <c r="J56" s="11">
        <v>45382</v>
      </c>
      <c r="K56" s="9">
        <v>0</v>
      </c>
      <c r="L56" s="11">
        <v>45412</v>
      </c>
      <c r="M56" s="9">
        <v>0</v>
      </c>
      <c r="N56" s="7">
        <f t="shared" si="0"/>
        <v>0</v>
      </c>
      <c r="O56" s="7">
        <f t="shared" si="1"/>
        <v>181466</v>
      </c>
      <c r="P56" s="6">
        <f t="shared" si="2"/>
        <v>-181466</v>
      </c>
      <c r="Q56" s="9"/>
      <c r="R56" s="9"/>
      <c r="V56" t="e">
        <f ca="1"/>
        <v>#VALUE!</v>
      </c>
    </row>
    <row r="57" spans="1:22" x14ac:dyDescent="0.2">
      <c r="A57" s="2">
        <v>2010101253</v>
      </c>
      <c r="B57" t="s">
        <v>57</v>
      </c>
      <c r="C57" s="8">
        <v>0</v>
      </c>
      <c r="D57" s="8">
        <v>2.5000000000000001E-3</v>
      </c>
      <c r="E57" s="9">
        <v>0</v>
      </c>
      <c r="F57" s="11">
        <v>45322</v>
      </c>
      <c r="G57" s="9">
        <v>0</v>
      </c>
      <c r="H57" s="11">
        <v>45350</v>
      </c>
      <c r="I57" s="9">
        <v>0</v>
      </c>
      <c r="J57" s="11">
        <v>45382</v>
      </c>
      <c r="K57" s="9">
        <v>0</v>
      </c>
      <c r="L57" s="11">
        <v>45412</v>
      </c>
      <c r="M57" s="9">
        <v>0</v>
      </c>
      <c r="N57" s="7">
        <f t="shared" si="0"/>
        <v>2.5000000000000001E-3</v>
      </c>
      <c r="O57" s="7">
        <f t="shared" si="1"/>
        <v>181466</v>
      </c>
      <c r="P57" s="6">
        <f t="shared" si="2"/>
        <v>-181465.9975</v>
      </c>
      <c r="Q57" s="9"/>
      <c r="R57" s="9"/>
      <c r="V57" t="e">
        <f ca="1"/>
        <v>#VALUE!</v>
      </c>
    </row>
    <row r="58" spans="1:22" x14ac:dyDescent="0.2">
      <c r="A58" s="2">
        <v>2010101254</v>
      </c>
      <c r="B58" t="s">
        <v>58</v>
      </c>
      <c r="C58" s="8">
        <v>0</v>
      </c>
      <c r="D58" s="8">
        <v>107150.40000000001</v>
      </c>
      <c r="E58" s="9">
        <f>+D58/2</f>
        <v>53575.200000000004</v>
      </c>
      <c r="F58" s="11">
        <v>45322</v>
      </c>
      <c r="G58" s="9">
        <f>+D58/2</f>
        <v>53575.200000000004</v>
      </c>
      <c r="H58" s="11">
        <v>45350</v>
      </c>
      <c r="I58" s="9">
        <v>0</v>
      </c>
      <c r="J58" s="11">
        <v>45382</v>
      </c>
      <c r="K58" s="9">
        <v>0</v>
      </c>
      <c r="L58" s="11">
        <v>45412</v>
      </c>
      <c r="M58" s="9">
        <v>0</v>
      </c>
      <c r="N58" s="7">
        <f t="shared" si="0"/>
        <v>107150.40000000001</v>
      </c>
      <c r="O58" s="7">
        <f t="shared" si="1"/>
        <v>288616.40000000002</v>
      </c>
      <c r="P58" s="6">
        <f t="shared" si="2"/>
        <v>-181466</v>
      </c>
      <c r="Q58" s="9"/>
      <c r="R58" s="9"/>
      <c r="V58" t="e">
        <f ca="1"/>
        <v>#VALUE!</v>
      </c>
    </row>
    <row r="59" spans="1:22" x14ac:dyDescent="0.2">
      <c r="A59" s="2">
        <v>2010101255</v>
      </c>
      <c r="B59" t="s">
        <v>59</v>
      </c>
      <c r="C59" s="8">
        <v>0</v>
      </c>
      <c r="D59" s="8">
        <v>59618</v>
      </c>
      <c r="E59" s="9">
        <v>59618</v>
      </c>
      <c r="F59" s="11">
        <v>45322</v>
      </c>
      <c r="G59" s="9">
        <v>0</v>
      </c>
      <c r="H59" s="11">
        <v>45350</v>
      </c>
      <c r="I59" s="9">
        <v>0</v>
      </c>
      <c r="J59" s="11">
        <v>45382</v>
      </c>
      <c r="K59" s="9">
        <v>0</v>
      </c>
      <c r="L59" s="11">
        <v>45412</v>
      </c>
      <c r="M59" s="9">
        <v>0</v>
      </c>
      <c r="N59" s="7">
        <f t="shared" si="0"/>
        <v>59618</v>
      </c>
      <c r="O59" s="7">
        <f t="shared" si="1"/>
        <v>241084</v>
      </c>
      <c r="P59" s="6">
        <f t="shared" si="2"/>
        <v>-181466</v>
      </c>
      <c r="Q59" s="9"/>
      <c r="R59" s="9"/>
      <c r="V59" t="e">
        <f ca="1"/>
        <v>#VALUE!</v>
      </c>
    </row>
    <row r="60" spans="1:22" x14ac:dyDescent="0.2">
      <c r="A60" s="2">
        <v>2010101256</v>
      </c>
      <c r="B60" s="10" t="s">
        <v>60</v>
      </c>
      <c r="C60" s="8">
        <v>0</v>
      </c>
      <c r="D60" s="8">
        <v>441043.57</v>
      </c>
      <c r="E60" s="9">
        <f>+D60</f>
        <v>441043.57</v>
      </c>
      <c r="F60" s="11">
        <v>45322</v>
      </c>
      <c r="G60" s="9">
        <v>0</v>
      </c>
      <c r="H60" s="11">
        <v>45350</v>
      </c>
      <c r="I60" s="9">
        <v>0</v>
      </c>
      <c r="J60" s="11">
        <v>45382</v>
      </c>
      <c r="K60" s="9">
        <v>0</v>
      </c>
      <c r="L60" s="11">
        <v>45412</v>
      </c>
      <c r="M60" s="9">
        <v>0</v>
      </c>
      <c r="N60" s="7">
        <f t="shared" si="0"/>
        <v>441043.57</v>
      </c>
      <c r="O60" s="7">
        <f t="shared" si="1"/>
        <v>622509.57000000007</v>
      </c>
      <c r="P60" s="6">
        <f t="shared" si="2"/>
        <v>-181466.00000000006</v>
      </c>
      <c r="Q60" s="9"/>
      <c r="R60" s="9"/>
      <c r="V60" t="e">
        <f ca="1"/>
        <v>#VALUE!</v>
      </c>
    </row>
    <row r="61" spans="1:22" x14ac:dyDescent="0.2">
      <c r="A61" s="2">
        <v>2010101257</v>
      </c>
      <c r="B61" t="s">
        <v>61</v>
      </c>
      <c r="C61" s="8">
        <v>0</v>
      </c>
      <c r="D61" s="8">
        <v>76137.855999999942</v>
      </c>
      <c r="E61" s="9">
        <v>76137.86</v>
      </c>
      <c r="F61" s="11">
        <v>45322</v>
      </c>
      <c r="G61" s="9">
        <v>0</v>
      </c>
      <c r="H61" s="11">
        <v>45350</v>
      </c>
      <c r="I61" s="9">
        <v>0</v>
      </c>
      <c r="J61" s="11">
        <v>45382</v>
      </c>
      <c r="K61" s="9">
        <v>0</v>
      </c>
      <c r="L61" s="11">
        <v>45412</v>
      </c>
      <c r="M61" s="9">
        <v>0</v>
      </c>
      <c r="N61" s="7">
        <f t="shared" si="0"/>
        <v>76137.855999999942</v>
      </c>
      <c r="O61" s="7">
        <f t="shared" si="1"/>
        <v>257603.86</v>
      </c>
      <c r="P61" s="6">
        <f t="shared" si="2"/>
        <v>-181466.00400000004</v>
      </c>
      <c r="Q61" s="9"/>
      <c r="R61" s="9"/>
      <c r="V61" t="e">
        <f ca="1"/>
        <v>#VALUE!</v>
      </c>
    </row>
    <row r="62" spans="1:22" x14ac:dyDescent="0.2">
      <c r="A62" s="2">
        <v>2010101261</v>
      </c>
      <c r="B62" t="s">
        <v>62</v>
      </c>
      <c r="C62" s="8">
        <v>0</v>
      </c>
      <c r="D62" s="8">
        <v>580.5</v>
      </c>
      <c r="E62" s="9">
        <f>+D62</f>
        <v>580.5</v>
      </c>
      <c r="F62" s="11">
        <v>45322</v>
      </c>
      <c r="G62" s="9">
        <v>0</v>
      </c>
      <c r="H62" s="11">
        <v>45350</v>
      </c>
      <c r="I62" s="9">
        <v>0</v>
      </c>
      <c r="J62" s="11">
        <v>45382</v>
      </c>
      <c r="K62" s="9">
        <v>0</v>
      </c>
      <c r="L62" s="11">
        <v>45412</v>
      </c>
      <c r="M62" s="9">
        <v>0</v>
      </c>
      <c r="N62" s="7">
        <f t="shared" si="0"/>
        <v>580.5</v>
      </c>
      <c r="O62" s="7">
        <f t="shared" si="1"/>
        <v>182046.5</v>
      </c>
      <c r="P62" s="6">
        <f t="shared" si="2"/>
        <v>-181466</v>
      </c>
      <c r="Q62" s="9"/>
      <c r="R62" s="9"/>
      <c r="V62" t="e">
        <f ca="1"/>
        <v>#VALUE!</v>
      </c>
    </row>
    <row r="63" spans="1:22" x14ac:dyDescent="0.2">
      <c r="A63" s="2">
        <v>2010101265</v>
      </c>
      <c r="B63" t="s">
        <v>63</v>
      </c>
      <c r="C63" s="8">
        <v>102064</v>
      </c>
      <c r="D63" s="8">
        <v>0</v>
      </c>
      <c r="E63" s="9">
        <v>0</v>
      </c>
      <c r="F63" s="11">
        <v>45322</v>
      </c>
      <c r="G63" s="9">
        <v>0</v>
      </c>
      <c r="H63" s="11">
        <v>45350</v>
      </c>
      <c r="I63" s="9">
        <v>0</v>
      </c>
      <c r="J63" s="11">
        <v>45382</v>
      </c>
      <c r="K63" s="9">
        <v>0</v>
      </c>
      <c r="L63" s="11">
        <v>45412</v>
      </c>
      <c r="M63" s="9">
        <v>0</v>
      </c>
      <c r="N63" s="7">
        <f t="shared" si="0"/>
        <v>0</v>
      </c>
      <c r="O63" s="7">
        <f t="shared" si="1"/>
        <v>181466</v>
      </c>
      <c r="P63" s="6">
        <f t="shared" si="2"/>
        <v>-181466</v>
      </c>
      <c r="Q63" s="9"/>
      <c r="R63" s="9"/>
      <c r="V63" t="e">
        <f ca="1"/>
        <v>#VALUE!</v>
      </c>
    </row>
    <row r="64" spans="1:22" x14ac:dyDescent="0.2">
      <c r="A64" s="2">
        <v>2010101266</v>
      </c>
      <c r="B64" t="s">
        <v>64</v>
      </c>
      <c r="C64" s="8">
        <v>128174</v>
      </c>
      <c r="D64" s="8">
        <v>0</v>
      </c>
      <c r="E64" s="9">
        <v>0</v>
      </c>
      <c r="F64" s="11">
        <v>45322</v>
      </c>
      <c r="G64" s="9">
        <v>0</v>
      </c>
      <c r="H64" s="11">
        <v>45350</v>
      </c>
      <c r="I64" s="9">
        <v>0</v>
      </c>
      <c r="J64" s="11">
        <v>45382</v>
      </c>
      <c r="K64" s="9">
        <v>0</v>
      </c>
      <c r="L64" s="11">
        <v>45412</v>
      </c>
      <c r="M64" s="9">
        <v>0</v>
      </c>
      <c r="N64" s="7">
        <f t="shared" si="0"/>
        <v>0</v>
      </c>
      <c r="O64" s="7">
        <f t="shared" si="1"/>
        <v>181466</v>
      </c>
      <c r="P64" s="6">
        <f t="shared" si="2"/>
        <v>-181466</v>
      </c>
      <c r="Q64" s="9"/>
      <c r="R64" s="9"/>
      <c r="V64" t="e">
        <f ca="1"/>
        <v>#VALUE!</v>
      </c>
    </row>
    <row r="65" spans="1:22" x14ac:dyDescent="0.2">
      <c r="A65" s="2">
        <v>2010101267</v>
      </c>
      <c r="B65" t="s">
        <v>65</v>
      </c>
      <c r="C65" s="8">
        <v>3737</v>
      </c>
      <c r="D65" s="8">
        <v>0</v>
      </c>
      <c r="E65" s="9">
        <v>0</v>
      </c>
      <c r="F65" s="11">
        <v>45322</v>
      </c>
      <c r="G65" s="9">
        <v>0</v>
      </c>
      <c r="H65" s="11">
        <v>45350</v>
      </c>
      <c r="I65" s="9">
        <v>0</v>
      </c>
      <c r="J65" s="11">
        <v>45382</v>
      </c>
      <c r="K65" s="9">
        <v>0</v>
      </c>
      <c r="L65" s="11">
        <v>45412</v>
      </c>
      <c r="M65" s="9">
        <v>0</v>
      </c>
      <c r="N65" s="7">
        <f t="shared" si="0"/>
        <v>0</v>
      </c>
      <c r="O65" s="7">
        <f t="shared" si="1"/>
        <v>181466</v>
      </c>
      <c r="P65" s="6">
        <f t="shared" si="2"/>
        <v>-181466</v>
      </c>
      <c r="Q65" s="9"/>
      <c r="R65" s="9"/>
      <c r="V65" t="e">
        <f ca="1"/>
        <v>#VALUE!</v>
      </c>
    </row>
    <row r="66" spans="1:22" x14ac:dyDescent="0.2">
      <c r="A66" s="2">
        <v>2010101268</v>
      </c>
      <c r="B66" t="s">
        <v>66</v>
      </c>
      <c r="C66" s="8">
        <v>71800</v>
      </c>
      <c r="D66" s="8">
        <v>0</v>
      </c>
      <c r="E66" s="9">
        <v>0</v>
      </c>
      <c r="F66" s="11">
        <v>45322</v>
      </c>
      <c r="G66" s="9">
        <v>0</v>
      </c>
      <c r="H66" s="11">
        <v>45350</v>
      </c>
      <c r="I66" s="9">
        <v>0</v>
      </c>
      <c r="J66" s="11">
        <v>45382</v>
      </c>
      <c r="K66" s="9">
        <v>0</v>
      </c>
      <c r="L66" s="11">
        <v>45412</v>
      </c>
      <c r="M66" s="9">
        <v>0</v>
      </c>
      <c r="N66" s="7">
        <f t="shared" si="0"/>
        <v>0</v>
      </c>
      <c r="O66" s="7">
        <f t="shared" si="1"/>
        <v>181466</v>
      </c>
      <c r="P66" s="6">
        <f t="shared" si="2"/>
        <v>-181466</v>
      </c>
      <c r="Q66" s="9"/>
      <c r="R66" s="9"/>
      <c r="V66" t="e">
        <f ca="1"/>
        <v>#VALUE!</v>
      </c>
    </row>
    <row r="67" spans="1:22" x14ac:dyDescent="0.2">
      <c r="A67" s="2">
        <v>2010101274</v>
      </c>
      <c r="B67" t="s">
        <v>67</v>
      </c>
      <c r="C67" s="8">
        <v>0</v>
      </c>
      <c r="D67" s="8">
        <v>202418.48</v>
      </c>
      <c r="E67" s="9">
        <v>202418.48</v>
      </c>
      <c r="F67" s="11">
        <v>45322</v>
      </c>
      <c r="G67" s="9">
        <v>0</v>
      </c>
      <c r="H67" s="11">
        <v>45350</v>
      </c>
      <c r="I67" s="9">
        <v>0</v>
      </c>
      <c r="J67" s="11">
        <v>45382</v>
      </c>
      <c r="K67" s="9">
        <v>0</v>
      </c>
      <c r="L67" s="11">
        <v>45412</v>
      </c>
      <c r="M67" s="9">
        <v>0</v>
      </c>
      <c r="N67" s="7">
        <f t="shared" si="0"/>
        <v>202418.48</v>
      </c>
      <c r="O67" s="7">
        <f t="shared" si="1"/>
        <v>383884.48</v>
      </c>
      <c r="P67" s="6">
        <f t="shared" si="2"/>
        <v>-181465.99999999997</v>
      </c>
      <c r="Q67" s="9"/>
      <c r="R67" s="9"/>
      <c r="V67" t="e">
        <f ca="1"/>
        <v>#VALUE!</v>
      </c>
    </row>
    <row r="68" spans="1:22" x14ac:dyDescent="0.2">
      <c r="A68" s="2">
        <v>2010101275</v>
      </c>
      <c r="B68" t="s">
        <v>68</v>
      </c>
      <c r="C68" s="8">
        <v>1699377.92</v>
      </c>
      <c r="D68" s="8">
        <v>0</v>
      </c>
      <c r="E68" s="9">
        <v>0</v>
      </c>
      <c r="F68" s="11">
        <v>45322</v>
      </c>
      <c r="G68" s="9">
        <v>0</v>
      </c>
      <c r="H68" s="11">
        <v>45350</v>
      </c>
      <c r="I68" s="9">
        <v>0</v>
      </c>
      <c r="J68" s="11">
        <v>45382</v>
      </c>
      <c r="K68" s="9">
        <v>0</v>
      </c>
      <c r="L68" s="11">
        <v>45412</v>
      </c>
      <c r="M68" s="9">
        <v>0</v>
      </c>
      <c r="N68" s="7">
        <f t="shared" ref="N68:N131" si="3">+D68</f>
        <v>0</v>
      </c>
      <c r="O68" s="7">
        <f t="shared" ref="O68:O131" si="4">SUM(E68:M68)</f>
        <v>181466</v>
      </c>
      <c r="P68" s="6">
        <f t="shared" ref="P68:P131" si="5">+N68-O68</f>
        <v>-181466</v>
      </c>
      <c r="Q68" s="9"/>
      <c r="R68" s="9"/>
      <c r="V68" t="e">
        <f ca="1"/>
        <v>#VALUE!</v>
      </c>
    </row>
    <row r="69" spans="1:22" x14ac:dyDescent="0.2">
      <c r="A69" s="2">
        <v>2010101279</v>
      </c>
      <c r="B69" t="s">
        <v>69</v>
      </c>
      <c r="C69" s="8">
        <v>0</v>
      </c>
      <c r="D69" s="8">
        <v>2.0000000484287738E-4</v>
      </c>
      <c r="E69" s="9">
        <v>0</v>
      </c>
      <c r="F69" s="11">
        <v>45322</v>
      </c>
      <c r="G69" s="9">
        <v>0</v>
      </c>
      <c r="H69" s="11">
        <v>45350</v>
      </c>
      <c r="I69" s="9">
        <v>0</v>
      </c>
      <c r="J69" s="11">
        <v>45382</v>
      </c>
      <c r="K69" s="9">
        <v>0</v>
      </c>
      <c r="L69" s="11">
        <v>45412</v>
      </c>
      <c r="M69" s="9">
        <v>0</v>
      </c>
      <c r="N69" s="7">
        <f t="shared" si="3"/>
        <v>2.0000000484287738E-4</v>
      </c>
      <c r="O69" s="7">
        <f t="shared" si="4"/>
        <v>181466</v>
      </c>
      <c r="P69" s="6">
        <f t="shared" si="5"/>
        <v>-181465.99979999999</v>
      </c>
      <c r="Q69" s="9"/>
      <c r="R69" s="9"/>
      <c r="V69" t="e">
        <f ca="1"/>
        <v>#VALUE!</v>
      </c>
    </row>
    <row r="70" spans="1:22" x14ac:dyDescent="0.2">
      <c r="A70" s="2">
        <v>2010101280</v>
      </c>
      <c r="B70" t="s">
        <v>70</v>
      </c>
      <c r="C70" s="8">
        <v>0</v>
      </c>
      <c r="D70" s="8">
        <v>6242.418680000007</v>
      </c>
      <c r="E70" s="9">
        <v>6242.418680000007</v>
      </c>
      <c r="F70" s="11">
        <v>45322</v>
      </c>
      <c r="G70" s="9">
        <v>0</v>
      </c>
      <c r="H70" s="11">
        <v>45350</v>
      </c>
      <c r="I70" s="9">
        <v>0</v>
      </c>
      <c r="J70" s="11">
        <v>45382</v>
      </c>
      <c r="K70" s="9">
        <v>0</v>
      </c>
      <c r="L70" s="11">
        <v>45412</v>
      </c>
      <c r="M70" s="9">
        <v>0</v>
      </c>
      <c r="N70" s="7">
        <f t="shared" si="3"/>
        <v>6242.418680000007</v>
      </c>
      <c r="O70" s="7">
        <f t="shared" si="4"/>
        <v>187708.41868</v>
      </c>
      <c r="P70" s="6">
        <f t="shared" si="5"/>
        <v>-181466</v>
      </c>
      <c r="Q70" s="9"/>
      <c r="R70" s="9"/>
      <c r="V70" t="e">
        <f ca="1"/>
        <v>#VALUE!</v>
      </c>
    </row>
    <row r="71" spans="1:22" x14ac:dyDescent="0.2">
      <c r="A71" s="2">
        <v>2010101281</v>
      </c>
      <c r="B71" s="10" t="s">
        <v>71</v>
      </c>
      <c r="C71" s="8">
        <v>0</v>
      </c>
      <c r="D71" s="8">
        <v>138413.68</v>
      </c>
      <c r="E71" s="9">
        <f>+D71/2</f>
        <v>69206.84</v>
      </c>
      <c r="F71" s="11">
        <v>45322</v>
      </c>
      <c r="G71" s="9">
        <f>+D71/2</f>
        <v>69206.84</v>
      </c>
      <c r="H71" s="11">
        <v>45350</v>
      </c>
      <c r="I71" s="9">
        <v>0</v>
      </c>
      <c r="J71" s="11">
        <v>45382</v>
      </c>
      <c r="K71" s="9">
        <v>0</v>
      </c>
      <c r="L71" s="11">
        <v>45412</v>
      </c>
      <c r="M71" s="9">
        <v>0</v>
      </c>
      <c r="N71" s="7">
        <f t="shared" si="3"/>
        <v>138413.68</v>
      </c>
      <c r="O71" s="7">
        <f t="shared" si="4"/>
        <v>319879.67999999999</v>
      </c>
      <c r="P71" s="6">
        <f t="shared" si="5"/>
        <v>-181466</v>
      </c>
      <c r="Q71" s="9"/>
      <c r="R71" s="9"/>
      <c r="V71" t="e">
        <f ca="1"/>
        <v>#VALUE!</v>
      </c>
    </row>
    <row r="72" spans="1:22" x14ac:dyDescent="0.2">
      <c r="A72" s="2">
        <v>2010101285</v>
      </c>
      <c r="B72" t="s">
        <v>72</v>
      </c>
      <c r="C72" s="8">
        <v>53902.8</v>
      </c>
      <c r="D72" s="8">
        <v>0</v>
      </c>
      <c r="E72" s="9">
        <v>0</v>
      </c>
      <c r="F72" s="11">
        <v>45322</v>
      </c>
      <c r="G72" s="9">
        <v>0</v>
      </c>
      <c r="H72" s="11">
        <v>45350</v>
      </c>
      <c r="I72" s="9">
        <v>0</v>
      </c>
      <c r="J72" s="11">
        <v>45382</v>
      </c>
      <c r="K72" s="9">
        <v>0</v>
      </c>
      <c r="L72" s="11">
        <v>45412</v>
      </c>
      <c r="M72" s="9">
        <v>0</v>
      </c>
      <c r="N72" s="7">
        <f t="shared" si="3"/>
        <v>0</v>
      </c>
      <c r="O72" s="7">
        <f t="shared" si="4"/>
        <v>181466</v>
      </c>
      <c r="P72" s="6">
        <f t="shared" si="5"/>
        <v>-181466</v>
      </c>
      <c r="Q72" s="9"/>
      <c r="R72" s="9"/>
      <c r="V72" t="e">
        <f ca="1"/>
        <v>#VALUE!</v>
      </c>
    </row>
    <row r="73" spans="1:22" x14ac:dyDescent="0.2">
      <c r="A73" s="2">
        <v>2010101288</v>
      </c>
      <c r="B73" t="s">
        <v>73</v>
      </c>
      <c r="C73" s="8">
        <v>0</v>
      </c>
      <c r="D73" s="8">
        <v>10825.75</v>
      </c>
      <c r="E73" s="9">
        <v>10825.75</v>
      </c>
      <c r="F73" s="11">
        <v>45322</v>
      </c>
      <c r="G73" s="9">
        <v>0</v>
      </c>
      <c r="H73" s="11">
        <v>45350</v>
      </c>
      <c r="I73" s="9">
        <v>0</v>
      </c>
      <c r="J73" s="11">
        <v>45382</v>
      </c>
      <c r="K73" s="9">
        <v>0</v>
      </c>
      <c r="L73" s="11">
        <v>45412</v>
      </c>
      <c r="M73" s="9">
        <v>0</v>
      </c>
      <c r="N73" s="7">
        <f t="shared" si="3"/>
        <v>10825.75</v>
      </c>
      <c r="O73" s="7">
        <f t="shared" si="4"/>
        <v>192291.75</v>
      </c>
      <c r="P73" s="6">
        <f t="shared" si="5"/>
        <v>-181466</v>
      </c>
      <c r="Q73" s="9"/>
      <c r="R73" s="9"/>
      <c r="V73" t="e">
        <f ca="1"/>
        <v>#VALUE!</v>
      </c>
    </row>
    <row r="74" spans="1:22" x14ac:dyDescent="0.2">
      <c r="A74" s="2">
        <v>2010101289</v>
      </c>
      <c r="B74" t="s">
        <v>74</v>
      </c>
      <c r="C74" s="8">
        <v>16680.75</v>
      </c>
      <c r="D74" s="8">
        <v>0</v>
      </c>
      <c r="E74" s="9">
        <v>0</v>
      </c>
      <c r="F74" s="11">
        <v>45322</v>
      </c>
      <c r="G74" s="9">
        <v>0</v>
      </c>
      <c r="H74" s="11">
        <v>45350</v>
      </c>
      <c r="I74" s="9">
        <v>0</v>
      </c>
      <c r="J74" s="11">
        <v>45382</v>
      </c>
      <c r="K74" s="9">
        <v>0</v>
      </c>
      <c r="L74" s="11">
        <v>45412</v>
      </c>
      <c r="M74" s="9">
        <v>0</v>
      </c>
      <c r="N74" s="7">
        <f t="shared" si="3"/>
        <v>0</v>
      </c>
      <c r="O74" s="7">
        <f t="shared" si="4"/>
        <v>181466</v>
      </c>
      <c r="P74" s="6">
        <f t="shared" si="5"/>
        <v>-181466</v>
      </c>
      <c r="Q74" s="9"/>
      <c r="R74" s="9"/>
      <c r="V74" t="e">
        <f ca="1"/>
        <v>#VALUE!</v>
      </c>
    </row>
    <row r="75" spans="1:22" x14ac:dyDescent="0.2">
      <c r="A75" s="2">
        <v>2010101290</v>
      </c>
      <c r="B75" t="s">
        <v>75</v>
      </c>
      <c r="C75" s="8">
        <v>0.01</v>
      </c>
      <c r="D75" s="8">
        <v>0</v>
      </c>
      <c r="E75" s="9">
        <v>0</v>
      </c>
      <c r="F75" s="11">
        <v>45322</v>
      </c>
      <c r="G75" s="9">
        <v>0</v>
      </c>
      <c r="H75" s="11">
        <v>45350</v>
      </c>
      <c r="I75" s="9">
        <v>0</v>
      </c>
      <c r="J75" s="11">
        <v>45382</v>
      </c>
      <c r="K75" s="9">
        <v>0</v>
      </c>
      <c r="L75" s="11">
        <v>45412</v>
      </c>
      <c r="M75" s="9">
        <v>0</v>
      </c>
      <c r="N75" s="7">
        <f t="shared" si="3"/>
        <v>0</v>
      </c>
      <c r="O75" s="7">
        <f t="shared" si="4"/>
        <v>181466</v>
      </c>
      <c r="P75" s="6">
        <f t="shared" si="5"/>
        <v>-181466</v>
      </c>
      <c r="Q75" s="9"/>
      <c r="R75" s="9"/>
      <c r="V75" t="e">
        <f ca="1"/>
        <v>#VALUE!</v>
      </c>
    </row>
    <row r="76" spans="1:22" x14ac:dyDescent="0.2">
      <c r="A76" s="2">
        <v>2010101292</v>
      </c>
      <c r="B76" t="s">
        <v>76</v>
      </c>
      <c r="C76" s="8">
        <v>0</v>
      </c>
      <c r="D76" s="8">
        <v>1.53</v>
      </c>
      <c r="E76" s="9">
        <v>1.53</v>
      </c>
      <c r="F76" s="11">
        <v>45322</v>
      </c>
      <c r="G76" s="9">
        <v>0</v>
      </c>
      <c r="H76" s="11">
        <v>45350</v>
      </c>
      <c r="I76" s="9">
        <v>0</v>
      </c>
      <c r="J76" s="11">
        <v>45382</v>
      </c>
      <c r="K76" s="9">
        <v>0</v>
      </c>
      <c r="L76" s="11">
        <v>45412</v>
      </c>
      <c r="M76" s="9">
        <v>0</v>
      </c>
      <c r="N76" s="7">
        <f t="shared" si="3"/>
        <v>1.53</v>
      </c>
      <c r="O76" s="7">
        <f t="shared" si="4"/>
        <v>181467.53</v>
      </c>
      <c r="P76" s="6">
        <f t="shared" si="5"/>
        <v>-181466</v>
      </c>
      <c r="Q76" s="9"/>
      <c r="R76" s="9"/>
      <c r="V76" t="e">
        <f ca="1"/>
        <v>#VALUE!</v>
      </c>
    </row>
    <row r="77" spans="1:22" x14ac:dyDescent="0.2">
      <c r="A77" s="2">
        <v>2010101295</v>
      </c>
      <c r="B77" t="s">
        <v>77</v>
      </c>
      <c r="C77" s="8">
        <v>6164</v>
      </c>
      <c r="D77" s="8">
        <v>0</v>
      </c>
      <c r="E77" s="9">
        <v>0</v>
      </c>
      <c r="F77" s="11">
        <v>45322</v>
      </c>
      <c r="G77" s="9">
        <v>0</v>
      </c>
      <c r="H77" s="11">
        <v>45350</v>
      </c>
      <c r="I77" s="9">
        <v>0</v>
      </c>
      <c r="J77" s="11">
        <v>45382</v>
      </c>
      <c r="K77" s="9">
        <v>0</v>
      </c>
      <c r="L77" s="11">
        <v>45412</v>
      </c>
      <c r="M77" s="9">
        <v>0</v>
      </c>
      <c r="N77" s="7">
        <f t="shared" si="3"/>
        <v>0</v>
      </c>
      <c r="O77" s="7">
        <f t="shared" si="4"/>
        <v>181466</v>
      </c>
      <c r="P77" s="6">
        <f t="shared" si="5"/>
        <v>-181466</v>
      </c>
      <c r="Q77" s="9"/>
      <c r="R77" s="9"/>
      <c r="V77" t="e">
        <f ca="1"/>
        <v>#VALUE!</v>
      </c>
    </row>
    <row r="78" spans="1:22" x14ac:dyDescent="0.2">
      <c r="A78" s="2">
        <v>2010101297</v>
      </c>
      <c r="B78" t="s">
        <v>78</v>
      </c>
      <c r="C78" s="8">
        <v>1000000</v>
      </c>
      <c r="D78" s="8">
        <v>0</v>
      </c>
      <c r="E78" s="9">
        <v>0</v>
      </c>
      <c r="F78" s="11">
        <v>45322</v>
      </c>
      <c r="G78" s="9">
        <v>0</v>
      </c>
      <c r="H78" s="11">
        <v>45350</v>
      </c>
      <c r="I78" s="9">
        <v>0</v>
      </c>
      <c r="J78" s="11">
        <v>45382</v>
      </c>
      <c r="K78" s="9">
        <v>0</v>
      </c>
      <c r="L78" s="11">
        <v>45412</v>
      </c>
      <c r="M78" s="9">
        <v>0</v>
      </c>
      <c r="N78" s="7">
        <f t="shared" si="3"/>
        <v>0</v>
      </c>
      <c r="O78" s="7">
        <f t="shared" si="4"/>
        <v>181466</v>
      </c>
      <c r="P78" s="6">
        <f t="shared" si="5"/>
        <v>-181466</v>
      </c>
      <c r="Q78" s="9"/>
      <c r="R78" s="9"/>
      <c r="V78" t="e">
        <f ca="1"/>
        <v>#VALUE!</v>
      </c>
    </row>
    <row r="79" spans="1:22" x14ac:dyDescent="0.2">
      <c r="A79" s="2">
        <v>2010101298</v>
      </c>
      <c r="B79" t="s">
        <v>79</v>
      </c>
      <c r="C79" s="8">
        <v>0</v>
      </c>
      <c r="D79" s="8">
        <v>221435.57</v>
      </c>
      <c r="E79" s="9">
        <f>+D79/2</f>
        <v>110717.785</v>
      </c>
      <c r="F79" s="11">
        <v>45322</v>
      </c>
      <c r="G79" s="9">
        <f>+D79/2</f>
        <v>110717.785</v>
      </c>
      <c r="H79" s="11">
        <v>45350</v>
      </c>
      <c r="I79" s="9">
        <v>0</v>
      </c>
      <c r="J79" s="11">
        <v>45382</v>
      </c>
      <c r="K79" s="9">
        <v>0</v>
      </c>
      <c r="L79" s="11">
        <v>45412</v>
      </c>
      <c r="M79" s="9">
        <v>0</v>
      </c>
      <c r="N79" s="7">
        <f t="shared" si="3"/>
        <v>221435.57</v>
      </c>
      <c r="O79" s="7">
        <f t="shared" si="4"/>
        <v>402901.57</v>
      </c>
      <c r="P79" s="6">
        <f t="shared" si="5"/>
        <v>-181466</v>
      </c>
      <c r="Q79" s="9"/>
      <c r="R79" s="9"/>
      <c r="V79" t="e">
        <f ca="1"/>
        <v>#VALUE!</v>
      </c>
    </row>
    <row r="80" spans="1:22" x14ac:dyDescent="0.2">
      <c r="A80" s="2">
        <v>2010101300</v>
      </c>
      <c r="B80" s="10" t="s">
        <v>80</v>
      </c>
      <c r="C80" s="8">
        <v>0</v>
      </c>
      <c r="D80" s="8">
        <v>540168.47</v>
      </c>
      <c r="E80" s="9">
        <f>+D80</f>
        <v>540168.47</v>
      </c>
      <c r="F80" s="11">
        <v>45322</v>
      </c>
      <c r="G80" s="9">
        <v>0</v>
      </c>
      <c r="H80" s="11">
        <v>45350</v>
      </c>
      <c r="I80" s="9">
        <v>0</v>
      </c>
      <c r="J80" s="11">
        <v>45382</v>
      </c>
      <c r="K80" s="9">
        <v>0</v>
      </c>
      <c r="L80" s="11">
        <v>45412</v>
      </c>
      <c r="M80" s="9">
        <v>0</v>
      </c>
      <c r="N80" s="7">
        <f t="shared" si="3"/>
        <v>540168.47</v>
      </c>
      <c r="O80" s="7">
        <f t="shared" si="4"/>
        <v>721634.47</v>
      </c>
      <c r="P80" s="6">
        <f t="shared" si="5"/>
        <v>-181466</v>
      </c>
      <c r="Q80" s="9"/>
      <c r="R80" s="9"/>
      <c r="V80" t="e">
        <f ca="1"/>
        <v>#VALUE!</v>
      </c>
    </row>
    <row r="81" spans="1:22" x14ac:dyDescent="0.2">
      <c r="A81" s="2">
        <v>2010101301</v>
      </c>
      <c r="B81" t="s">
        <v>81</v>
      </c>
      <c r="C81" s="8">
        <v>293250</v>
      </c>
      <c r="D81" s="8">
        <v>0</v>
      </c>
      <c r="E81" s="9">
        <v>0</v>
      </c>
      <c r="F81" s="11">
        <v>45322</v>
      </c>
      <c r="G81" s="9">
        <v>0</v>
      </c>
      <c r="H81" s="11">
        <v>45350</v>
      </c>
      <c r="I81" s="9">
        <v>0</v>
      </c>
      <c r="J81" s="11">
        <v>45382</v>
      </c>
      <c r="K81" s="9">
        <v>0</v>
      </c>
      <c r="L81" s="11">
        <v>45412</v>
      </c>
      <c r="M81" s="9">
        <v>0</v>
      </c>
      <c r="N81" s="7">
        <f t="shared" si="3"/>
        <v>0</v>
      </c>
      <c r="O81" s="7">
        <f t="shared" si="4"/>
        <v>181466</v>
      </c>
      <c r="P81" s="6">
        <f t="shared" si="5"/>
        <v>-181466</v>
      </c>
      <c r="Q81" s="9"/>
      <c r="R81" s="9"/>
      <c r="V81" t="e">
        <f ca="1"/>
        <v>#VALUE!</v>
      </c>
    </row>
    <row r="82" spans="1:22" x14ac:dyDescent="0.2">
      <c r="A82" s="2">
        <v>2010101304</v>
      </c>
      <c r="B82" t="s">
        <v>82</v>
      </c>
      <c r="C82" s="8">
        <v>38855</v>
      </c>
      <c r="D82" s="8">
        <v>0</v>
      </c>
      <c r="E82" s="9">
        <v>0</v>
      </c>
      <c r="F82" s="11">
        <v>45322</v>
      </c>
      <c r="G82" s="9">
        <v>0</v>
      </c>
      <c r="H82" s="11">
        <v>45350</v>
      </c>
      <c r="I82" s="9">
        <v>0</v>
      </c>
      <c r="J82" s="11">
        <v>45382</v>
      </c>
      <c r="K82" s="9">
        <v>0</v>
      </c>
      <c r="L82" s="11">
        <v>45412</v>
      </c>
      <c r="M82" s="9">
        <v>0</v>
      </c>
      <c r="N82" s="7">
        <f t="shared" si="3"/>
        <v>0</v>
      </c>
      <c r="O82" s="7">
        <f t="shared" si="4"/>
        <v>181466</v>
      </c>
      <c r="P82" s="6">
        <f t="shared" si="5"/>
        <v>-181466</v>
      </c>
      <c r="Q82" s="9"/>
      <c r="R82" s="9"/>
      <c r="V82" t="e">
        <f ca="1"/>
        <v>#VALUE!</v>
      </c>
    </row>
    <row r="83" spans="1:22" x14ac:dyDescent="0.2">
      <c r="A83" s="2">
        <v>2010101307</v>
      </c>
      <c r="B83" s="10" t="s">
        <v>83</v>
      </c>
      <c r="C83" s="8">
        <v>0</v>
      </c>
      <c r="D83" s="8">
        <v>486102.3</v>
      </c>
      <c r="E83" s="9">
        <f>+D83</f>
        <v>486102.3</v>
      </c>
      <c r="F83" s="11">
        <v>45322</v>
      </c>
      <c r="G83" s="9">
        <v>0</v>
      </c>
      <c r="H83" s="11">
        <v>45350</v>
      </c>
      <c r="I83" s="9">
        <v>0</v>
      </c>
      <c r="J83" s="11">
        <v>45382</v>
      </c>
      <c r="K83" s="9">
        <v>0</v>
      </c>
      <c r="L83" s="11">
        <v>45412</v>
      </c>
      <c r="M83" s="9">
        <v>0</v>
      </c>
      <c r="N83" s="7">
        <f t="shared" si="3"/>
        <v>486102.3</v>
      </c>
      <c r="O83" s="7">
        <f t="shared" si="4"/>
        <v>667568.30000000005</v>
      </c>
      <c r="P83" s="6">
        <f t="shared" si="5"/>
        <v>-181466.00000000006</v>
      </c>
      <c r="Q83" s="9"/>
      <c r="R83" s="9"/>
      <c r="V83" t="e">
        <f ca="1"/>
        <v>#VALUE!</v>
      </c>
    </row>
    <row r="84" spans="1:22" x14ac:dyDescent="0.2">
      <c r="A84" s="2">
        <v>2010101308</v>
      </c>
      <c r="B84" t="s">
        <v>84</v>
      </c>
      <c r="C84" s="8">
        <v>11550.853000000001</v>
      </c>
      <c r="D84" s="8">
        <v>0</v>
      </c>
      <c r="E84" s="9">
        <v>0</v>
      </c>
      <c r="F84" s="11">
        <v>45322</v>
      </c>
      <c r="G84" s="9">
        <v>0</v>
      </c>
      <c r="H84" s="11">
        <v>45350</v>
      </c>
      <c r="I84" s="9">
        <v>0</v>
      </c>
      <c r="J84" s="11">
        <v>45382</v>
      </c>
      <c r="K84" s="9">
        <v>0</v>
      </c>
      <c r="L84" s="11">
        <v>45412</v>
      </c>
      <c r="M84" s="9">
        <v>0</v>
      </c>
      <c r="N84" s="7">
        <f t="shared" si="3"/>
        <v>0</v>
      </c>
      <c r="O84" s="7">
        <f t="shared" si="4"/>
        <v>181466</v>
      </c>
      <c r="P84" s="6">
        <f t="shared" si="5"/>
        <v>-181466</v>
      </c>
      <c r="Q84" s="9"/>
      <c r="R84" s="9"/>
      <c r="V84" t="e">
        <f ca="1"/>
        <v>#VALUE!</v>
      </c>
    </row>
    <row r="85" spans="1:22" x14ac:dyDescent="0.2">
      <c r="A85" s="2">
        <v>2010101310</v>
      </c>
      <c r="B85" s="10" t="s">
        <v>85</v>
      </c>
      <c r="C85" s="8">
        <v>0</v>
      </c>
      <c r="D85" s="8">
        <v>4728315.5414399998</v>
      </c>
      <c r="E85" s="9">
        <f>+D85/4</f>
        <v>1182078.88536</v>
      </c>
      <c r="F85" s="11">
        <v>45322</v>
      </c>
      <c r="G85" s="9">
        <f>+D85/4</f>
        <v>1182078.88536</v>
      </c>
      <c r="H85" s="11">
        <v>45350</v>
      </c>
      <c r="I85" s="9">
        <f>+D85/4</f>
        <v>1182078.88536</v>
      </c>
      <c r="J85" s="11">
        <v>45382</v>
      </c>
      <c r="K85" s="9">
        <f>+D85/4</f>
        <v>1182078.88536</v>
      </c>
      <c r="L85" s="11">
        <v>45412</v>
      </c>
      <c r="M85" s="9">
        <v>0</v>
      </c>
      <c r="N85" s="7">
        <f t="shared" si="3"/>
        <v>4728315.5414399998</v>
      </c>
      <c r="O85" s="7">
        <f t="shared" si="4"/>
        <v>4909781.5414399998</v>
      </c>
      <c r="P85" s="6">
        <f t="shared" si="5"/>
        <v>-181466</v>
      </c>
      <c r="Q85" s="9"/>
      <c r="R85" s="9"/>
      <c r="V85" t="e">
        <f ca="1"/>
        <v>#VALUE!</v>
      </c>
    </row>
    <row r="86" spans="1:22" x14ac:dyDescent="0.2">
      <c r="A86" s="2">
        <v>2010102004</v>
      </c>
      <c r="B86" s="10" t="s">
        <v>86</v>
      </c>
      <c r="C86" s="8">
        <v>0</v>
      </c>
      <c r="D86" s="8">
        <v>30422</v>
      </c>
      <c r="E86" s="9">
        <f>+D86</f>
        <v>30422</v>
      </c>
      <c r="F86" s="11">
        <v>45322</v>
      </c>
      <c r="G86" s="9">
        <v>0</v>
      </c>
      <c r="H86" s="11">
        <v>45350</v>
      </c>
      <c r="I86" s="9">
        <v>0</v>
      </c>
      <c r="J86" s="11">
        <v>45382</v>
      </c>
      <c r="K86" s="9">
        <v>0</v>
      </c>
      <c r="L86" s="11">
        <v>45412</v>
      </c>
      <c r="M86" s="9">
        <v>0</v>
      </c>
      <c r="N86" s="7">
        <f t="shared" si="3"/>
        <v>30422</v>
      </c>
      <c r="O86" s="7">
        <f t="shared" si="4"/>
        <v>211888</v>
      </c>
      <c r="P86" s="6">
        <f t="shared" si="5"/>
        <v>-181466</v>
      </c>
      <c r="Q86" s="9"/>
      <c r="R86" s="9"/>
      <c r="V86" t="e">
        <f ca="1"/>
        <v>#VALUE!</v>
      </c>
    </row>
    <row r="87" spans="1:22" x14ac:dyDescent="0.2">
      <c r="A87" s="2">
        <v>2010102005</v>
      </c>
      <c r="B87" t="s">
        <v>87</v>
      </c>
      <c r="C87" s="8">
        <v>0</v>
      </c>
      <c r="D87" s="8">
        <v>193200</v>
      </c>
      <c r="E87" s="9">
        <f>+D87/2</f>
        <v>96600</v>
      </c>
      <c r="F87" s="11">
        <v>45322</v>
      </c>
      <c r="G87" s="9">
        <f>+D87/2</f>
        <v>96600</v>
      </c>
      <c r="H87" s="11">
        <v>45350</v>
      </c>
      <c r="I87" s="9">
        <v>0</v>
      </c>
      <c r="J87" s="11">
        <v>45382</v>
      </c>
      <c r="K87" s="9">
        <v>0</v>
      </c>
      <c r="L87" s="11">
        <v>45412</v>
      </c>
      <c r="M87" s="9">
        <v>0</v>
      </c>
      <c r="N87" s="7">
        <f t="shared" si="3"/>
        <v>193200</v>
      </c>
      <c r="O87" s="7">
        <f t="shared" si="4"/>
        <v>374666</v>
      </c>
      <c r="P87" s="6">
        <f t="shared" si="5"/>
        <v>-181466</v>
      </c>
      <c r="Q87" s="9"/>
      <c r="R87" s="9"/>
      <c r="V87" t="e">
        <f ca="1"/>
        <v>#VALUE!</v>
      </c>
    </row>
    <row r="88" spans="1:22" x14ac:dyDescent="0.2">
      <c r="A88" s="2">
        <v>2010102015</v>
      </c>
      <c r="B88" t="s">
        <v>88</v>
      </c>
      <c r="C88" s="8">
        <v>0</v>
      </c>
      <c r="D88" s="8">
        <v>8.0000013113021848E-4</v>
      </c>
      <c r="E88" s="9">
        <v>0</v>
      </c>
      <c r="F88" s="11">
        <v>45322</v>
      </c>
      <c r="G88" s="9">
        <v>0</v>
      </c>
      <c r="H88" s="11">
        <v>45350</v>
      </c>
      <c r="I88" s="9">
        <v>0</v>
      </c>
      <c r="J88" s="11">
        <v>45382</v>
      </c>
      <c r="K88" s="9">
        <v>0</v>
      </c>
      <c r="L88" s="11">
        <v>45412</v>
      </c>
      <c r="M88" s="9">
        <v>0</v>
      </c>
      <c r="N88" s="7">
        <f t="shared" si="3"/>
        <v>8.0000013113021848E-4</v>
      </c>
      <c r="O88" s="7">
        <f t="shared" si="4"/>
        <v>181466</v>
      </c>
      <c r="P88" s="6">
        <f t="shared" si="5"/>
        <v>-181465.99919999987</v>
      </c>
      <c r="Q88" s="9"/>
      <c r="R88" s="9"/>
      <c r="V88" t="e">
        <f ca="1"/>
        <v>#VALUE!</v>
      </c>
    </row>
    <row r="89" spans="1:22" x14ac:dyDescent="0.2">
      <c r="A89" s="2">
        <v>2010102016</v>
      </c>
      <c r="B89" s="10" t="s">
        <v>89</v>
      </c>
      <c r="C89" s="8">
        <v>0</v>
      </c>
      <c r="D89" s="8">
        <v>1019716.67</v>
      </c>
      <c r="E89" s="9">
        <f>+D89</f>
        <v>1019716.67</v>
      </c>
      <c r="F89" s="11">
        <v>45322</v>
      </c>
      <c r="G89" s="9">
        <v>0</v>
      </c>
      <c r="H89" s="11">
        <v>45350</v>
      </c>
      <c r="I89" s="9">
        <v>0</v>
      </c>
      <c r="J89" s="11">
        <v>45382</v>
      </c>
      <c r="K89" s="9">
        <v>0</v>
      </c>
      <c r="L89" s="11">
        <v>45412</v>
      </c>
      <c r="M89" s="9">
        <v>0</v>
      </c>
      <c r="N89" s="7">
        <f t="shared" si="3"/>
        <v>1019716.67</v>
      </c>
      <c r="O89" s="7">
        <f t="shared" si="4"/>
        <v>1201182.67</v>
      </c>
      <c r="P89" s="6">
        <f t="shared" si="5"/>
        <v>-181465.99999999988</v>
      </c>
      <c r="Q89" s="9"/>
      <c r="R89" s="9"/>
      <c r="V89" t="e">
        <f ca="1"/>
        <v>#VALUE!</v>
      </c>
    </row>
    <row r="90" spans="1:22" x14ac:dyDescent="0.2">
      <c r="A90" s="2">
        <v>2010103008</v>
      </c>
      <c r="B90" s="10" t="s">
        <v>90</v>
      </c>
      <c r="C90" s="8">
        <v>0</v>
      </c>
      <c r="D90" s="8">
        <v>6859.4400000000005</v>
      </c>
      <c r="E90" s="9">
        <f>+D90</f>
        <v>6859.4400000000005</v>
      </c>
      <c r="F90" s="11">
        <v>45322</v>
      </c>
      <c r="G90" s="9">
        <v>0</v>
      </c>
      <c r="H90" s="11">
        <v>45350</v>
      </c>
      <c r="I90" s="9">
        <v>0</v>
      </c>
      <c r="J90" s="11">
        <v>45382</v>
      </c>
      <c r="K90" s="9">
        <v>0</v>
      </c>
      <c r="L90" s="11">
        <v>45412</v>
      </c>
      <c r="M90" s="9">
        <v>0</v>
      </c>
      <c r="N90" s="7">
        <f t="shared" si="3"/>
        <v>6859.4400000000005</v>
      </c>
      <c r="O90" s="7">
        <f t="shared" si="4"/>
        <v>188325.44</v>
      </c>
      <c r="P90" s="6">
        <f t="shared" si="5"/>
        <v>-181466</v>
      </c>
      <c r="Q90" s="9"/>
      <c r="R90" s="9"/>
      <c r="V90" t="e">
        <f ca="1"/>
        <v>#VALUE!</v>
      </c>
    </row>
    <row r="91" spans="1:22" x14ac:dyDescent="0.2">
      <c r="A91" s="2">
        <v>2010103010</v>
      </c>
      <c r="B91" t="s">
        <v>91</v>
      </c>
      <c r="C91" s="8">
        <v>0</v>
      </c>
      <c r="D91" s="8">
        <v>10429</v>
      </c>
      <c r="E91" s="9">
        <f>+D91</f>
        <v>10429</v>
      </c>
      <c r="F91" s="11">
        <v>45322</v>
      </c>
      <c r="G91" s="9">
        <v>0</v>
      </c>
      <c r="H91" s="11">
        <v>45350</v>
      </c>
      <c r="I91" s="9">
        <v>0</v>
      </c>
      <c r="J91" s="11">
        <v>45382</v>
      </c>
      <c r="K91" s="9">
        <v>0</v>
      </c>
      <c r="L91" s="11">
        <v>45412</v>
      </c>
      <c r="M91" s="9">
        <v>0</v>
      </c>
      <c r="N91" s="7">
        <f t="shared" si="3"/>
        <v>10429</v>
      </c>
      <c r="O91" s="7">
        <f t="shared" si="4"/>
        <v>191895</v>
      </c>
      <c r="P91" s="6">
        <f t="shared" si="5"/>
        <v>-181466</v>
      </c>
      <c r="Q91" s="9"/>
      <c r="R91" s="9"/>
      <c r="V91" t="e">
        <f ca="1"/>
        <v>#VALUE!</v>
      </c>
    </row>
    <row r="92" spans="1:22" x14ac:dyDescent="0.2">
      <c r="A92" s="2">
        <v>2010103011</v>
      </c>
      <c r="B92" s="10" t="s">
        <v>92</v>
      </c>
      <c r="C92" s="8">
        <v>0</v>
      </c>
      <c r="D92" s="8">
        <v>4058010.52</v>
      </c>
      <c r="E92" s="9">
        <f>+D92</f>
        <v>4058010.52</v>
      </c>
      <c r="F92" s="11">
        <v>45322</v>
      </c>
      <c r="G92" s="9">
        <v>0</v>
      </c>
      <c r="H92" s="11">
        <v>45350</v>
      </c>
      <c r="I92" s="9">
        <v>0</v>
      </c>
      <c r="J92" s="11">
        <v>45382</v>
      </c>
      <c r="K92" s="9">
        <v>0</v>
      </c>
      <c r="L92" s="11">
        <v>45412</v>
      </c>
      <c r="M92" s="9">
        <v>0</v>
      </c>
      <c r="N92" s="7">
        <f t="shared" si="3"/>
        <v>4058010.52</v>
      </c>
      <c r="O92" s="7">
        <f t="shared" si="4"/>
        <v>4239476.5199999996</v>
      </c>
      <c r="P92" s="6">
        <f t="shared" si="5"/>
        <v>-181465.99999999953</v>
      </c>
      <c r="Q92" s="9"/>
      <c r="R92" s="9"/>
      <c r="V92" t="e">
        <f ca="1"/>
        <v>#VALUE!</v>
      </c>
    </row>
    <row r="93" spans="1:22" x14ac:dyDescent="0.2">
      <c r="A93" s="2">
        <v>2010103016</v>
      </c>
      <c r="B93" t="s">
        <v>93</v>
      </c>
      <c r="C93" s="8">
        <v>580</v>
      </c>
      <c r="D93" s="8">
        <v>0</v>
      </c>
      <c r="E93" s="9">
        <v>0</v>
      </c>
      <c r="F93" s="11">
        <v>45322</v>
      </c>
      <c r="G93" s="9">
        <v>0</v>
      </c>
      <c r="H93" s="11">
        <v>45350</v>
      </c>
      <c r="I93" s="9">
        <v>0</v>
      </c>
      <c r="J93" s="11">
        <v>45382</v>
      </c>
      <c r="K93" s="9">
        <v>0</v>
      </c>
      <c r="L93" s="11">
        <v>45412</v>
      </c>
      <c r="M93" s="9">
        <v>0</v>
      </c>
      <c r="N93" s="7">
        <f t="shared" si="3"/>
        <v>0</v>
      </c>
      <c r="O93" s="7">
        <f t="shared" si="4"/>
        <v>181466</v>
      </c>
      <c r="P93" s="6">
        <f t="shared" si="5"/>
        <v>-181466</v>
      </c>
      <c r="Q93" s="9"/>
      <c r="R93" s="9"/>
      <c r="V93" t="e">
        <f ca="1"/>
        <v>#VALUE!</v>
      </c>
    </row>
    <row r="94" spans="1:22" x14ac:dyDescent="0.2">
      <c r="A94" s="2">
        <v>2010103022</v>
      </c>
      <c r="B94" t="s">
        <v>94</v>
      </c>
      <c r="C94" s="8">
        <v>0</v>
      </c>
      <c r="D94" s="8">
        <v>60982.5</v>
      </c>
      <c r="E94" s="9">
        <f>+D94/2</f>
        <v>30491.25</v>
      </c>
      <c r="F94" s="11">
        <v>45322</v>
      </c>
      <c r="G94" s="9">
        <f>+D94/2</f>
        <v>30491.25</v>
      </c>
      <c r="H94" s="11">
        <v>45350</v>
      </c>
      <c r="I94" s="9">
        <v>0</v>
      </c>
      <c r="J94" s="11">
        <v>45382</v>
      </c>
      <c r="K94" s="9">
        <v>0</v>
      </c>
      <c r="L94" s="11">
        <v>45412</v>
      </c>
      <c r="M94" s="9">
        <v>0</v>
      </c>
      <c r="N94" s="7">
        <f t="shared" si="3"/>
        <v>60982.5</v>
      </c>
      <c r="O94" s="7">
        <f t="shared" si="4"/>
        <v>242448.5</v>
      </c>
      <c r="P94" s="6">
        <f t="shared" si="5"/>
        <v>-181466</v>
      </c>
      <c r="Q94" s="9"/>
      <c r="R94" s="9"/>
      <c r="V94" t="e">
        <f ca="1"/>
        <v>#VALUE!</v>
      </c>
    </row>
    <row r="95" spans="1:22" x14ac:dyDescent="0.2">
      <c r="A95" s="2">
        <v>2010103030</v>
      </c>
      <c r="B95" t="s">
        <v>95</v>
      </c>
      <c r="C95" s="8">
        <v>0</v>
      </c>
      <c r="D95" s="8">
        <v>4108.8722499999994</v>
      </c>
      <c r="E95" s="9">
        <f>+D95/2</f>
        <v>2054.4361249999997</v>
      </c>
      <c r="F95" s="11">
        <v>45322</v>
      </c>
      <c r="G95" s="9">
        <f>+D95/2</f>
        <v>2054.4361249999997</v>
      </c>
      <c r="H95" s="11">
        <v>45350</v>
      </c>
      <c r="I95" s="9">
        <v>0</v>
      </c>
      <c r="J95" s="11">
        <v>45382</v>
      </c>
      <c r="K95" s="9">
        <v>0</v>
      </c>
      <c r="L95" s="11">
        <v>45412</v>
      </c>
      <c r="M95" s="9">
        <v>0</v>
      </c>
      <c r="N95" s="7">
        <f t="shared" si="3"/>
        <v>4108.8722499999994</v>
      </c>
      <c r="O95" s="7">
        <f t="shared" si="4"/>
        <v>185574.87225000001</v>
      </c>
      <c r="P95" s="6">
        <f t="shared" si="5"/>
        <v>-181466.00000000003</v>
      </c>
      <c r="Q95" s="9"/>
      <c r="R95" s="9"/>
      <c r="V95" t="e">
        <f ca="1"/>
        <v>#VALUE!</v>
      </c>
    </row>
    <row r="96" spans="1:22" x14ac:dyDescent="0.2">
      <c r="A96" s="2">
        <v>2010103032</v>
      </c>
      <c r="B96" t="s">
        <v>96</v>
      </c>
      <c r="C96" s="8">
        <v>0</v>
      </c>
      <c r="D96" s="8">
        <v>37023.557349999995</v>
      </c>
      <c r="E96" s="9">
        <f>+D96/2</f>
        <v>18511.778674999998</v>
      </c>
      <c r="F96" s="11">
        <v>45322</v>
      </c>
      <c r="G96" s="9">
        <f>+D96/2</f>
        <v>18511.778674999998</v>
      </c>
      <c r="H96" s="11">
        <v>45350</v>
      </c>
      <c r="I96" s="9">
        <v>0</v>
      </c>
      <c r="J96" s="11">
        <v>45382</v>
      </c>
      <c r="K96" s="9">
        <v>0</v>
      </c>
      <c r="L96" s="11">
        <v>45412</v>
      </c>
      <c r="M96" s="9">
        <v>0</v>
      </c>
      <c r="N96" s="7">
        <f t="shared" si="3"/>
        <v>37023.557349999995</v>
      </c>
      <c r="O96" s="7">
        <f t="shared" si="4"/>
        <v>218489.55734999999</v>
      </c>
      <c r="P96" s="6">
        <f t="shared" si="5"/>
        <v>-181466</v>
      </c>
      <c r="Q96" s="9"/>
      <c r="R96" s="9"/>
      <c r="V96" t="e">
        <f ca="1"/>
        <v>#VALUE!</v>
      </c>
    </row>
    <row r="97" spans="1:22" x14ac:dyDescent="0.2">
      <c r="A97" s="2">
        <v>2010103033</v>
      </c>
      <c r="B97" t="s">
        <v>97</v>
      </c>
      <c r="C97" s="8">
        <v>0</v>
      </c>
      <c r="D97" s="8">
        <v>2731.25</v>
      </c>
      <c r="E97" s="9">
        <f>+D97</f>
        <v>2731.25</v>
      </c>
      <c r="F97" s="11">
        <v>45322</v>
      </c>
      <c r="G97" s="9">
        <v>0</v>
      </c>
      <c r="H97" s="11">
        <v>45350</v>
      </c>
      <c r="I97" s="9">
        <v>0</v>
      </c>
      <c r="J97" s="11">
        <v>45382</v>
      </c>
      <c r="K97" s="9">
        <v>0</v>
      </c>
      <c r="L97" s="11">
        <v>45412</v>
      </c>
      <c r="M97" s="9">
        <v>0</v>
      </c>
      <c r="N97" s="7">
        <f t="shared" si="3"/>
        <v>2731.25</v>
      </c>
      <c r="O97" s="7">
        <f t="shared" si="4"/>
        <v>184197.25</v>
      </c>
      <c r="P97" s="6">
        <f t="shared" si="5"/>
        <v>-181466</v>
      </c>
      <c r="Q97" s="9"/>
      <c r="R97" s="9"/>
      <c r="V97" t="e">
        <f ca="1"/>
        <v>#VALUE!</v>
      </c>
    </row>
    <row r="98" spans="1:22" x14ac:dyDescent="0.2">
      <c r="A98" s="2">
        <v>2010103046</v>
      </c>
      <c r="B98" t="s">
        <v>98</v>
      </c>
      <c r="C98" s="8">
        <v>0</v>
      </c>
      <c r="D98" s="8">
        <v>333199.69579999999</v>
      </c>
      <c r="E98" s="9">
        <v>159705</v>
      </c>
      <c r="F98" s="11">
        <v>45322</v>
      </c>
      <c r="G98" s="9">
        <v>142147</v>
      </c>
      <c r="H98" s="11">
        <v>45350</v>
      </c>
      <c r="I98" s="9">
        <f>38473-7125-0.3</f>
        <v>31347.7</v>
      </c>
      <c r="J98" s="11">
        <v>45382</v>
      </c>
      <c r="K98" s="9">
        <v>0</v>
      </c>
      <c r="L98" s="11">
        <v>45412</v>
      </c>
      <c r="M98" s="9">
        <v>0</v>
      </c>
      <c r="N98" s="7">
        <f t="shared" si="3"/>
        <v>333199.69579999999</v>
      </c>
      <c r="O98" s="7">
        <f t="shared" si="4"/>
        <v>514665.7</v>
      </c>
      <c r="P98" s="6">
        <f t="shared" si="5"/>
        <v>-181466.00420000002</v>
      </c>
      <c r="Q98" s="9"/>
      <c r="R98" s="9"/>
      <c r="V98" t="e">
        <f ca="1"/>
        <v>#VALUE!</v>
      </c>
    </row>
    <row r="99" spans="1:22" x14ac:dyDescent="0.2">
      <c r="A99" s="2">
        <v>2010103065</v>
      </c>
      <c r="B99" t="s">
        <v>99</v>
      </c>
      <c r="C99" s="8">
        <v>7.0999998599290853E-4</v>
      </c>
      <c r="D99" s="8">
        <v>0</v>
      </c>
      <c r="E99" s="9">
        <v>0</v>
      </c>
      <c r="F99" s="11">
        <v>45322</v>
      </c>
      <c r="G99" s="9">
        <v>0</v>
      </c>
      <c r="H99" s="11">
        <v>45350</v>
      </c>
      <c r="I99" s="9">
        <v>0</v>
      </c>
      <c r="J99" s="11">
        <v>45382</v>
      </c>
      <c r="K99" s="9">
        <v>0</v>
      </c>
      <c r="L99" s="11">
        <v>45412</v>
      </c>
      <c r="M99" s="9">
        <v>0</v>
      </c>
      <c r="N99" s="7">
        <f t="shared" si="3"/>
        <v>0</v>
      </c>
      <c r="O99" s="7">
        <f t="shared" si="4"/>
        <v>181466</v>
      </c>
      <c r="P99" s="6">
        <f t="shared" si="5"/>
        <v>-181466</v>
      </c>
      <c r="Q99" s="9"/>
      <c r="R99" s="9"/>
      <c r="V99" t="e">
        <f ca="1"/>
        <v>#VALUE!</v>
      </c>
    </row>
    <row r="100" spans="1:22" x14ac:dyDescent="0.2">
      <c r="A100" s="2">
        <v>2010103073</v>
      </c>
      <c r="B100" t="s">
        <v>100</v>
      </c>
      <c r="C100" s="8">
        <v>0</v>
      </c>
      <c r="D100" s="8">
        <v>17569</v>
      </c>
      <c r="E100" s="9">
        <f>+D100/2</f>
        <v>8784.5</v>
      </c>
      <c r="F100" s="11">
        <v>45322</v>
      </c>
      <c r="G100" s="9">
        <f>+D100/2</f>
        <v>8784.5</v>
      </c>
      <c r="H100" s="11">
        <v>45350</v>
      </c>
      <c r="I100" s="9">
        <v>0</v>
      </c>
      <c r="J100" s="11">
        <v>45382</v>
      </c>
      <c r="K100" s="9">
        <v>0</v>
      </c>
      <c r="L100" s="11">
        <v>45412</v>
      </c>
      <c r="M100" s="9">
        <v>0</v>
      </c>
      <c r="N100" s="7">
        <f t="shared" si="3"/>
        <v>17569</v>
      </c>
      <c r="O100" s="7">
        <f t="shared" si="4"/>
        <v>199035</v>
      </c>
      <c r="P100" s="6">
        <f t="shared" si="5"/>
        <v>-181466</v>
      </c>
      <c r="Q100" s="9"/>
      <c r="R100" s="9"/>
      <c r="V100" t="e">
        <f ca="1"/>
        <v>#VALUE!</v>
      </c>
    </row>
    <row r="101" spans="1:22" x14ac:dyDescent="0.2">
      <c r="A101" s="2">
        <v>2010103085</v>
      </c>
      <c r="B101" s="10" t="s">
        <v>101</v>
      </c>
      <c r="C101" s="8">
        <v>0</v>
      </c>
      <c r="D101" s="8">
        <v>713</v>
      </c>
      <c r="E101" s="9">
        <f>+D101</f>
        <v>713</v>
      </c>
      <c r="F101" s="11">
        <v>45322</v>
      </c>
      <c r="G101" s="9">
        <v>0</v>
      </c>
      <c r="H101" s="11">
        <v>45350</v>
      </c>
      <c r="I101" s="9">
        <v>0</v>
      </c>
      <c r="J101" s="11">
        <v>45382</v>
      </c>
      <c r="K101" s="9">
        <v>0</v>
      </c>
      <c r="L101" s="11">
        <v>45412</v>
      </c>
      <c r="M101" s="9">
        <v>0</v>
      </c>
      <c r="N101" s="7">
        <f t="shared" si="3"/>
        <v>713</v>
      </c>
      <c r="O101" s="7">
        <f t="shared" si="4"/>
        <v>182179</v>
      </c>
      <c r="P101" s="6">
        <f t="shared" si="5"/>
        <v>-181466</v>
      </c>
      <c r="Q101" s="9"/>
      <c r="R101" s="9"/>
      <c r="V101" t="e">
        <f ca="1"/>
        <v>#VALUE!</v>
      </c>
    </row>
    <row r="102" spans="1:22" x14ac:dyDescent="0.2">
      <c r="A102" s="2">
        <v>2010103086</v>
      </c>
      <c r="B102" t="s">
        <v>102</v>
      </c>
      <c r="C102" s="8">
        <v>1.0000001639127731E-5</v>
      </c>
      <c r="D102" s="8">
        <v>0</v>
      </c>
      <c r="E102" s="9">
        <v>0</v>
      </c>
      <c r="F102" s="11">
        <v>45322</v>
      </c>
      <c r="G102" s="9">
        <v>0</v>
      </c>
      <c r="H102" s="11">
        <v>45350</v>
      </c>
      <c r="I102" s="9">
        <v>0</v>
      </c>
      <c r="J102" s="11">
        <v>45382</v>
      </c>
      <c r="K102" s="9">
        <v>0</v>
      </c>
      <c r="L102" s="11">
        <v>45412</v>
      </c>
      <c r="M102" s="9">
        <v>0</v>
      </c>
      <c r="N102" s="7">
        <f t="shared" si="3"/>
        <v>0</v>
      </c>
      <c r="O102" s="7">
        <f t="shared" si="4"/>
        <v>181466</v>
      </c>
      <c r="P102" s="6">
        <f t="shared" si="5"/>
        <v>-181466</v>
      </c>
      <c r="Q102" s="9"/>
      <c r="R102" s="9"/>
      <c r="V102" t="e">
        <f ca="1"/>
        <v>#VALUE!</v>
      </c>
    </row>
    <row r="103" spans="1:22" x14ac:dyDescent="0.2">
      <c r="A103" s="2">
        <v>2010103091</v>
      </c>
      <c r="B103" t="s">
        <v>103</v>
      </c>
      <c r="C103" s="8">
        <v>747.61020000000019</v>
      </c>
      <c r="D103" s="8">
        <v>0</v>
      </c>
      <c r="E103" s="9">
        <v>0</v>
      </c>
      <c r="F103" s="11">
        <v>45322</v>
      </c>
      <c r="G103" s="9">
        <v>0</v>
      </c>
      <c r="H103" s="11">
        <v>45350</v>
      </c>
      <c r="I103" s="9">
        <v>0</v>
      </c>
      <c r="J103" s="11">
        <v>45382</v>
      </c>
      <c r="K103" s="9">
        <v>0</v>
      </c>
      <c r="L103" s="11">
        <v>45412</v>
      </c>
      <c r="M103" s="9">
        <v>0</v>
      </c>
      <c r="N103" s="7">
        <f t="shared" si="3"/>
        <v>0</v>
      </c>
      <c r="O103" s="7">
        <f t="shared" si="4"/>
        <v>181466</v>
      </c>
      <c r="P103" s="6">
        <f t="shared" si="5"/>
        <v>-181466</v>
      </c>
      <c r="Q103" s="9"/>
      <c r="R103" s="9"/>
      <c r="V103" t="e">
        <f ca="1"/>
        <v>#VALUE!</v>
      </c>
    </row>
    <row r="104" spans="1:22" x14ac:dyDescent="0.2">
      <c r="A104" s="2">
        <v>2010103118</v>
      </c>
      <c r="B104" t="s">
        <v>104</v>
      </c>
      <c r="C104" s="8">
        <v>0</v>
      </c>
      <c r="D104" s="8">
        <v>15413.050000000001</v>
      </c>
      <c r="E104" s="9">
        <v>15413.05</v>
      </c>
      <c r="F104" s="11">
        <v>45322</v>
      </c>
      <c r="G104" s="9">
        <v>0</v>
      </c>
      <c r="H104" s="11">
        <v>45350</v>
      </c>
      <c r="I104" s="9">
        <v>0</v>
      </c>
      <c r="J104" s="11">
        <v>45382</v>
      </c>
      <c r="K104" s="9">
        <v>0</v>
      </c>
      <c r="L104" s="11">
        <v>45412</v>
      </c>
      <c r="M104" s="9">
        <v>0</v>
      </c>
      <c r="N104" s="7">
        <f t="shared" si="3"/>
        <v>15413.050000000001</v>
      </c>
      <c r="O104" s="7">
        <f t="shared" si="4"/>
        <v>196879.05</v>
      </c>
      <c r="P104" s="6">
        <f t="shared" si="5"/>
        <v>-181466</v>
      </c>
      <c r="Q104" s="9"/>
      <c r="R104" s="9"/>
      <c r="V104" t="e">
        <f ca="1"/>
        <v>#VALUE!</v>
      </c>
    </row>
    <row r="105" spans="1:22" x14ac:dyDescent="0.2">
      <c r="A105" s="2">
        <v>2010103132</v>
      </c>
      <c r="B105" t="s">
        <v>105</v>
      </c>
      <c r="C105" s="8">
        <v>1610</v>
      </c>
      <c r="D105" s="8">
        <v>0</v>
      </c>
      <c r="E105" s="9">
        <v>0</v>
      </c>
      <c r="F105" s="11">
        <v>45322</v>
      </c>
      <c r="G105" s="9">
        <v>0</v>
      </c>
      <c r="H105" s="11">
        <v>45350</v>
      </c>
      <c r="I105" s="9">
        <v>0</v>
      </c>
      <c r="J105" s="11">
        <v>45382</v>
      </c>
      <c r="K105" s="9">
        <v>0</v>
      </c>
      <c r="L105" s="11">
        <v>45412</v>
      </c>
      <c r="M105" s="9">
        <v>0</v>
      </c>
      <c r="N105" s="7">
        <f t="shared" si="3"/>
        <v>0</v>
      </c>
      <c r="O105" s="7">
        <f t="shared" si="4"/>
        <v>181466</v>
      </c>
      <c r="P105" s="6">
        <f t="shared" si="5"/>
        <v>-181466</v>
      </c>
      <c r="Q105" s="9"/>
      <c r="R105" s="9"/>
      <c r="V105" t="e">
        <f ca="1"/>
        <v>#VALUE!</v>
      </c>
    </row>
    <row r="106" spans="1:22" x14ac:dyDescent="0.2">
      <c r="A106" s="2">
        <v>2010105001</v>
      </c>
      <c r="B106" t="s">
        <v>106</v>
      </c>
      <c r="C106" s="8">
        <v>0</v>
      </c>
      <c r="D106" s="8">
        <v>605.6</v>
      </c>
      <c r="E106" s="9">
        <f>+D106</f>
        <v>605.6</v>
      </c>
      <c r="F106" s="11">
        <v>45322</v>
      </c>
      <c r="G106" s="9">
        <v>0</v>
      </c>
      <c r="H106" s="11">
        <v>45350</v>
      </c>
      <c r="I106" s="9">
        <v>0</v>
      </c>
      <c r="J106" s="11">
        <v>45382</v>
      </c>
      <c r="K106" s="9">
        <v>0</v>
      </c>
      <c r="L106" s="11">
        <v>45412</v>
      </c>
      <c r="M106" s="9">
        <v>0</v>
      </c>
      <c r="N106" s="7">
        <f t="shared" si="3"/>
        <v>605.6</v>
      </c>
      <c r="O106" s="7">
        <f t="shared" si="4"/>
        <v>182071.6</v>
      </c>
      <c r="P106" s="6">
        <f t="shared" si="5"/>
        <v>-181466</v>
      </c>
      <c r="Q106" s="9"/>
      <c r="R106" s="9"/>
      <c r="V106" t="e">
        <f ca="1"/>
        <v>#VALUE!</v>
      </c>
    </row>
    <row r="107" spans="1:22" x14ac:dyDescent="0.2">
      <c r="A107" s="2">
        <v>2010105002</v>
      </c>
      <c r="B107" t="s">
        <v>107</v>
      </c>
      <c r="C107" s="8">
        <v>0</v>
      </c>
      <c r="D107" s="8">
        <v>25939.65</v>
      </c>
      <c r="E107" s="9">
        <f>+D107/2</f>
        <v>12969.825000000001</v>
      </c>
      <c r="F107" s="11">
        <v>45322</v>
      </c>
      <c r="G107" s="9">
        <f>+D107/2</f>
        <v>12969.825000000001</v>
      </c>
      <c r="H107" s="11">
        <v>45350</v>
      </c>
      <c r="I107" s="9">
        <v>0</v>
      </c>
      <c r="J107" s="11">
        <v>45382</v>
      </c>
      <c r="K107" s="9">
        <v>0</v>
      </c>
      <c r="L107" s="11">
        <v>45412</v>
      </c>
      <c r="M107" s="9">
        <v>0</v>
      </c>
      <c r="N107" s="7">
        <f t="shared" si="3"/>
        <v>25939.65</v>
      </c>
      <c r="O107" s="7">
        <f t="shared" si="4"/>
        <v>207405.65</v>
      </c>
      <c r="P107" s="6">
        <f t="shared" si="5"/>
        <v>-181466</v>
      </c>
      <c r="Q107" s="9"/>
      <c r="R107" s="9"/>
      <c r="V107" t="e">
        <f ca="1"/>
        <v>#VALUE!</v>
      </c>
    </row>
    <row r="108" spans="1:22" x14ac:dyDescent="0.2">
      <c r="A108" s="2">
        <v>2010105003</v>
      </c>
      <c r="B108" t="s">
        <v>108</v>
      </c>
      <c r="C108" s="8">
        <v>0</v>
      </c>
      <c r="D108" s="8">
        <v>35740.76</v>
      </c>
      <c r="E108" s="9">
        <f>+D108/2</f>
        <v>17870.38</v>
      </c>
      <c r="F108" s="11">
        <v>45322</v>
      </c>
      <c r="G108" s="9">
        <f>+D108/2</f>
        <v>17870.38</v>
      </c>
      <c r="H108" s="11">
        <v>45350</v>
      </c>
      <c r="I108" s="9">
        <v>0</v>
      </c>
      <c r="J108" s="11">
        <v>45382</v>
      </c>
      <c r="K108" s="9">
        <v>0</v>
      </c>
      <c r="L108" s="11">
        <v>45412</v>
      </c>
      <c r="M108" s="9">
        <v>0</v>
      </c>
      <c r="N108" s="7">
        <f t="shared" si="3"/>
        <v>35740.76</v>
      </c>
      <c r="O108" s="7">
        <f t="shared" si="4"/>
        <v>217206.76</v>
      </c>
      <c r="P108" s="6">
        <f t="shared" si="5"/>
        <v>-181466</v>
      </c>
      <c r="Q108" s="9"/>
      <c r="R108" s="9"/>
      <c r="V108" t="e">
        <f ca="1"/>
        <v>#VALUE!</v>
      </c>
    </row>
    <row r="109" spans="1:22" x14ac:dyDescent="0.2">
      <c r="A109" s="2">
        <v>2010105005</v>
      </c>
      <c r="B109" t="s">
        <v>109</v>
      </c>
      <c r="C109" s="8">
        <v>0</v>
      </c>
      <c r="D109" s="8">
        <v>347896.03</v>
      </c>
      <c r="E109" s="9">
        <v>216000</v>
      </c>
      <c r="F109" s="11">
        <v>45322</v>
      </c>
      <c r="G109" s="9">
        <v>0</v>
      </c>
      <c r="H109" s="11">
        <v>45350</v>
      </c>
      <c r="I109" s="9">
        <f>0.03+131896</f>
        <v>131896.03</v>
      </c>
      <c r="J109" s="11">
        <v>45382</v>
      </c>
      <c r="K109" s="9">
        <v>0</v>
      </c>
      <c r="L109" s="11">
        <v>45412</v>
      </c>
      <c r="M109" s="9">
        <v>0</v>
      </c>
      <c r="N109" s="7">
        <f t="shared" si="3"/>
        <v>347896.03</v>
      </c>
      <c r="O109" s="7">
        <f t="shared" si="4"/>
        <v>529362.03</v>
      </c>
      <c r="P109" s="6">
        <f t="shared" si="5"/>
        <v>-181466</v>
      </c>
      <c r="Q109" s="9"/>
      <c r="R109" s="9"/>
      <c r="V109" t="e">
        <f ca="1"/>
        <v>#VALUE!</v>
      </c>
    </row>
    <row r="110" spans="1:22" x14ac:dyDescent="0.2">
      <c r="A110" s="2">
        <v>2010105009</v>
      </c>
      <c r="B110" s="10" t="s">
        <v>110</v>
      </c>
      <c r="C110" s="8">
        <v>0</v>
      </c>
      <c r="D110" s="8">
        <v>3832.44</v>
      </c>
      <c r="E110" s="9">
        <f>+D110</f>
        <v>3832.44</v>
      </c>
      <c r="F110" s="11">
        <v>45322</v>
      </c>
      <c r="G110" s="9">
        <v>0</v>
      </c>
      <c r="H110" s="11">
        <v>45350</v>
      </c>
      <c r="I110" s="9">
        <v>0</v>
      </c>
      <c r="J110" s="11">
        <v>45382</v>
      </c>
      <c r="K110" s="9">
        <v>0</v>
      </c>
      <c r="L110" s="11">
        <v>45412</v>
      </c>
      <c r="M110" s="9">
        <v>0</v>
      </c>
      <c r="N110" s="7">
        <f t="shared" si="3"/>
        <v>3832.44</v>
      </c>
      <c r="O110" s="7">
        <f t="shared" si="4"/>
        <v>185298.44</v>
      </c>
      <c r="P110" s="6">
        <f t="shared" si="5"/>
        <v>-181466</v>
      </c>
      <c r="Q110" s="9"/>
      <c r="R110" s="9"/>
      <c r="V110" t="e">
        <f ca="1"/>
        <v>#VALUE!</v>
      </c>
    </row>
    <row r="111" spans="1:22" x14ac:dyDescent="0.2">
      <c r="A111" s="2">
        <v>2010105010</v>
      </c>
      <c r="B111" t="s">
        <v>111</v>
      </c>
      <c r="C111" s="8">
        <v>1.0000001639127731E-5</v>
      </c>
      <c r="D111" s="8">
        <v>0</v>
      </c>
      <c r="E111" s="9">
        <v>0</v>
      </c>
      <c r="F111" s="11">
        <v>45322</v>
      </c>
      <c r="G111" s="9">
        <v>0</v>
      </c>
      <c r="H111" s="11">
        <v>45350</v>
      </c>
      <c r="I111" s="9">
        <v>0</v>
      </c>
      <c r="J111" s="11">
        <v>45382</v>
      </c>
      <c r="K111" s="9">
        <v>0</v>
      </c>
      <c r="L111" s="11">
        <v>45412</v>
      </c>
      <c r="M111" s="9">
        <v>0</v>
      </c>
      <c r="N111" s="7">
        <f t="shared" si="3"/>
        <v>0</v>
      </c>
      <c r="O111" s="7">
        <f t="shared" si="4"/>
        <v>181466</v>
      </c>
      <c r="P111" s="6">
        <f t="shared" si="5"/>
        <v>-181466</v>
      </c>
      <c r="Q111" s="9"/>
      <c r="R111" s="9"/>
      <c r="V111" t="e">
        <f ca="1"/>
        <v>#VALUE!</v>
      </c>
    </row>
    <row r="112" spans="1:22" x14ac:dyDescent="0.2">
      <c r="A112" s="2">
        <v>2010105012</v>
      </c>
      <c r="B112" t="s">
        <v>112</v>
      </c>
      <c r="C112" s="8">
        <v>0</v>
      </c>
      <c r="D112" s="8">
        <v>10035.06</v>
      </c>
      <c r="E112" s="9">
        <f>+D112</f>
        <v>10035.06</v>
      </c>
      <c r="F112" s="11">
        <v>45322</v>
      </c>
      <c r="G112" s="9">
        <v>0</v>
      </c>
      <c r="H112" s="11">
        <v>45350</v>
      </c>
      <c r="I112" s="9">
        <v>0</v>
      </c>
      <c r="J112" s="11">
        <v>45382</v>
      </c>
      <c r="K112" s="9">
        <v>0</v>
      </c>
      <c r="L112" s="11">
        <v>45412</v>
      </c>
      <c r="M112" s="9">
        <v>0</v>
      </c>
      <c r="N112" s="7">
        <f t="shared" si="3"/>
        <v>10035.06</v>
      </c>
      <c r="O112" s="7">
        <f t="shared" si="4"/>
        <v>191501.06</v>
      </c>
      <c r="P112" s="6">
        <f t="shared" si="5"/>
        <v>-181466</v>
      </c>
      <c r="Q112" s="9"/>
      <c r="R112" s="9"/>
      <c r="V112" t="e">
        <f ca="1"/>
        <v>#VALUE!</v>
      </c>
    </row>
    <row r="113" spans="1:22" x14ac:dyDescent="0.2">
      <c r="A113" s="2">
        <v>2010105013</v>
      </c>
      <c r="B113" t="s">
        <v>113</v>
      </c>
      <c r="C113" s="8">
        <v>0</v>
      </c>
      <c r="D113" s="8">
        <v>148596.75</v>
      </c>
      <c r="E113" s="9">
        <v>18550</v>
      </c>
      <c r="F113" s="11">
        <v>45322</v>
      </c>
      <c r="G113" s="9">
        <f>0.75+130046</f>
        <v>130046.75</v>
      </c>
      <c r="H113" s="11">
        <v>45350</v>
      </c>
      <c r="I113" s="9">
        <v>0</v>
      </c>
      <c r="J113" s="11">
        <v>45382</v>
      </c>
      <c r="K113" s="9">
        <v>0</v>
      </c>
      <c r="L113" s="11">
        <v>45412</v>
      </c>
      <c r="M113" s="9">
        <v>0</v>
      </c>
      <c r="N113" s="7">
        <f t="shared" si="3"/>
        <v>148596.75</v>
      </c>
      <c r="O113" s="7">
        <f t="shared" si="4"/>
        <v>330062.75</v>
      </c>
      <c r="P113" s="6">
        <f t="shared" si="5"/>
        <v>-181466</v>
      </c>
      <c r="Q113" s="9"/>
      <c r="R113" s="9"/>
      <c r="V113" t="e">
        <f ca="1"/>
        <v>#VALUE!</v>
      </c>
    </row>
    <row r="114" spans="1:22" x14ac:dyDescent="0.2">
      <c r="A114" s="2">
        <v>2010105019</v>
      </c>
      <c r="B114" t="s">
        <v>114</v>
      </c>
      <c r="C114" s="8">
        <v>0</v>
      </c>
      <c r="D114" s="8">
        <v>0.05</v>
      </c>
      <c r="E114" s="9">
        <v>0.05</v>
      </c>
      <c r="F114" s="11">
        <v>45322</v>
      </c>
      <c r="G114" s="9">
        <v>0</v>
      </c>
      <c r="H114" s="11">
        <v>45350</v>
      </c>
      <c r="I114" s="9">
        <v>0</v>
      </c>
      <c r="J114" s="11">
        <v>45382</v>
      </c>
      <c r="K114" s="9">
        <v>0</v>
      </c>
      <c r="L114" s="11">
        <v>45412</v>
      </c>
      <c r="M114" s="9">
        <v>0</v>
      </c>
      <c r="N114" s="7">
        <f t="shared" si="3"/>
        <v>0.05</v>
      </c>
      <c r="O114" s="7">
        <f t="shared" si="4"/>
        <v>181466.05</v>
      </c>
      <c r="P114" s="6">
        <f t="shared" si="5"/>
        <v>-181466</v>
      </c>
      <c r="Q114" s="9"/>
      <c r="R114" s="9"/>
      <c r="V114" t="e">
        <f ca="1"/>
        <v>#VALUE!</v>
      </c>
    </row>
    <row r="115" spans="1:22" x14ac:dyDescent="0.2">
      <c r="A115" s="2">
        <v>2010105025</v>
      </c>
      <c r="B115" t="s">
        <v>115</v>
      </c>
      <c r="C115" s="8">
        <v>0</v>
      </c>
      <c r="D115" s="8">
        <v>285980.88</v>
      </c>
      <c r="E115" s="9">
        <f>+D115/3</f>
        <v>95326.96</v>
      </c>
      <c r="F115" s="11">
        <v>45322</v>
      </c>
      <c r="G115" s="9">
        <f>+D115/3</f>
        <v>95326.96</v>
      </c>
      <c r="H115" s="11">
        <v>45350</v>
      </c>
      <c r="I115" s="9">
        <f>+D115/3</f>
        <v>95326.96</v>
      </c>
      <c r="J115" s="11">
        <v>45382</v>
      </c>
      <c r="K115" s="9">
        <v>0</v>
      </c>
      <c r="L115" s="11">
        <v>45412</v>
      </c>
      <c r="M115" s="9">
        <v>0</v>
      </c>
      <c r="N115" s="7">
        <f t="shared" si="3"/>
        <v>285980.88</v>
      </c>
      <c r="O115" s="7">
        <f t="shared" si="4"/>
        <v>467446.88000000006</v>
      </c>
      <c r="P115" s="6">
        <f t="shared" si="5"/>
        <v>-181466.00000000006</v>
      </c>
      <c r="Q115" s="9"/>
      <c r="R115" s="9"/>
      <c r="V115" t="e">
        <f ca="1"/>
        <v>#VALUE!</v>
      </c>
    </row>
    <row r="116" spans="1:22" x14ac:dyDescent="0.2">
      <c r="A116" s="2">
        <v>2010105031</v>
      </c>
      <c r="B116" t="s">
        <v>116</v>
      </c>
      <c r="C116" s="8">
        <v>0</v>
      </c>
      <c r="D116" s="8">
        <v>0</v>
      </c>
      <c r="E116" s="9">
        <v>0</v>
      </c>
      <c r="F116" s="11">
        <v>45322</v>
      </c>
      <c r="G116" s="9">
        <v>0</v>
      </c>
      <c r="H116" s="11">
        <v>45350</v>
      </c>
      <c r="I116" s="9">
        <v>0</v>
      </c>
      <c r="J116" s="11">
        <v>45382</v>
      </c>
      <c r="K116" s="9">
        <v>0</v>
      </c>
      <c r="L116" s="11">
        <v>45412</v>
      </c>
      <c r="M116" s="9">
        <v>0</v>
      </c>
      <c r="N116" s="7">
        <f t="shared" si="3"/>
        <v>0</v>
      </c>
      <c r="O116" s="7">
        <f t="shared" si="4"/>
        <v>181466</v>
      </c>
      <c r="P116" s="6">
        <f t="shared" si="5"/>
        <v>-181466</v>
      </c>
      <c r="Q116" s="9"/>
      <c r="R116" s="9"/>
      <c r="V116" t="e">
        <f ca="1"/>
        <v>#VALUE!</v>
      </c>
    </row>
    <row r="117" spans="1:22" x14ac:dyDescent="0.2">
      <c r="A117" s="2">
        <v>2010105032</v>
      </c>
      <c r="B117" t="s">
        <v>117</v>
      </c>
      <c r="C117" s="8">
        <v>0</v>
      </c>
      <c r="D117" s="8">
        <v>350</v>
      </c>
      <c r="E117" s="9">
        <f>+D117</f>
        <v>350</v>
      </c>
      <c r="F117" s="11">
        <v>45322</v>
      </c>
      <c r="G117" s="9">
        <v>0</v>
      </c>
      <c r="H117" s="11">
        <v>45350</v>
      </c>
      <c r="I117" s="9">
        <v>0</v>
      </c>
      <c r="J117" s="11">
        <v>45382</v>
      </c>
      <c r="K117" s="9">
        <v>0</v>
      </c>
      <c r="L117" s="11">
        <v>45412</v>
      </c>
      <c r="M117" s="9">
        <v>0</v>
      </c>
      <c r="N117" s="7">
        <f t="shared" si="3"/>
        <v>350</v>
      </c>
      <c r="O117" s="7">
        <f t="shared" si="4"/>
        <v>181816</v>
      </c>
      <c r="P117" s="6">
        <f t="shared" si="5"/>
        <v>-181466</v>
      </c>
      <c r="Q117" s="9"/>
      <c r="R117" s="9"/>
      <c r="V117" t="e">
        <f ca="1"/>
        <v>#VALUE!</v>
      </c>
    </row>
    <row r="118" spans="1:22" x14ac:dyDescent="0.2">
      <c r="A118" s="2">
        <v>2010105049</v>
      </c>
      <c r="B118" t="s">
        <v>118</v>
      </c>
      <c r="C118" s="8">
        <v>0</v>
      </c>
      <c r="D118" s="8">
        <v>45.49</v>
      </c>
      <c r="E118" s="9">
        <f>+D118</f>
        <v>45.49</v>
      </c>
      <c r="F118" s="11">
        <v>45322</v>
      </c>
      <c r="G118" s="9">
        <v>0</v>
      </c>
      <c r="H118" s="11">
        <v>45350</v>
      </c>
      <c r="I118" s="9">
        <v>0</v>
      </c>
      <c r="J118" s="11">
        <v>45382</v>
      </c>
      <c r="K118" s="9">
        <v>0</v>
      </c>
      <c r="L118" s="11">
        <v>45412</v>
      </c>
      <c r="M118" s="9">
        <v>0</v>
      </c>
      <c r="N118" s="7">
        <f t="shared" si="3"/>
        <v>45.49</v>
      </c>
      <c r="O118" s="7">
        <f t="shared" si="4"/>
        <v>181511.49</v>
      </c>
      <c r="P118" s="6">
        <f t="shared" si="5"/>
        <v>-181466</v>
      </c>
      <c r="Q118" s="9"/>
      <c r="R118" s="9"/>
      <c r="V118" t="e">
        <f ca="1"/>
        <v>#VALUE!</v>
      </c>
    </row>
    <row r="119" spans="1:22" x14ac:dyDescent="0.2">
      <c r="A119" s="2">
        <v>2010105050</v>
      </c>
      <c r="B119" t="s">
        <v>119</v>
      </c>
      <c r="C119" s="8">
        <v>0</v>
      </c>
      <c r="D119" s="8">
        <v>327843.19</v>
      </c>
      <c r="E119" s="9">
        <f>+D119/3</f>
        <v>109281.06333333334</v>
      </c>
      <c r="F119" s="11">
        <v>45322</v>
      </c>
      <c r="G119" s="9">
        <f>+D119/3</f>
        <v>109281.06333333334</v>
      </c>
      <c r="H119" s="11">
        <v>45350</v>
      </c>
      <c r="I119" s="9">
        <f>+D119/3</f>
        <v>109281.06333333334</v>
      </c>
      <c r="J119" s="11">
        <v>45382</v>
      </c>
      <c r="K119" s="9">
        <v>0</v>
      </c>
      <c r="L119" s="11">
        <v>45412</v>
      </c>
      <c r="M119" s="9">
        <v>0</v>
      </c>
      <c r="N119" s="7">
        <f t="shared" si="3"/>
        <v>327843.19</v>
      </c>
      <c r="O119" s="7">
        <f t="shared" si="4"/>
        <v>509309.19000000006</v>
      </c>
      <c r="P119" s="6">
        <f t="shared" si="5"/>
        <v>-181466.00000000006</v>
      </c>
      <c r="Q119" s="9"/>
      <c r="R119" s="9"/>
      <c r="V119" t="e">
        <f ca="1"/>
        <v>#VALUE!</v>
      </c>
    </row>
    <row r="120" spans="1:22" x14ac:dyDescent="0.2">
      <c r="A120" s="2">
        <v>2010105056</v>
      </c>
      <c r="B120" t="s">
        <v>120</v>
      </c>
      <c r="C120" s="8">
        <v>0</v>
      </c>
      <c r="D120" s="8">
        <v>117523.65000000001</v>
      </c>
      <c r="E120" s="9">
        <f>+D120/2</f>
        <v>58761.825000000004</v>
      </c>
      <c r="F120" s="11">
        <v>45322</v>
      </c>
      <c r="G120" s="9">
        <f>+D120/2</f>
        <v>58761.825000000004</v>
      </c>
      <c r="H120" s="11">
        <v>45350</v>
      </c>
      <c r="I120" s="9"/>
      <c r="J120" s="11">
        <v>45382</v>
      </c>
      <c r="K120" s="9">
        <v>0</v>
      </c>
      <c r="L120" s="11">
        <v>45412</v>
      </c>
      <c r="M120" s="9">
        <v>0</v>
      </c>
      <c r="N120" s="7">
        <f t="shared" si="3"/>
        <v>117523.65000000001</v>
      </c>
      <c r="O120" s="7">
        <f t="shared" si="4"/>
        <v>298989.65000000002</v>
      </c>
      <c r="P120" s="6">
        <f t="shared" si="5"/>
        <v>-181466</v>
      </c>
      <c r="Q120" s="9"/>
      <c r="R120" s="9"/>
      <c r="V120" t="e">
        <f ca="1"/>
        <v>#VALUE!</v>
      </c>
    </row>
    <row r="121" spans="1:22" x14ac:dyDescent="0.2">
      <c r="A121" s="2">
        <v>2010105057</v>
      </c>
      <c r="B121" s="10" t="s">
        <v>121</v>
      </c>
      <c r="C121" s="8">
        <v>0</v>
      </c>
      <c r="D121" s="8">
        <v>130497.25</v>
      </c>
      <c r="E121" s="9">
        <f>+D121</f>
        <v>130497.25</v>
      </c>
      <c r="F121" s="11">
        <v>45322</v>
      </c>
      <c r="G121" s="9">
        <v>0</v>
      </c>
      <c r="H121" s="11">
        <v>45350</v>
      </c>
      <c r="I121" s="9">
        <v>0</v>
      </c>
      <c r="J121" s="11">
        <v>45382</v>
      </c>
      <c r="K121" s="9">
        <v>0</v>
      </c>
      <c r="L121" s="11">
        <v>45412</v>
      </c>
      <c r="M121" s="9">
        <v>0</v>
      </c>
      <c r="N121" s="7">
        <f t="shared" si="3"/>
        <v>130497.25</v>
      </c>
      <c r="O121" s="7">
        <f t="shared" si="4"/>
        <v>311963.25</v>
      </c>
      <c r="P121" s="6">
        <f t="shared" si="5"/>
        <v>-181466</v>
      </c>
      <c r="Q121" s="9"/>
      <c r="R121" s="9"/>
      <c r="V121" t="e">
        <f ca="1"/>
        <v>#VALUE!</v>
      </c>
    </row>
    <row r="122" spans="1:22" x14ac:dyDescent="0.2">
      <c r="A122" s="2">
        <v>2010105065</v>
      </c>
      <c r="B122" t="s">
        <v>122</v>
      </c>
      <c r="C122" s="8">
        <v>0</v>
      </c>
      <c r="D122" s="8">
        <v>4738</v>
      </c>
      <c r="E122" s="9">
        <f>+D122</f>
        <v>4738</v>
      </c>
      <c r="F122" s="11">
        <v>45322</v>
      </c>
      <c r="G122" s="9">
        <v>0</v>
      </c>
      <c r="H122" s="11">
        <v>45350</v>
      </c>
      <c r="I122" s="9">
        <v>0</v>
      </c>
      <c r="J122" s="11">
        <v>45382</v>
      </c>
      <c r="K122" s="9">
        <v>0</v>
      </c>
      <c r="L122" s="11">
        <v>45412</v>
      </c>
      <c r="M122" s="9">
        <v>0</v>
      </c>
      <c r="N122" s="7">
        <f t="shared" si="3"/>
        <v>4738</v>
      </c>
      <c r="O122" s="7">
        <f t="shared" si="4"/>
        <v>186204</v>
      </c>
      <c r="P122" s="6">
        <f t="shared" si="5"/>
        <v>-181466</v>
      </c>
      <c r="Q122" s="9"/>
      <c r="R122" s="9"/>
      <c r="V122" t="e">
        <f ca="1"/>
        <v>#VALUE!</v>
      </c>
    </row>
    <row r="123" spans="1:22" x14ac:dyDescent="0.2">
      <c r="A123" s="2">
        <v>2010105066</v>
      </c>
      <c r="B123" s="10" t="s">
        <v>123</v>
      </c>
      <c r="C123" s="8">
        <v>0</v>
      </c>
      <c r="D123" s="8">
        <v>47087.37</v>
      </c>
      <c r="E123" s="9">
        <f>+D123</f>
        <v>47087.37</v>
      </c>
      <c r="F123" s="11">
        <v>45322</v>
      </c>
      <c r="G123" s="9">
        <v>0</v>
      </c>
      <c r="H123" s="11">
        <v>45350</v>
      </c>
      <c r="I123" s="9">
        <v>0</v>
      </c>
      <c r="J123" s="11">
        <v>45382</v>
      </c>
      <c r="K123" s="9">
        <v>0</v>
      </c>
      <c r="L123" s="11">
        <v>45412</v>
      </c>
      <c r="M123" s="9">
        <v>0</v>
      </c>
      <c r="N123" s="7">
        <f t="shared" si="3"/>
        <v>47087.37</v>
      </c>
      <c r="O123" s="7">
        <f t="shared" si="4"/>
        <v>228553.37</v>
      </c>
      <c r="P123" s="6">
        <f t="shared" si="5"/>
        <v>-181466</v>
      </c>
      <c r="Q123" s="9"/>
      <c r="R123" s="9"/>
      <c r="V123" t="e">
        <f ca="1"/>
        <v>#VALUE!</v>
      </c>
    </row>
    <row r="124" spans="1:22" x14ac:dyDescent="0.2">
      <c r="A124" s="2">
        <v>2010105069</v>
      </c>
      <c r="B124" s="10" t="s">
        <v>124</v>
      </c>
      <c r="C124" s="8">
        <v>0</v>
      </c>
      <c r="D124" s="8">
        <v>15937.54</v>
      </c>
      <c r="E124" s="9">
        <f>+D124</f>
        <v>15937.54</v>
      </c>
      <c r="F124" s="11">
        <v>45322</v>
      </c>
      <c r="G124" s="9">
        <v>0</v>
      </c>
      <c r="H124" s="11">
        <v>45350</v>
      </c>
      <c r="I124" s="9">
        <v>0</v>
      </c>
      <c r="J124" s="11">
        <v>45382</v>
      </c>
      <c r="K124" s="9">
        <v>0</v>
      </c>
      <c r="L124" s="11">
        <v>45412</v>
      </c>
      <c r="M124" s="9">
        <v>0</v>
      </c>
      <c r="N124" s="7">
        <f t="shared" si="3"/>
        <v>15937.54</v>
      </c>
      <c r="O124" s="7">
        <f t="shared" si="4"/>
        <v>197403.54</v>
      </c>
      <c r="P124" s="6">
        <f t="shared" si="5"/>
        <v>-181466</v>
      </c>
      <c r="Q124" s="9"/>
      <c r="R124" s="9"/>
      <c r="V124" t="e">
        <f ca="1"/>
        <v>#VALUE!</v>
      </c>
    </row>
    <row r="125" spans="1:22" x14ac:dyDescent="0.2">
      <c r="A125" s="2">
        <v>2010105071</v>
      </c>
      <c r="B125" s="10" t="s">
        <v>125</v>
      </c>
      <c r="C125" s="8">
        <v>0</v>
      </c>
      <c r="D125" s="8">
        <v>936825</v>
      </c>
      <c r="E125" s="9">
        <f>+D125/4</f>
        <v>234206.25</v>
      </c>
      <c r="F125" s="11">
        <v>45322</v>
      </c>
      <c r="G125" s="9">
        <f>+D125/4</f>
        <v>234206.25</v>
      </c>
      <c r="H125" s="11">
        <v>45350</v>
      </c>
      <c r="I125" s="9">
        <f>+D125/4</f>
        <v>234206.25</v>
      </c>
      <c r="J125" s="11">
        <v>45382</v>
      </c>
      <c r="K125" s="9">
        <f>+D125/4</f>
        <v>234206.25</v>
      </c>
      <c r="L125" s="11">
        <v>45412</v>
      </c>
      <c r="M125" s="9">
        <v>0</v>
      </c>
      <c r="N125" s="7">
        <f t="shared" si="3"/>
        <v>936825</v>
      </c>
      <c r="O125" s="7">
        <f t="shared" si="4"/>
        <v>1118291</v>
      </c>
      <c r="P125" s="6">
        <f t="shared" si="5"/>
        <v>-181466</v>
      </c>
      <c r="Q125" s="9"/>
      <c r="R125" s="9"/>
      <c r="V125" t="e">
        <f ca="1"/>
        <v>#VALUE!</v>
      </c>
    </row>
    <row r="126" spans="1:22" x14ac:dyDescent="0.2">
      <c r="A126" s="2">
        <v>2010105075</v>
      </c>
      <c r="B126" s="10" t="s">
        <v>126</v>
      </c>
      <c r="C126" s="8">
        <v>0</v>
      </c>
      <c r="D126" s="8">
        <v>5000.17</v>
      </c>
      <c r="E126" s="9">
        <f>+D126</f>
        <v>5000.17</v>
      </c>
      <c r="F126" s="11">
        <v>45322</v>
      </c>
      <c r="G126" s="9">
        <v>0</v>
      </c>
      <c r="H126" s="11">
        <v>45350</v>
      </c>
      <c r="I126" s="9">
        <v>0</v>
      </c>
      <c r="J126" s="11">
        <v>45382</v>
      </c>
      <c r="K126" s="9">
        <v>0</v>
      </c>
      <c r="L126" s="11">
        <v>45412</v>
      </c>
      <c r="M126" s="9">
        <v>0</v>
      </c>
      <c r="N126" s="7">
        <f t="shared" si="3"/>
        <v>5000.17</v>
      </c>
      <c r="O126" s="7">
        <f t="shared" si="4"/>
        <v>186466.16999999998</v>
      </c>
      <c r="P126" s="6">
        <f t="shared" si="5"/>
        <v>-181465.99999999997</v>
      </c>
      <c r="Q126" s="9"/>
      <c r="R126" s="9"/>
      <c r="V126" t="e">
        <f ca="1"/>
        <v>#VALUE!</v>
      </c>
    </row>
    <row r="127" spans="1:22" x14ac:dyDescent="0.2">
      <c r="A127" s="2">
        <v>2010105079</v>
      </c>
      <c r="B127" t="s">
        <v>127</v>
      </c>
      <c r="C127" s="8">
        <v>0</v>
      </c>
      <c r="D127" s="8">
        <v>8704.0900100000017</v>
      </c>
      <c r="E127" s="9">
        <f>+D127/2</f>
        <v>4352.0450050000009</v>
      </c>
      <c r="F127" s="11">
        <v>45322</v>
      </c>
      <c r="G127" s="9">
        <f>+D127/2</f>
        <v>4352.0450050000009</v>
      </c>
      <c r="H127" s="11">
        <v>45350</v>
      </c>
      <c r="I127" s="9">
        <v>0</v>
      </c>
      <c r="J127" s="11">
        <v>45382</v>
      </c>
      <c r="K127" s="9">
        <v>0</v>
      </c>
      <c r="L127" s="11">
        <v>45412</v>
      </c>
      <c r="M127" s="9">
        <v>0</v>
      </c>
      <c r="N127" s="7">
        <f t="shared" si="3"/>
        <v>8704.0900100000017</v>
      </c>
      <c r="O127" s="7">
        <f t="shared" si="4"/>
        <v>190170.09000999999</v>
      </c>
      <c r="P127" s="6">
        <f t="shared" si="5"/>
        <v>-181465.99999999997</v>
      </c>
      <c r="Q127" s="9"/>
      <c r="R127" s="9"/>
      <c r="V127" t="e">
        <f ca="1"/>
        <v>#VALUE!</v>
      </c>
    </row>
    <row r="128" spans="1:22" x14ac:dyDescent="0.2">
      <c r="A128" s="2">
        <v>2010105091</v>
      </c>
      <c r="B128" s="10" t="s">
        <v>128</v>
      </c>
      <c r="C128" s="8">
        <v>0</v>
      </c>
      <c r="D128" s="8">
        <v>5481.5</v>
      </c>
      <c r="E128" s="9">
        <f t="shared" ref="E128:E133" si="6">+D128</f>
        <v>5481.5</v>
      </c>
      <c r="F128" s="11">
        <v>45322</v>
      </c>
      <c r="G128" s="9">
        <v>0</v>
      </c>
      <c r="H128" s="11">
        <v>45350</v>
      </c>
      <c r="I128" s="9">
        <v>0</v>
      </c>
      <c r="J128" s="11">
        <v>45382</v>
      </c>
      <c r="K128" s="9">
        <v>0</v>
      </c>
      <c r="L128" s="11">
        <v>45412</v>
      </c>
      <c r="M128" s="9">
        <v>0</v>
      </c>
      <c r="N128" s="7">
        <f t="shared" si="3"/>
        <v>5481.5</v>
      </c>
      <c r="O128" s="7">
        <f t="shared" si="4"/>
        <v>186947.5</v>
      </c>
      <c r="P128" s="6">
        <f t="shared" si="5"/>
        <v>-181466</v>
      </c>
      <c r="Q128" s="9"/>
      <c r="R128" s="9"/>
      <c r="V128" t="e">
        <f ca="1"/>
        <v>#VALUE!</v>
      </c>
    </row>
    <row r="129" spans="1:22" x14ac:dyDescent="0.2">
      <c r="A129" s="2">
        <v>2010105096</v>
      </c>
      <c r="B129" s="10" t="s">
        <v>129</v>
      </c>
      <c r="C129" s="8">
        <v>0</v>
      </c>
      <c r="D129" s="8">
        <v>10871.87</v>
      </c>
      <c r="E129" s="9">
        <f t="shared" si="6"/>
        <v>10871.87</v>
      </c>
      <c r="F129" s="11">
        <v>45322</v>
      </c>
      <c r="G129" s="9">
        <v>0</v>
      </c>
      <c r="H129" s="11">
        <v>45350</v>
      </c>
      <c r="I129" s="9">
        <v>0</v>
      </c>
      <c r="J129" s="11">
        <v>45382</v>
      </c>
      <c r="K129" s="9">
        <v>0</v>
      </c>
      <c r="L129" s="11">
        <v>45412</v>
      </c>
      <c r="M129" s="9">
        <v>0</v>
      </c>
      <c r="N129" s="7">
        <f t="shared" si="3"/>
        <v>10871.87</v>
      </c>
      <c r="O129" s="7">
        <f t="shared" si="4"/>
        <v>192337.87</v>
      </c>
      <c r="P129" s="6">
        <f t="shared" si="5"/>
        <v>-181466</v>
      </c>
      <c r="Q129" s="9"/>
      <c r="R129" s="9"/>
      <c r="V129" t="e">
        <f ca="1"/>
        <v>#VALUE!</v>
      </c>
    </row>
    <row r="130" spans="1:22" x14ac:dyDescent="0.2">
      <c r="A130" s="2">
        <v>2010105100</v>
      </c>
      <c r="B130" t="s">
        <v>130</v>
      </c>
      <c r="C130" s="8">
        <v>0</v>
      </c>
      <c r="D130" s="8">
        <v>1886</v>
      </c>
      <c r="E130" s="9">
        <f t="shared" si="6"/>
        <v>1886</v>
      </c>
      <c r="F130" s="11">
        <v>45322</v>
      </c>
      <c r="G130" s="9">
        <v>0</v>
      </c>
      <c r="H130" s="11">
        <v>45350</v>
      </c>
      <c r="I130" s="9">
        <v>0</v>
      </c>
      <c r="J130" s="11">
        <v>45382</v>
      </c>
      <c r="K130" s="9">
        <v>0</v>
      </c>
      <c r="L130" s="11">
        <v>45412</v>
      </c>
      <c r="M130" s="9">
        <v>0</v>
      </c>
      <c r="N130" s="7">
        <f t="shared" si="3"/>
        <v>1886</v>
      </c>
      <c r="O130" s="7">
        <f t="shared" si="4"/>
        <v>183352</v>
      </c>
      <c r="P130" s="6">
        <f t="shared" si="5"/>
        <v>-181466</v>
      </c>
      <c r="Q130" s="9"/>
      <c r="R130" s="9"/>
      <c r="V130" t="e">
        <f ca="1"/>
        <v>#VALUE!</v>
      </c>
    </row>
    <row r="131" spans="1:22" x14ac:dyDescent="0.2">
      <c r="A131" s="2">
        <v>2010105103</v>
      </c>
      <c r="B131" t="s">
        <v>131</v>
      </c>
      <c r="C131" s="8">
        <v>0</v>
      </c>
      <c r="D131" s="8">
        <v>822</v>
      </c>
      <c r="E131" s="9">
        <f t="shared" si="6"/>
        <v>822</v>
      </c>
      <c r="F131" s="11">
        <v>45322</v>
      </c>
      <c r="G131" s="9">
        <v>0</v>
      </c>
      <c r="H131" s="11">
        <v>45350</v>
      </c>
      <c r="I131" s="9">
        <v>0</v>
      </c>
      <c r="J131" s="11">
        <v>45382</v>
      </c>
      <c r="K131" s="9">
        <v>0</v>
      </c>
      <c r="L131" s="11">
        <v>45412</v>
      </c>
      <c r="M131" s="9">
        <v>0</v>
      </c>
      <c r="N131" s="7">
        <f t="shared" si="3"/>
        <v>822</v>
      </c>
      <c r="O131" s="7">
        <f t="shared" si="4"/>
        <v>182288</v>
      </c>
      <c r="P131" s="6">
        <f t="shared" si="5"/>
        <v>-181466</v>
      </c>
      <c r="Q131" s="9"/>
      <c r="R131" s="9"/>
      <c r="V131" t="e">
        <f ca="1"/>
        <v>#VALUE!</v>
      </c>
    </row>
    <row r="132" spans="1:22" x14ac:dyDescent="0.2">
      <c r="A132" s="2">
        <v>2010105104</v>
      </c>
      <c r="B132" t="s">
        <v>132</v>
      </c>
      <c r="C132" s="8">
        <v>0</v>
      </c>
      <c r="D132" s="8">
        <v>10401.67</v>
      </c>
      <c r="E132" s="9">
        <f t="shared" si="6"/>
        <v>10401.67</v>
      </c>
      <c r="F132" s="11">
        <v>45322</v>
      </c>
      <c r="G132" s="9">
        <v>0</v>
      </c>
      <c r="H132" s="11">
        <v>45350</v>
      </c>
      <c r="I132" s="9">
        <v>0</v>
      </c>
      <c r="J132" s="11">
        <v>45382</v>
      </c>
      <c r="K132" s="9">
        <v>0</v>
      </c>
      <c r="L132" s="11">
        <v>45412</v>
      </c>
      <c r="M132" s="9">
        <v>0</v>
      </c>
      <c r="N132" s="7">
        <f t="shared" ref="N132:N195" si="7">+D132</f>
        <v>10401.67</v>
      </c>
      <c r="O132" s="7">
        <f t="shared" ref="O132:O195" si="8">SUM(E132:M132)</f>
        <v>191867.66999999998</v>
      </c>
      <c r="P132" s="6">
        <f t="shared" ref="P132:P195" si="9">+N132-O132</f>
        <v>-181465.99999999997</v>
      </c>
      <c r="Q132" s="9"/>
      <c r="R132" s="9"/>
      <c r="V132" t="e">
        <f ca="1"/>
        <v>#VALUE!</v>
      </c>
    </row>
    <row r="133" spans="1:22" x14ac:dyDescent="0.2">
      <c r="A133" s="2">
        <v>2010105110</v>
      </c>
      <c r="B133" t="s">
        <v>133</v>
      </c>
      <c r="C133" s="8">
        <v>0</v>
      </c>
      <c r="D133" s="8">
        <v>590</v>
      </c>
      <c r="E133" s="9">
        <f t="shared" si="6"/>
        <v>590</v>
      </c>
      <c r="F133" s="11">
        <v>45322</v>
      </c>
      <c r="G133" s="9">
        <v>0</v>
      </c>
      <c r="H133" s="11">
        <v>45350</v>
      </c>
      <c r="I133" s="9">
        <v>0</v>
      </c>
      <c r="J133" s="11">
        <v>45382</v>
      </c>
      <c r="K133" s="9">
        <v>0</v>
      </c>
      <c r="L133" s="11">
        <v>45412</v>
      </c>
      <c r="M133" s="9">
        <v>0</v>
      </c>
      <c r="N133" s="7">
        <f t="shared" si="7"/>
        <v>590</v>
      </c>
      <c r="O133" s="7">
        <f t="shared" si="8"/>
        <v>182056</v>
      </c>
      <c r="P133" s="6">
        <f t="shared" si="9"/>
        <v>-181466</v>
      </c>
      <c r="Q133" s="9"/>
      <c r="R133" s="9"/>
      <c r="V133" t="e">
        <f ca="1"/>
        <v>#VALUE!</v>
      </c>
    </row>
    <row r="134" spans="1:22" x14ac:dyDescent="0.2">
      <c r="A134" s="2">
        <v>2010105113</v>
      </c>
      <c r="B134" t="s">
        <v>134</v>
      </c>
      <c r="C134" s="8">
        <v>24208.799999999999</v>
      </c>
      <c r="D134" s="8">
        <v>0</v>
      </c>
      <c r="E134" s="9">
        <v>0</v>
      </c>
      <c r="F134" s="11">
        <v>45322</v>
      </c>
      <c r="G134" s="9">
        <v>0</v>
      </c>
      <c r="H134" s="11">
        <v>45350</v>
      </c>
      <c r="I134" s="9">
        <v>0</v>
      </c>
      <c r="J134" s="11">
        <v>45382</v>
      </c>
      <c r="K134" s="9">
        <v>0</v>
      </c>
      <c r="L134" s="11">
        <v>45412</v>
      </c>
      <c r="M134" s="9">
        <v>0</v>
      </c>
      <c r="N134" s="7">
        <f t="shared" si="7"/>
        <v>0</v>
      </c>
      <c r="O134" s="7">
        <f t="shared" si="8"/>
        <v>181466</v>
      </c>
      <c r="P134" s="6">
        <f t="shared" si="9"/>
        <v>-181466</v>
      </c>
      <c r="Q134" s="9"/>
      <c r="R134" s="9"/>
      <c r="V134" t="e">
        <f ca="1"/>
        <v>#VALUE!</v>
      </c>
    </row>
    <row r="135" spans="1:22" x14ac:dyDescent="0.2">
      <c r="A135" s="2">
        <v>2010105116</v>
      </c>
      <c r="B135" t="s">
        <v>135</v>
      </c>
      <c r="C135" s="8">
        <v>13070</v>
      </c>
      <c r="D135" s="8">
        <v>0</v>
      </c>
      <c r="E135" s="9">
        <v>0</v>
      </c>
      <c r="F135" s="11">
        <v>45322</v>
      </c>
      <c r="G135" s="9">
        <v>0</v>
      </c>
      <c r="H135" s="11">
        <v>45350</v>
      </c>
      <c r="I135" s="9">
        <v>0</v>
      </c>
      <c r="J135" s="11">
        <v>45382</v>
      </c>
      <c r="K135" s="9">
        <v>0</v>
      </c>
      <c r="L135" s="11">
        <v>45412</v>
      </c>
      <c r="M135" s="9">
        <v>0</v>
      </c>
      <c r="N135" s="7">
        <f t="shared" si="7"/>
        <v>0</v>
      </c>
      <c r="O135" s="7">
        <f t="shared" si="8"/>
        <v>181466</v>
      </c>
      <c r="P135" s="6">
        <f t="shared" si="9"/>
        <v>-181466</v>
      </c>
      <c r="Q135" s="9"/>
      <c r="R135" s="9"/>
      <c r="V135" t="e">
        <f ca="1"/>
        <v>#VALUE!</v>
      </c>
    </row>
    <row r="136" spans="1:22" x14ac:dyDescent="0.2">
      <c r="A136" s="2">
        <v>2010105117</v>
      </c>
      <c r="B136" t="s">
        <v>136</v>
      </c>
      <c r="C136" s="8">
        <v>0</v>
      </c>
      <c r="D136" s="8">
        <v>13110</v>
      </c>
      <c r="E136" s="9">
        <f>+D136</f>
        <v>13110</v>
      </c>
      <c r="F136" s="11">
        <v>45322</v>
      </c>
      <c r="G136" s="9">
        <v>0</v>
      </c>
      <c r="H136" s="11">
        <v>45350</v>
      </c>
      <c r="I136" s="9">
        <v>0</v>
      </c>
      <c r="J136" s="11">
        <v>45382</v>
      </c>
      <c r="K136" s="9">
        <v>0</v>
      </c>
      <c r="L136" s="11">
        <v>45412</v>
      </c>
      <c r="M136" s="9">
        <v>0</v>
      </c>
      <c r="N136" s="7">
        <f t="shared" si="7"/>
        <v>13110</v>
      </c>
      <c r="O136" s="7">
        <f t="shared" si="8"/>
        <v>194576</v>
      </c>
      <c r="P136" s="6">
        <f t="shared" si="9"/>
        <v>-181466</v>
      </c>
      <c r="Q136" s="9"/>
      <c r="R136" s="9"/>
      <c r="V136" t="e">
        <f ca="1"/>
        <v>#VALUE!</v>
      </c>
    </row>
    <row r="137" spans="1:22" x14ac:dyDescent="0.2">
      <c r="A137" s="2">
        <v>2010105119</v>
      </c>
      <c r="B137" t="s">
        <v>137</v>
      </c>
      <c r="C137" s="8">
        <v>0</v>
      </c>
      <c r="D137" s="8">
        <v>2875.0050000000001</v>
      </c>
      <c r="E137" s="9">
        <f>+D137</f>
        <v>2875.0050000000001</v>
      </c>
      <c r="F137" s="11">
        <v>45322</v>
      </c>
      <c r="G137" s="9">
        <v>0</v>
      </c>
      <c r="H137" s="11">
        <v>45350</v>
      </c>
      <c r="I137" s="9">
        <v>0</v>
      </c>
      <c r="J137" s="11">
        <v>45382</v>
      </c>
      <c r="K137" s="9">
        <v>0</v>
      </c>
      <c r="L137" s="11">
        <v>45412</v>
      </c>
      <c r="M137" s="9">
        <v>0</v>
      </c>
      <c r="N137" s="7">
        <f t="shared" si="7"/>
        <v>2875.0050000000001</v>
      </c>
      <c r="O137" s="7">
        <f t="shared" si="8"/>
        <v>184341.005</v>
      </c>
      <c r="P137" s="6">
        <f t="shared" si="9"/>
        <v>-181466</v>
      </c>
      <c r="Q137" s="9"/>
      <c r="R137" s="9"/>
      <c r="V137" t="e">
        <f ca="1"/>
        <v>#VALUE!</v>
      </c>
    </row>
    <row r="138" spans="1:22" x14ac:dyDescent="0.2">
      <c r="A138" s="2">
        <v>2010105121</v>
      </c>
      <c r="B138" t="s">
        <v>138</v>
      </c>
      <c r="C138" s="8">
        <v>0</v>
      </c>
      <c r="D138" s="8">
        <v>12225.22</v>
      </c>
      <c r="E138" s="9">
        <f>+D138/4</f>
        <v>3056.3049999999998</v>
      </c>
      <c r="F138" s="11">
        <v>45322</v>
      </c>
      <c r="G138" s="9">
        <f>+D138/4</f>
        <v>3056.3049999999998</v>
      </c>
      <c r="H138" s="11">
        <v>45350</v>
      </c>
      <c r="I138" s="9">
        <f>+D138/4</f>
        <v>3056.3049999999998</v>
      </c>
      <c r="J138" s="11">
        <v>45382</v>
      </c>
      <c r="K138" s="9">
        <f>+D138/4</f>
        <v>3056.3049999999998</v>
      </c>
      <c r="L138" s="11">
        <v>45412</v>
      </c>
      <c r="M138" s="9">
        <v>0</v>
      </c>
      <c r="N138" s="7">
        <f t="shared" si="7"/>
        <v>12225.22</v>
      </c>
      <c r="O138" s="7">
        <f t="shared" si="8"/>
        <v>193691.21999999997</v>
      </c>
      <c r="P138" s="6">
        <f t="shared" si="9"/>
        <v>-181465.99999999997</v>
      </c>
      <c r="Q138" s="9"/>
      <c r="R138" s="9"/>
      <c r="V138" t="e">
        <f ca="1"/>
        <v>#VALUE!</v>
      </c>
    </row>
    <row r="139" spans="1:22" x14ac:dyDescent="0.2">
      <c r="A139" s="2">
        <v>2010105122</v>
      </c>
      <c r="B139" s="10" t="s">
        <v>139</v>
      </c>
      <c r="C139" s="8">
        <v>0</v>
      </c>
      <c r="D139" s="8">
        <v>89017.25</v>
      </c>
      <c r="E139" s="9">
        <f>+D139</f>
        <v>89017.25</v>
      </c>
      <c r="F139" s="11">
        <v>45322</v>
      </c>
      <c r="G139" s="9">
        <v>0</v>
      </c>
      <c r="H139" s="11">
        <v>45350</v>
      </c>
      <c r="I139" s="9">
        <v>0</v>
      </c>
      <c r="J139" s="11">
        <v>45382</v>
      </c>
      <c r="K139" s="9">
        <v>0</v>
      </c>
      <c r="L139" s="11">
        <v>45412</v>
      </c>
      <c r="M139" s="9">
        <v>0</v>
      </c>
      <c r="N139" s="7">
        <f t="shared" si="7"/>
        <v>89017.25</v>
      </c>
      <c r="O139" s="7">
        <f t="shared" si="8"/>
        <v>270483.25</v>
      </c>
      <c r="P139" s="6">
        <f t="shared" si="9"/>
        <v>-181466</v>
      </c>
      <c r="Q139" s="9"/>
      <c r="R139" s="9"/>
      <c r="V139" t="e">
        <f ca="1"/>
        <v>#VALUE!</v>
      </c>
    </row>
    <row r="140" spans="1:22" x14ac:dyDescent="0.2">
      <c r="A140" s="2">
        <v>2010105128</v>
      </c>
      <c r="B140" s="10" t="s">
        <v>140</v>
      </c>
      <c r="C140" s="8">
        <v>0</v>
      </c>
      <c r="D140" s="8">
        <v>172500</v>
      </c>
      <c r="E140" s="9">
        <f>+D140</f>
        <v>172500</v>
      </c>
      <c r="F140" s="11">
        <v>45322</v>
      </c>
      <c r="G140" s="9">
        <v>0</v>
      </c>
      <c r="H140" s="11">
        <v>45350</v>
      </c>
      <c r="I140" s="9">
        <v>0</v>
      </c>
      <c r="J140" s="11">
        <v>45382</v>
      </c>
      <c r="K140" s="9">
        <v>0</v>
      </c>
      <c r="L140" s="11">
        <v>45412</v>
      </c>
      <c r="M140" s="9">
        <v>0</v>
      </c>
      <c r="N140" s="7">
        <f t="shared" si="7"/>
        <v>172500</v>
      </c>
      <c r="O140" s="7">
        <f t="shared" si="8"/>
        <v>353966</v>
      </c>
      <c r="P140" s="6">
        <f t="shared" si="9"/>
        <v>-181466</v>
      </c>
      <c r="Q140" s="9"/>
      <c r="R140" s="9"/>
      <c r="V140" t="e">
        <f ca="1"/>
        <v>#VALUE!</v>
      </c>
    </row>
    <row r="141" spans="1:22" x14ac:dyDescent="0.2">
      <c r="A141" s="2">
        <v>2010105131</v>
      </c>
      <c r="B141" t="s">
        <v>141</v>
      </c>
      <c r="C141" s="8">
        <v>0.05</v>
      </c>
      <c r="D141" s="8">
        <v>0</v>
      </c>
      <c r="E141" s="9">
        <v>0</v>
      </c>
      <c r="F141" s="11">
        <v>45322</v>
      </c>
      <c r="G141" s="9">
        <v>0</v>
      </c>
      <c r="H141" s="11">
        <v>45350</v>
      </c>
      <c r="I141" s="9">
        <v>0</v>
      </c>
      <c r="J141" s="11">
        <v>45382</v>
      </c>
      <c r="K141" s="9">
        <v>0</v>
      </c>
      <c r="L141" s="11">
        <v>45412</v>
      </c>
      <c r="M141" s="9">
        <v>0</v>
      </c>
      <c r="N141" s="7">
        <f t="shared" si="7"/>
        <v>0</v>
      </c>
      <c r="O141" s="7">
        <f t="shared" si="8"/>
        <v>181466</v>
      </c>
      <c r="P141" s="6">
        <f t="shared" si="9"/>
        <v>-181466</v>
      </c>
      <c r="Q141" s="9"/>
      <c r="R141" s="9"/>
      <c r="V141" t="e">
        <f ca="1"/>
        <v>#VALUE!</v>
      </c>
    </row>
    <row r="142" spans="1:22" x14ac:dyDescent="0.2">
      <c r="A142" s="2">
        <v>2010105132</v>
      </c>
      <c r="B142" s="10" t="s">
        <v>142</v>
      </c>
      <c r="C142" s="8">
        <v>0</v>
      </c>
      <c r="D142" s="8">
        <v>77134.47</v>
      </c>
      <c r="E142" s="9">
        <f>+D142</f>
        <v>77134.47</v>
      </c>
      <c r="F142" s="11">
        <v>45322</v>
      </c>
      <c r="G142" s="9">
        <v>0</v>
      </c>
      <c r="H142" s="11">
        <v>45350</v>
      </c>
      <c r="I142" s="9">
        <v>0</v>
      </c>
      <c r="J142" s="11">
        <v>45382</v>
      </c>
      <c r="K142" s="9">
        <v>0</v>
      </c>
      <c r="L142" s="11">
        <v>45412</v>
      </c>
      <c r="M142" s="9">
        <v>0</v>
      </c>
      <c r="N142" s="7">
        <f t="shared" si="7"/>
        <v>77134.47</v>
      </c>
      <c r="O142" s="7">
        <f t="shared" si="8"/>
        <v>258600.47</v>
      </c>
      <c r="P142" s="6">
        <f t="shared" si="9"/>
        <v>-181466</v>
      </c>
      <c r="Q142" s="9"/>
      <c r="R142" s="9"/>
      <c r="V142" t="e">
        <f ca="1"/>
        <v>#VALUE!</v>
      </c>
    </row>
    <row r="143" spans="1:22" x14ac:dyDescent="0.2">
      <c r="A143" s="2">
        <v>2010105133</v>
      </c>
      <c r="B143" s="10" t="s">
        <v>143</v>
      </c>
      <c r="C143" s="8">
        <v>0</v>
      </c>
      <c r="D143" s="8">
        <v>12767.33</v>
      </c>
      <c r="E143" s="9">
        <f>+D143</f>
        <v>12767.33</v>
      </c>
      <c r="F143" s="11">
        <v>45322</v>
      </c>
      <c r="G143" s="9">
        <v>0</v>
      </c>
      <c r="H143" s="11">
        <v>45350</v>
      </c>
      <c r="I143" s="9">
        <v>0</v>
      </c>
      <c r="J143" s="11">
        <v>45382</v>
      </c>
      <c r="K143" s="9">
        <v>0</v>
      </c>
      <c r="L143" s="11">
        <v>45412</v>
      </c>
      <c r="M143" s="9">
        <v>0</v>
      </c>
      <c r="N143" s="7">
        <f t="shared" si="7"/>
        <v>12767.33</v>
      </c>
      <c r="O143" s="7">
        <f t="shared" si="8"/>
        <v>194233.33000000002</v>
      </c>
      <c r="P143" s="6">
        <f t="shared" si="9"/>
        <v>-181466.00000000003</v>
      </c>
      <c r="Q143" s="9"/>
      <c r="R143" s="9"/>
      <c r="V143" t="e">
        <f ca="1"/>
        <v>#VALUE!</v>
      </c>
    </row>
    <row r="144" spans="1:22" x14ac:dyDescent="0.2">
      <c r="A144" s="2">
        <v>2010105134</v>
      </c>
      <c r="B144" t="s">
        <v>144</v>
      </c>
      <c r="C144" s="8">
        <v>50</v>
      </c>
      <c r="D144" s="8">
        <v>0</v>
      </c>
      <c r="E144" s="9">
        <v>0</v>
      </c>
      <c r="F144" s="11">
        <v>45322</v>
      </c>
      <c r="G144" s="9">
        <v>0</v>
      </c>
      <c r="H144" s="11">
        <v>45350</v>
      </c>
      <c r="I144" s="9">
        <v>0</v>
      </c>
      <c r="J144" s="11">
        <v>45382</v>
      </c>
      <c r="K144" s="9">
        <v>0</v>
      </c>
      <c r="L144" s="11">
        <v>45412</v>
      </c>
      <c r="M144" s="9">
        <v>0</v>
      </c>
      <c r="N144" s="7">
        <f t="shared" si="7"/>
        <v>0</v>
      </c>
      <c r="O144" s="7">
        <f t="shared" si="8"/>
        <v>181466</v>
      </c>
      <c r="P144" s="6">
        <f t="shared" si="9"/>
        <v>-181466</v>
      </c>
      <c r="Q144" s="9"/>
      <c r="R144" s="9"/>
      <c r="V144" t="e">
        <f ca="1"/>
        <v>#VALUE!</v>
      </c>
    </row>
    <row r="145" spans="1:22" x14ac:dyDescent="0.2">
      <c r="A145" s="2">
        <v>2010105140</v>
      </c>
      <c r="B145" t="s">
        <v>145</v>
      </c>
      <c r="C145" s="8">
        <v>33</v>
      </c>
      <c r="D145" s="8">
        <v>0</v>
      </c>
      <c r="E145" s="9">
        <v>0</v>
      </c>
      <c r="F145" s="11">
        <v>45322</v>
      </c>
      <c r="G145" s="9">
        <v>0</v>
      </c>
      <c r="H145" s="11">
        <v>45350</v>
      </c>
      <c r="I145" s="9">
        <v>0</v>
      </c>
      <c r="J145" s="11">
        <v>45382</v>
      </c>
      <c r="K145" s="9">
        <v>0</v>
      </c>
      <c r="L145" s="11">
        <v>45412</v>
      </c>
      <c r="M145" s="9">
        <v>0</v>
      </c>
      <c r="N145" s="7">
        <f t="shared" si="7"/>
        <v>0</v>
      </c>
      <c r="O145" s="7">
        <f t="shared" si="8"/>
        <v>181466</v>
      </c>
      <c r="P145" s="6">
        <f t="shared" si="9"/>
        <v>-181466</v>
      </c>
      <c r="Q145" s="9"/>
      <c r="R145" s="9"/>
      <c r="V145" t="e">
        <f ca="1"/>
        <v>#VALUE!</v>
      </c>
    </row>
    <row r="146" spans="1:22" x14ac:dyDescent="0.2">
      <c r="A146" s="2">
        <v>2010105141</v>
      </c>
      <c r="B146" t="s">
        <v>146</v>
      </c>
      <c r="C146" s="8">
        <v>999.51</v>
      </c>
      <c r="D146" s="8">
        <v>0</v>
      </c>
      <c r="E146" s="9">
        <v>0</v>
      </c>
      <c r="F146" s="11">
        <v>45322</v>
      </c>
      <c r="G146" s="9">
        <v>0</v>
      </c>
      <c r="H146" s="11">
        <v>45350</v>
      </c>
      <c r="I146" s="9">
        <v>0</v>
      </c>
      <c r="J146" s="11">
        <v>45382</v>
      </c>
      <c r="K146" s="9">
        <v>0</v>
      </c>
      <c r="L146" s="11">
        <v>45412</v>
      </c>
      <c r="M146" s="9">
        <v>0</v>
      </c>
      <c r="N146" s="7">
        <f t="shared" si="7"/>
        <v>0</v>
      </c>
      <c r="O146" s="7">
        <f t="shared" si="8"/>
        <v>181466</v>
      </c>
      <c r="P146" s="6">
        <f t="shared" si="9"/>
        <v>-181466</v>
      </c>
      <c r="Q146" s="9"/>
      <c r="R146" s="9"/>
      <c r="V146" t="e">
        <f ca="1"/>
        <v>#VALUE!</v>
      </c>
    </row>
    <row r="147" spans="1:22" x14ac:dyDescent="0.2">
      <c r="A147" s="2">
        <v>2010105142</v>
      </c>
      <c r="B147" t="s">
        <v>147</v>
      </c>
      <c r="C147" s="8">
        <v>8050</v>
      </c>
      <c r="D147" s="8">
        <v>0</v>
      </c>
      <c r="E147" s="9">
        <v>0</v>
      </c>
      <c r="F147" s="11">
        <v>45322</v>
      </c>
      <c r="G147" s="9">
        <v>0</v>
      </c>
      <c r="H147" s="11">
        <v>45350</v>
      </c>
      <c r="I147" s="9">
        <v>0</v>
      </c>
      <c r="J147" s="11">
        <v>45382</v>
      </c>
      <c r="K147" s="9">
        <v>0</v>
      </c>
      <c r="L147" s="11">
        <v>45412</v>
      </c>
      <c r="M147" s="9">
        <v>0</v>
      </c>
      <c r="N147" s="7">
        <f t="shared" si="7"/>
        <v>0</v>
      </c>
      <c r="O147" s="7">
        <f t="shared" si="8"/>
        <v>181466</v>
      </c>
      <c r="P147" s="6">
        <f t="shared" si="9"/>
        <v>-181466</v>
      </c>
      <c r="Q147" s="9"/>
      <c r="R147" s="9"/>
      <c r="V147" t="e">
        <f ca="1"/>
        <v>#VALUE!</v>
      </c>
    </row>
    <row r="148" spans="1:22" x14ac:dyDescent="0.2">
      <c r="A148" s="2">
        <v>2010105145</v>
      </c>
      <c r="B148" t="s">
        <v>148</v>
      </c>
      <c r="C148" s="8">
        <v>0</v>
      </c>
      <c r="D148" s="8">
        <v>91054.46</v>
      </c>
      <c r="E148" s="9">
        <f>+D148</f>
        <v>91054.46</v>
      </c>
      <c r="F148" s="11">
        <v>45322</v>
      </c>
      <c r="G148" s="9">
        <v>0</v>
      </c>
      <c r="H148" s="11">
        <v>45350</v>
      </c>
      <c r="I148" s="9">
        <v>0</v>
      </c>
      <c r="J148" s="11">
        <v>45382</v>
      </c>
      <c r="K148" s="9">
        <v>0</v>
      </c>
      <c r="L148" s="11">
        <v>45412</v>
      </c>
      <c r="M148" s="9">
        <v>0</v>
      </c>
      <c r="N148" s="7">
        <f t="shared" si="7"/>
        <v>91054.46</v>
      </c>
      <c r="O148" s="7">
        <f t="shared" si="8"/>
        <v>272520.46000000002</v>
      </c>
      <c r="P148" s="6">
        <f t="shared" si="9"/>
        <v>-181466</v>
      </c>
      <c r="Q148" s="9"/>
      <c r="R148" s="9"/>
      <c r="V148" t="e">
        <f ca="1"/>
        <v>#VALUE!</v>
      </c>
    </row>
    <row r="149" spans="1:22" x14ac:dyDescent="0.2">
      <c r="A149" s="2">
        <v>2010105148</v>
      </c>
      <c r="B149" s="10" t="s">
        <v>149</v>
      </c>
      <c r="C149" s="8">
        <v>0</v>
      </c>
      <c r="D149" s="8">
        <v>1787.42</v>
      </c>
      <c r="E149" s="9">
        <f>+D149</f>
        <v>1787.42</v>
      </c>
      <c r="F149" s="11">
        <v>45322</v>
      </c>
      <c r="G149" s="9">
        <v>0</v>
      </c>
      <c r="H149" s="11">
        <v>45350</v>
      </c>
      <c r="I149" s="9">
        <v>0</v>
      </c>
      <c r="J149" s="11">
        <v>45382</v>
      </c>
      <c r="K149" s="9">
        <v>0</v>
      </c>
      <c r="L149" s="11">
        <v>45412</v>
      </c>
      <c r="M149" s="9">
        <v>0</v>
      </c>
      <c r="N149" s="7">
        <f t="shared" si="7"/>
        <v>1787.42</v>
      </c>
      <c r="O149" s="7">
        <f t="shared" si="8"/>
        <v>183253.41999999998</v>
      </c>
      <c r="P149" s="6">
        <f t="shared" si="9"/>
        <v>-181465.99999999997</v>
      </c>
      <c r="Q149" s="9"/>
      <c r="R149" s="9"/>
      <c r="V149" t="e">
        <f ca="1"/>
        <v>#VALUE!</v>
      </c>
    </row>
    <row r="150" spans="1:22" x14ac:dyDescent="0.2">
      <c r="A150" s="2">
        <v>2010105149</v>
      </c>
      <c r="B150" t="s">
        <v>150</v>
      </c>
      <c r="C150" s="8">
        <v>5748</v>
      </c>
      <c r="D150" s="8">
        <v>0</v>
      </c>
      <c r="E150" s="9">
        <v>0</v>
      </c>
      <c r="F150" s="11">
        <v>45322</v>
      </c>
      <c r="G150" s="9">
        <v>0</v>
      </c>
      <c r="H150" s="11">
        <v>45350</v>
      </c>
      <c r="I150" s="9">
        <v>0</v>
      </c>
      <c r="J150" s="11">
        <v>45382</v>
      </c>
      <c r="K150" s="9">
        <v>0</v>
      </c>
      <c r="L150" s="11">
        <v>45412</v>
      </c>
      <c r="M150" s="9">
        <v>0</v>
      </c>
      <c r="N150" s="7">
        <f t="shared" si="7"/>
        <v>0</v>
      </c>
      <c r="O150" s="7">
        <f t="shared" si="8"/>
        <v>181466</v>
      </c>
      <c r="P150" s="6">
        <f t="shared" si="9"/>
        <v>-181466</v>
      </c>
      <c r="Q150" s="9"/>
      <c r="R150" s="9"/>
      <c r="V150" t="e">
        <f ca="1"/>
        <v>#VALUE!</v>
      </c>
    </row>
    <row r="151" spans="1:22" x14ac:dyDescent="0.2">
      <c r="A151" s="2">
        <v>2010105154</v>
      </c>
      <c r="B151" t="s">
        <v>151</v>
      </c>
      <c r="C151" s="8">
        <v>63250</v>
      </c>
      <c r="D151" s="8">
        <v>0</v>
      </c>
      <c r="E151" s="9">
        <v>0</v>
      </c>
      <c r="F151" s="11">
        <v>45322</v>
      </c>
      <c r="G151" s="9">
        <v>0</v>
      </c>
      <c r="H151" s="11">
        <v>45350</v>
      </c>
      <c r="I151" s="9">
        <v>0</v>
      </c>
      <c r="J151" s="11">
        <v>45382</v>
      </c>
      <c r="K151" s="9">
        <v>0</v>
      </c>
      <c r="L151" s="11">
        <v>45412</v>
      </c>
      <c r="M151" s="9">
        <v>0</v>
      </c>
      <c r="N151" s="7">
        <f t="shared" si="7"/>
        <v>0</v>
      </c>
      <c r="O151" s="7">
        <f t="shared" si="8"/>
        <v>181466</v>
      </c>
      <c r="P151" s="6">
        <f t="shared" si="9"/>
        <v>-181466</v>
      </c>
      <c r="Q151" s="9"/>
      <c r="R151" s="9"/>
      <c r="V151" t="e">
        <f ca="1"/>
        <v>#VALUE!</v>
      </c>
    </row>
    <row r="152" spans="1:22" x14ac:dyDescent="0.2">
      <c r="A152" s="2">
        <v>2010105156</v>
      </c>
      <c r="B152" t="s">
        <v>152</v>
      </c>
      <c r="C152" s="8">
        <v>44850</v>
      </c>
      <c r="D152" s="8">
        <v>0</v>
      </c>
      <c r="E152" s="9">
        <v>0</v>
      </c>
      <c r="F152" s="11">
        <v>45322</v>
      </c>
      <c r="G152" s="9">
        <v>0</v>
      </c>
      <c r="H152" s="11">
        <v>45350</v>
      </c>
      <c r="I152" s="9">
        <v>0</v>
      </c>
      <c r="J152" s="11">
        <v>45382</v>
      </c>
      <c r="K152" s="9">
        <v>0</v>
      </c>
      <c r="L152" s="11">
        <v>45412</v>
      </c>
      <c r="M152" s="9">
        <v>0</v>
      </c>
      <c r="N152" s="7">
        <f t="shared" si="7"/>
        <v>0</v>
      </c>
      <c r="O152" s="7">
        <f t="shared" si="8"/>
        <v>181466</v>
      </c>
      <c r="P152" s="6">
        <f t="shared" si="9"/>
        <v>-181466</v>
      </c>
      <c r="Q152" s="9"/>
      <c r="R152" s="9"/>
      <c r="V152" t="e">
        <f ca="1"/>
        <v>#VALUE!</v>
      </c>
    </row>
    <row r="153" spans="1:22" x14ac:dyDescent="0.2">
      <c r="A153" s="2">
        <v>2010105160</v>
      </c>
      <c r="B153" t="s">
        <v>153</v>
      </c>
      <c r="C153" s="8">
        <v>0</v>
      </c>
      <c r="D153" s="8">
        <v>55080.17</v>
      </c>
      <c r="E153" s="9">
        <f>+D153/4</f>
        <v>13770.0425</v>
      </c>
      <c r="F153" s="11">
        <v>45322</v>
      </c>
      <c r="G153" s="9">
        <f>+D153/4</f>
        <v>13770.0425</v>
      </c>
      <c r="H153" s="11">
        <v>45350</v>
      </c>
      <c r="I153" s="9">
        <f>+D153/4</f>
        <v>13770.0425</v>
      </c>
      <c r="J153" s="11">
        <v>45382</v>
      </c>
      <c r="K153" s="9">
        <f>+D153/4</f>
        <v>13770.0425</v>
      </c>
      <c r="L153" s="11">
        <v>45412</v>
      </c>
      <c r="M153" s="9">
        <v>0</v>
      </c>
      <c r="N153" s="7">
        <f t="shared" si="7"/>
        <v>55080.17</v>
      </c>
      <c r="O153" s="7">
        <f t="shared" si="8"/>
        <v>236546.17</v>
      </c>
      <c r="P153" s="6">
        <f t="shared" si="9"/>
        <v>-181466</v>
      </c>
      <c r="Q153" s="9"/>
      <c r="R153" s="9"/>
      <c r="V153" t="e">
        <f ca="1"/>
        <v>#VALUE!</v>
      </c>
    </row>
    <row r="154" spans="1:22" x14ac:dyDescent="0.2">
      <c r="A154" s="2">
        <v>2010105163</v>
      </c>
      <c r="B154" t="s">
        <v>154</v>
      </c>
      <c r="C154" s="8">
        <v>0</v>
      </c>
      <c r="D154" s="8">
        <v>1277.3900000000001</v>
      </c>
      <c r="E154" s="9">
        <f>+D154</f>
        <v>1277.3900000000001</v>
      </c>
      <c r="F154" s="11">
        <v>45322</v>
      </c>
      <c r="G154" s="9">
        <v>0</v>
      </c>
      <c r="H154" s="11">
        <v>45350</v>
      </c>
      <c r="I154" s="9">
        <v>0</v>
      </c>
      <c r="J154" s="11">
        <v>45382</v>
      </c>
      <c r="K154" s="9">
        <v>0</v>
      </c>
      <c r="L154" s="11">
        <v>45412</v>
      </c>
      <c r="M154" s="9">
        <v>0</v>
      </c>
      <c r="N154" s="7">
        <f t="shared" si="7"/>
        <v>1277.3900000000001</v>
      </c>
      <c r="O154" s="7">
        <f t="shared" si="8"/>
        <v>182743.39</v>
      </c>
      <c r="P154" s="6">
        <f t="shared" si="9"/>
        <v>-181466</v>
      </c>
      <c r="Q154" s="9"/>
      <c r="R154" s="9"/>
      <c r="V154" t="e">
        <f ca="1"/>
        <v>#VALUE!</v>
      </c>
    </row>
    <row r="155" spans="1:22" x14ac:dyDescent="0.2">
      <c r="A155" s="2">
        <v>2010105164</v>
      </c>
      <c r="B155" s="10" t="s">
        <v>155</v>
      </c>
      <c r="C155" s="8">
        <v>0</v>
      </c>
      <c r="D155" s="8">
        <v>10516.130000000001</v>
      </c>
      <c r="E155" s="9">
        <f>+D155</f>
        <v>10516.130000000001</v>
      </c>
      <c r="F155" s="11">
        <v>45322</v>
      </c>
      <c r="G155" s="9">
        <v>0</v>
      </c>
      <c r="H155" s="11">
        <v>45350</v>
      </c>
      <c r="I155" s="9">
        <v>0</v>
      </c>
      <c r="J155" s="11">
        <v>45382</v>
      </c>
      <c r="K155" s="9">
        <v>0</v>
      </c>
      <c r="L155" s="11">
        <v>45412</v>
      </c>
      <c r="M155" s="9">
        <v>0</v>
      </c>
      <c r="N155" s="7">
        <f t="shared" si="7"/>
        <v>10516.130000000001</v>
      </c>
      <c r="O155" s="7">
        <f t="shared" si="8"/>
        <v>191982.13</v>
      </c>
      <c r="P155" s="6">
        <f t="shared" si="9"/>
        <v>-181466</v>
      </c>
      <c r="Q155" s="9"/>
      <c r="R155" s="9"/>
      <c r="V155" t="e">
        <f ca="1"/>
        <v>#VALUE!</v>
      </c>
    </row>
    <row r="156" spans="1:22" x14ac:dyDescent="0.2">
      <c r="A156" s="2">
        <v>2010105167</v>
      </c>
      <c r="B156" t="s">
        <v>156</v>
      </c>
      <c r="C156" s="8">
        <v>0</v>
      </c>
      <c r="D156" s="8">
        <v>55709.81</v>
      </c>
      <c r="E156" s="9">
        <f>+D156/3</f>
        <v>18569.936666666665</v>
      </c>
      <c r="F156" s="11">
        <v>45322</v>
      </c>
      <c r="G156" s="9">
        <f>+D156/3</f>
        <v>18569.936666666665</v>
      </c>
      <c r="H156" s="11">
        <v>45350</v>
      </c>
      <c r="I156" s="9">
        <f>+D156/3</f>
        <v>18569.936666666665</v>
      </c>
      <c r="J156" s="11">
        <v>45382</v>
      </c>
      <c r="K156" s="9">
        <v>0</v>
      </c>
      <c r="L156" s="11">
        <v>45412</v>
      </c>
      <c r="M156" s="9">
        <v>0</v>
      </c>
      <c r="N156" s="7">
        <f t="shared" si="7"/>
        <v>55709.81</v>
      </c>
      <c r="O156" s="7">
        <f t="shared" si="8"/>
        <v>237175.81</v>
      </c>
      <c r="P156" s="6">
        <f t="shared" si="9"/>
        <v>-181466</v>
      </c>
      <c r="Q156" s="9"/>
      <c r="R156" s="9"/>
      <c r="V156" t="e">
        <f ca="1"/>
        <v>#VALUE!</v>
      </c>
    </row>
    <row r="157" spans="1:22" x14ac:dyDescent="0.2">
      <c r="A157" s="2">
        <v>2010105172</v>
      </c>
      <c r="B157" t="s">
        <v>157</v>
      </c>
      <c r="C157" s="8">
        <v>5000</v>
      </c>
      <c r="D157" s="8">
        <v>0</v>
      </c>
      <c r="E157" s="9">
        <v>0</v>
      </c>
      <c r="F157" s="11">
        <v>45322</v>
      </c>
      <c r="G157" s="9">
        <v>0</v>
      </c>
      <c r="H157" s="11">
        <v>45350</v>
      </c>
      <c r="I157" s="9">
        <v>0</v>
      </c>
      <c r="J157" s="11">
        <v>45382</v>
      </c>
      <c r="K157" s="9">
        <v>0</v>
      </c>
      <c r="L157" s="11">
        <v>45412</v>
      </c>
      <c r="M157" s="9">
        <v>0</v>
      </c>
      <c r="N157" s="7">
        <f t="shared" si="7"/>
        <v>0</v>
      </c>
      <c r="O157" s="7">
        <f t="shared" si="8"/>
        <v>181466</v>
      </c>
      <c r="P157" s="6">
        <f t="shared" si="9"/>
        <v>-181466</v>
      </c>
      <c r="Q157" s="9"/>
      <c r="R157" s="9"/>
      <c r="V157" t="e">
        <f ca="1"/>
        <v>#VALUE!</v>
      </c>
    </row>
    <row r="158" spans="1:22" x14ac:dyDescent="0.2">
      <c r="A158" s="2">
        <v>2010105176</v>
      </c>
      <c r="B158" s="10" t="s">
        <v>158</v>
      </c>
      <c r="C158" s="8">
        <v>0</v>
      </c>
      <c r="D158" s="8">
        <v>89257.67</v>
      </c>
      <c r="E158" s="9">
        <f>+D158</f>
        <v>89257.67</v>
      </c>
      <c r="F158" s="11">
        <v>45322</v>
      </c>
      <c r="G158" s="9">
        <v>0</v>
      </c>
      <c r="H158" s="11">
        <v>45350</v>
      </c>
      <c r="I158" s="9">
        <v>0</v>
      </c>
      <c r="J158" s="11">
        <v>45382</v>
      </c>
      <c r="K158" s="9">
        <v>0</v>
      </c>
      <c r="L158" s="11">
        <v>45412</v>
      </c>
      <c r="M158" s="9">
        <v>0</v>
      </c>
      <c r="N158" s="7">
        <f t="shared" si="7"/>
        <v>89257.67</v>
      </c>
      <c r="O158" s="7">
        <f t="shared" si="8"/>
        <v>270723.67</v>
      </c>
      <c r="P158" s="6">
        <f t="shared" si="9"/>
        <v>-181466</v>
      </c>
      <c r="Q158" s="9"/>
      <c r="R158" s="9"/>
      <c r="V158" t="e">
        <f ca="1"/>
        <v>#VALUE!</v>
      </c>
    </row>
    <row r="159" spans="1:22" x14ac:dyDescent="0.2">
      <c r="A159" s="2">
        <v>2010105177</v>
      </c>
      <c r="B159" t="s">
        <v>159</v>
      </c>
      <c r="C159" s="8">
        <v>0</v>
      </c>
      <c r="D159" s="8">
        <v>1324</v>
      </c>
      <c r="E159" s="9">
        <f>+D159</f>
        <v>1324</v>
      </c>
      <c r="F159" s="11">
        <v>45322</v>
      </c>
      <c r="G159" s="9">
        <v>0</v>
      </c>
      <c r="H159" s="11">
        <v>45350</v>
      </c>
      <c r="I159" s="9">
        <v>0</v>
      </c>
      <c r="J159" s="11">
        <v>45382</v>
      </c>
      <c r="K159" s="9">
        <v>0</v>
      </c>
      <c r="L159" s="11">
        <v>45412</v>
      </c>
      <c r="M159" s="9">
        <v>0</v>
      </c>
      <c r="N159" s="7">
        <f t="shared" si="7"/>
        <v>1324</v>
      </c>
      <c r="O159" s="7">
        <f t="shared" si="8"/>
        <v>182790</v>
      </c>
      <c r="P159" s="6">
        <f t="shared" si="9"/>
        <v>-181466</v>
      </c>
      <c r="Q159" s="9"/>
      <c r="R159" s="9"/>
      <c r="V159" t="e">
        <f ca="1"/>
        <v>#VALUE!</v>
      </c>
    </row>
    <row r="160" spans="1:22" x14ac:dyDescent="0.2">
      <c r="A160" s="2">
        <v>2010105178</v>
      </c>
      <c r="B160" t="s">
        <v>160</v>
      </c>
      <c r="C160" s="8">
        <v>0</v>
      </c>
      <c r="D160" s="8">
        <v>33992.9</v>
      </c>
      <c r="E160" s="9">
        <f>+D160/2</f>
        <v>16996.45</v>
      </c>
      <c r="F160" s="11">
        <v>45322</v>
      </c>
      <c r="G160" s="9">
        <f>+D160/2</f>
        <v>16996.45</v>
      </c>
      <c r="H160" s="11">
        <v>45350</v>
      </c>
      <c r="I160" s="9">
        <v>0</v>
      </c>
      <c r="J160" s="11">
        <v>45382</v>
      </c>
      <c r="K160" s="9">
        <v>0</v>
      </c>
      <c r="L160" s="11">
        <v>45412</v>
      </c>
      <c r="M160" s="9">
        <v>0</v>
      </c>
      <c r="N160" s="7">
        <f t="shared" si="7"/>
        <v>33992.9</v>
      </c>
      <c r="O160" s="7">
        <f t="shared" si="8"/>
        <v>215458.9</v>
      </c>
      <c r="P160" s="6">
        <f t="shared" si="9"/>
        <v>-181466</v>
      </c>
      <c r="Q160" s="9"/>
      <c r="R160" s="9"/>
      <c r="V160" t="e">
        <f ca="1"/>
        <v>#VALUE!</v>
      </c>
    </row>
    <row r="161" spans="1:22" x14ac:dyDescent="0.2">
      <c r="A161" s="2">
        <v>2010105181</v>
      </c>
      <c r="B161" t="s">
        <v>161</v>
      </c>
      <c r="C161" s="8">
        <v>1236.25</v>
      </c>
      <c r="D161" s="8">
        <v>0</v>
      </c>
      <c r="E161" s="9">
        <v>0</v>
      </c>
      <c r="F161" s="11">
        <v>45322</v>
      </c>
      <c r="G161" s="9">
        <v>0</v>
      </c>
      <c r="H161" s="11">
        <v>45350</v>
      </c>
      <c r="I161" s="9">
        <v>0</v>
      </c>
      <c r="J161" s="11">
        <v>45382</v>
      </c>
      <c r="K161" s="9">
        <v>0</v>
      </c>
      <c r="L161" s="11">
        <v>45412</v>
      </c>
      <c r="M161" s="9">
        <v>0</v>
      </c>
      <c r="N161" s="7">
        <f t="shared" si="7"/>
        <v>0</v>
      </c>
      <c r="O161" s="7">
        <f t="shared" si="8"/>
        <v>181466</v>
      </c>
      <c r="P161" s="6">
        <f t="shared" si="9"/>
        <v>-181466</v>
      </c>
      <c r="Q161" s="9"/>
      <c r="R161" s="9"/>
      <c r="V161" t="e">
        <f ca="1"/>
        <v>#VALUE!</v>
      </c>
    </row>
    <row r="162" spans="1:22" x14ac:dyDescent="0.2">
      <c r="A162" s="2">
        <v>2010105182</v>
      </c>
      <c r="B162" s="10" t="s">
        <v>162</v>
      </c>
      <c r="C162" s="8">
        <v>0</v>
      </c>
      <c r="D162" s="8">
        <v>80010.600000000006</v>
      </c>
      <c r="E162" s="9">
        <f>+D162</f>
        <v>80010.600000000006</v>
      </c>
      <c r="F162" s="11">
        <v>45322</v>
      </c>
      <c r="G162" s="9">
        <v>0</v>
      </c>
      <c r="H162" s="11">
        <v>45350</v>
      </c>
      <c r="I162" s="9">
        <v>0</v>
      </c>
      <c r="J162" s="11">
        <v>45382</v>
      </c>
      <c r="K162" s="9">
        <v>0</v>
      </c>
      <c r="L162" s="11">
        <v>45412</v>
      </c>
      <c r="M162" s="9">
        <v>0</v>
      </c>
      <c r="N162" s="7">
        <f t="shared" si="7"/>
        <v>80010.600000000006</v>
      </c>
      <c r="O162" s="7">
        <f t="shared" si="8"/>
        <v>261476.6</v>
      </c>
      <c r="P162" s="6">
        <f t="shared" si="9"/>
        <v>-181466</v>
      </c>
      <c r="Q162" s="9"/>
      <c r="R162" s="9"/>
      <c r="V162" t="e">
        <f ca="1"/>
        <v>#VALUE!</v>
      </c>
    </row>
    <row r="163" spans="1:22" x14ac:dyDescent="0.2">
      <c r="A163" s="2">
        <v>2010105183</v>
      </c>
      <c r="B163" s="10" t="s">
        <v>163</v>
      </c>
      <c r="C163" s="8">
        <v>0</v>
      </c>
      <c r="D163" s="8">
        <v>143447.6</v>
      </c>
      <c r="E163" s="9">
        <f>+D163</f>
        <v>143447.6</v>
      </c>
      <c r="F163" s="11">
        <v>45322</v>
      </c>
      <c r="G163" s="9">
        <v>0</v>
      </c>
      <c r="H163" s="11">
        <v>45350</v>
      </c>
      <c r="I163" s="9">
        <v>0</v>
      </c>
      <c r="J163" s="11">
        <v>45382</v>
      </c>
      <c r="K163" s="9">
        <v>0</v>
      </c>
      <c r="L163" s="11">
        <v>45412</v>
      </c>
      <c r="M163" s="9">
        <v>0</v>
      </c>
      <c r="N163" s="7">
        <f t="shared" si="7"/>
        <v>143447.6</v>
      </c>
      <c r="O163" s="7">
        <f t="shared" si="8"/>
        <v>324913.59999999998</v>
      </c>
      <c r="P163" s="6">
        <f t="shared" si="9"/>
        <v>-181465.99999999997</v>
      </c>
      <c r="Q163" s="9"/>
      <c r="R163" s="9"/>
      <c r="V163" t="e">
        <f ca="1"/>
        <v>#VALUE!</v>
      </c>
    </row>
    <row r="164" spans="1:22" x14ac:dyDescent="0.2">
      <c r="A164" s="2">
        <v>2010105185</v>
      </c>
      <c r="B164" s="10" t="s">
        <v>164</v>
      </c>
      <c r="C164" s="8">
        <v>0</v>
      </c>
      <c r="D164" s="8">
        <v>235521.5</v>
      </c>
      <c r="E164" s="9">
        <f>+D164</f>
        <v>235521.5</v>
      </c>
      <c r="F164" s="11">
        <v>45322</v>
      </c>
      <c r="G164" s="9">
        <v>0</v>
      </c>
      <c r="H164" s="11">
        <v>45350</v>
      </c>
      <c r="I164" s="9">
        <v>0</v>
      </c>
      <c r="J164" s="11">
        <v>45382</v>
      </c>
      <c r="K164" s="9">
        <v>0</v>
      </c>
      <c r="L164" s="11">
        <v>45412</v>
      </c>
      <c r="M164" s="9">
        <v>0</v>
      </c>
      <c r="N164" s="7">
        <f t="shared" si="7"/>
        <v>235521.5</v>
      </c>
      <c r="O164" s="7">
        <f t="shared" si="8"/>
        <v>416987.5</v>
      </c>
      <c r="P164" s="6">
        <f t="shared" si="9"/>
        <v>-181466</v>
      </c>
      <c r="Q164" s="9"/>
      <c r="R164" s="9"/>
      <c r="V164" t="e">
        <f ca="1"/>
        <v>#VALUE!</v>
      </c>
    </row>
    <row r="165" spans="1:22" x14ac:dyDescent="0.2">
      <c r="A165" s="2">
        <v>2010105189</v>
      </c>
      <c r="B165" t="s">
        <v>165</v>
      </c>
      <c r="C165" s="8">
        <v>0</v>
      </c>
      <c r="D165" s="8">
        <v>16000</v>
      </c>
      <c r="E165" s="9">
        <f>+D165/2</f>
        <v>8000</v>
      </c>
      <c r="F165" s="11">
        <v>45322</v>
      </c>
      <c r="G165" s="9">
        <f>+D165/2</f>
        <v>8000</v>
      </c>
      <c r="H165" s="11">
        <v>45350</v>
      </c>
      <c r="I165" s="9">
        <v>0</v>
      </c>
      <c r="J165" s="11">
        <v>45382</v>
      </c>
      <c r="K165" s="9">
        <v>0</v>
      </c>
      <c r="L165" s="11">
        <v>45412</v>
      </c>
      <c r="M165" s="9">
        <v>0</v>
      </c>
      <c r="N165" s="7">
        <f t="shared" si="7"/>
        <v>16000</v>
      </c>
      <c r="O165" s="7">
        <f t="shared" si="8"/>
        <v>197466</v>
      </c>
      <c r="P165" s="6">
        <f t="shared" si="9"/>
        <v>-181466</v>
      </c>
      <c r="Q165" s="9"/>
      <c r="R165" s="9"/>
      <c r="V165" t="e">
        <f ca="1"/>
        <v>#VALUE!</v>
      </c>
    </row>
    <row r="166" spans="1:22" x14ac:dyDescent="0.2">
      <c r="A166" s="2">
        <v>2010105190</v>
      </c>
      <c r="B166" s="10" t="s">
        <v>166</v>
      </c>
      <c r="C166" s="8">
        <v>0</v>
      </c>
      <c r="D166" s="8">
        <v>21443.13</v>
      </c>
      <c r="E166" s="9">
        <f>+D166</f>
        <v>21443.13</v>
      </c>
      <c r="F166" s="11">
        <v>45322</v>
      </c>
      <c r="G166" s="9">
        <v>0</v>
      </c>
      <c r="H166" s="11">
        <v>45350</v>
      </c>
      <c r="I166" s="9">
        <v>0</v>
      </c>
      <c r="J166" s="11">
        <v>45382</v>
      </c>
      <c r="K166" s="9">
        <v>0</v>
      </c>
      <c r="L166" s="11">
        <v>45412</v>
      </c>
      <c r="M166" s="9">
        <v>0</v>
      </c>
      <c r="N166" s="7">
        <f t="shared" si="7"/>
        <v>21443.13</v>
      </c>
      <c r="O166" s="7">
        <f t="shared" si="8"/>
        <v>202909.13</v>
      </c>
      <c r="P166" s="6">
        <f t="shared" si="9"/>
        <v>-181466</v>
      </c>
      <c r="Q166" s="9"/>
      <c r="R166" s="9"/>
      <c r="V166" t="e">
        <f ca="1"/>
        <v>#VALUE!</v>
      </c>
    </row>
    <row r="167" spans="1:22" x14ac:dyDescent="0.2">
      <c r="A167" s="2">
        <v>2010105191</v>
      </c>
      <c r="B167" s="10" t="s">
        <v>167</v>
      </c>
      <c r="C167" s="8">
        <v>0</v>
      </c>
      <c r="D167" s="8">
        <v>46690</v>
      </c>
      <c r="E167" s="9">
        <f>+D167</f>
        <v>46690</v>
      </c>
      <c r="F167" s="11">
        <v>45322</v>
      </c>
      <c r="G167" s="9">
        <v>0</v>
      </c>
      <c r="H167" s="11">
        <v>45350</v>
      </c>
      <c r="I167" s="9">
        <v>0</v>
      </c>
      <c r="J167" s="11">
        <v>45382</v>
      </c>
      <c r="K167" s="9">
        <v>0</v>
      </c>
      <c r="L167" s="11">
        <v>45412</v>
      </c>
      <c r="M167" s="9">
        <v>0</v>
      </c>
      <c r="N167" s="7">
        <f t="shared" si="7"/>
        <v>46690</v>
      </c>
      <c r="O167" s="7">
        <f t="shared" si="8"/>
        <v>228156</v>
      </c>
      <c r="P167" s="6">
        <f t="shared" si="9"/>
        <v>-181466</v>
      </c>
      <c r="Q167" s="9"/>
      <c r="R167" s="9"/>
      <c r="V167" t="e">
        <f ca="1"/>
        <v>#VALUE!</v>
      </c>
    </row>
    <row r="168" spans="1:22" x14ac:dyDescent="0.2">
      <c r="A168" s="2">
        <v>2010105192</v>
      </c>
      <c r="B168" t="s">
        <v>168</v>
      </c>
      <c r="C168" s="8">
        <v>8418</v>
      </c>
      <c r="D168" s="8">
        <v>0</v>
      </c>
      <c r="E168" s="9">
        <v>0</v>
      </c>
      <c r="F168" s="11">
        <v>45322</v>
      </c>
      <c r="G168" s="9">
        <v>0</v>
      </c>
      <c r="H168" s="11">
        <v>45350</v>
      </c>
      <c r="I168" s="9">
        <v>0</v>
      </c>
      <c r="J168" s="11">
        <v>45382</v>
      </c>
      <c r="K168" s="9">
        <v>0</v>
      </c>
      <c r="L168" s="11">
        <v>45412</v>
      </c>
      <c r="M168" s="9">
        <v>0</v>
      </c>
      <c r="N168" s="7">
        <f t="shared" si="7"/>
        <v>0</v>
      </c>
      <c r="O168" s="7">
        <f t="shared" si="8"/>
        <v>181466</v>
      </c>
      <c r="P168" s="6">
        <f t="shared" si="9"/>
        <v>-181466</v>
      </c>
      <c r="Q168" s="9"/>
      <c r="R168" s="9"/>
      <c r="V168" t="e">
        <f ca="1"/>
        <v>#VALUE!</v>
      </c>
    </row>
    <row r="169" spans="1:22" x14ac:dyDescent="0.2">
      <c r="A169" s="2">
        <v>2010105195</v>
      </c>
      <c r="B169" s="10" t="s">
        <v>169</v>
      </c>
      <c r="C169" s="8">
        <v>0</v>
      </c>
      <c r="D169" s="8">
        <v>33827.5</v>
      </c>
      <c r="E169" s="9">
        <f>+D169</f>
        <v>33827.5</v>
      </c>
      <c r="F169" s="11">
        <v>45322</v>
      </c>
      <c r="G169" s="9">
        <v>0</v>
      </c>
      <c r="H169" s="11">
        <v>45350</v>
      </c>
      <c r="I169" s="9">
        <v>0</v>
      </c>
      <c r="J169" s="11">
        <v>45382</v>
      </c>
      <c r="K169" s="9">
        <v>0</v>
      </c>
      <c r="L169" s="11">
        <v>45412</v>
      </c>
      <c r="M169" s="9">
        <v>0</v>
      </c>
      <c r="N169" s="7">
        <f t="shared" si="7"/>
        <v>33827.5</v>
      </c>
      <c r="O169" s="7">
        <f t="shared" si="8"/>
        <v>215293.5</v>
      </c>
      <c r="P169" s="6">
        <f t="shared" si="9"/>
        <v>-181466</v>
      </c>
      <c r="Q169" s="9"/>
      <c r="R169" s="9"/>
      <c r="V169" t="e">
        <f ca="1"/>
        <v>#VALUE!</v>
      </c>
    </row>
    <row r="170" spans="1:22" x14ac:dyDescent="0.2">
      <c r="A170" s="2">
        <v>2010105196</v>
      </c>
      <c r="B170" t="s">
        <v>170</v>
      </c>
      <c r="C170" s="8">
        <v>0</v>
      </c>
      <c r="D170" s="8">
        <v>48891.1</v>
      </c>
      <c r="E170" s="9">
        <f>+D170/2</f>
        <v>24445.55</v>
      </c>
      <c r="F170" s="11">
        <v>45322</v>
      </c>
      <c r="G170" s="9">
        <f>+D170/2</f>
        <v>24445.55</v>
      </c>
      <c r="H170" s="11">
        <v>45350</v>
      </c>
      <c r="I170" s="9">
        <v>0</v>
      </c>
      <c r="J170" s="11">
        <v>45382</v>
      </c>
      <c r="K170" s="9">
        <v>0</v>
      </c>
      <c r="L170" s="11">
        <v>45412</v>
      </c>
      <c r="M170" s="9">
        <v>0</v>
      </c>
      <c r="N170" s="7">
        <f t="shared" si="7"/>
        <v>48891.1</v>
      </c>
      <c r="O170" s="7">
        <f t="shared" si="8"/>
        <v>230357.1</v>
      </c>
      <c r="P170" s="6">
        <f t="shared" si="9"/>
        <v>-181466</v>
      </c>
      <c r="Q170" s="9"/>
      <c r="R170" s="9"/>
      <c r="V170" t="e">
        <f ca="1"/>
        <v>#VALUE!</v>
      </c>
    </row>
    <row r="171" spans="1:22" x14ac:dyDescent="0.2">
      <c r="A171" s="2">
        <v>2010105197</v>
      </c>
      <c r="B171" t="s">
        <v>171</v>
      </c>
      <c r="C171" s="8">
        <v>3750</v>
      </c>
      <c r="D171" s="8">
        <v>0</v>
      </c>
      <c r="E171" s="9">
        <v>0</v>
      </c>
      <c r="F171" s="11">
        <v>45322</v>
      </c>
      <c r="G171" s="9">
        <v>0</v>
      </c>
      <c r="H171" s="11">
        <v>45350</v>
      </c>
      <c r="I171" s="9">
        <v>0</v>
      </c>
      <c r="J171" s="11">
        <v>45382</v>
      </c>
      <c r="K171" s="9">
        <v>0</v>
      </c>
      <c r="L171" s="11">
        <v>45412</v>
      </c>
      <c r="M171" s="9">
        <v>0</v>
      </c>
      <c r="N171" s="7">
        <f t="shared" si="7"/>
        <v>0</v>
      </c>
      <c r="O171" s="7">
        <f t="shared" si="8"/>
        <v>181466</v>
      </c>
      <c r="P171" s="6">
        <f t="shared" si="9"/>
        <v>-181466</v>
      </c>
      <c r="Q171" s="9"/>
      <c r="R171" s="9"/>
      <c r="V171" t="e">
        <f ca="1"/>
        <v>#VALUE!</v>
      </c>
    </row>
    <row r="172" spans="1:22" x14ac:dyDescent="0.2">
      <c r="A172" s="2">
        <v>2010105198</v>
      </c>
      <c r="B172" t="s">
        <v>172</v>
      </c>
      <c r="C172" s="8">
        <v>1000</v>
      </c>
      <c r="D172" s="8">
        <v>0</v>
      </c>
      <c r="E172" s="9">
        <v>0</v>
      </c>
      <c r="F172" s="11">
        <v>45322</v>
      </c>
      <c r="G172" s="9">
        <v>0</v>
      </c>
      <c r="H172" s="11">
        <v>45350</v>
      </c>
      <c r="I172" s="9">
        <v>0</v>
      </c>
      <c r="J172" s="11">
        <v>45382</v>
      </c>
      <c r="K172" s="9">
        <v>0</v>
      </c>
      <c r="L172" s="11">
        <v>45412</v>
      </c>
      <c r="M172" s="9">
        <v>0</v>
      </c>
      <c r="N172" s="7">
        <f t="shared" si="7"/>
        <v>0</v>
      </c>
      <c r="O172" s="7">
        <f t="shared" si="8"/>
        <v>181466</v>
      </c>
      <c r="P172" s="6">
        <f t="shared" si="9"/>
        <v>-181466</v>
      </c>
      <c r="Q172" s="9"/>
      <c r="R172" s="9"/>
      <c r="V172" t="e">
        <f ca="1"/>
        <v>#VALUE!</v>
      </c>
    </row>
    <row r="173" spans="1:22" x14ac:dyDescent="0.2">
      <c r="A173" s="2">
        <v>2010106004</v>
      </c>
      <c r="B173" t="s">
        <v>173</v>
      </c>
      <c r="C173" s="8">
        <v>196866.42714000001</v>
      </c>
      <c r="D173" s="8">
        <v>0</v>
      </c>
      <c r="E173" s="9">
        <v>0</v>
      </c>
      <c r="F173" s="11">
        <v>45322</v>
      </c>
      <c r="G173" s="9">
        <v>0</v>
      </c>
      <c r="H173" s="11">
        <v>45350</v>
      </c>
      <c r="I173" s="9">
        <v>0</v>
      </c>
      <c r="J173" s="11">
        <v>45382</v>
      </c>
      <c r="K173" s="9">
        <v>0</v>
      </c>
      <c r="L173" s="11">
        <v>45412</v>
      </c>
      <c r="M173" s="9">
        <v>0</v>
      </c>
      <c r="N173" s="7">
        <f t="shared" si="7"/>
        <v>0</v>
      </c>
      <c r="O173" s="7">
        <f t="shared" si="8"/>
        <v>181466</v>
      </c>
      <c r="P173" s="6">
        <f t="shared" si="9"/>
        <v>-181466</v>
      </c>
      <c r="Q173" s="9"/>
      <c r="R173" s="9"/>
      <c r="V173" t="e">
        <f ca="1"/>
        <v>#VALUE!</v>
      </c>
    </row>
    <row r="174" spans="1:22" x14ac:dyDescent="0.2">
      <c r="A174" s="2">
        <v>2010106006</v>
      </c>
      <c r="B174" t="s">
        <v>174</v>
      </c>
      <c r="C174" s="8">
        <v>0</v>
      </c>
      <c r="D174" s="8">
        <v>19082.920229999909</v>
      </c>
      <c r="E174" s="9">
        <f>+D174</f>
        <v>19082.920229999909</v>
      </c>
      <c r="F174" s="11">
        <v>45322</v>
      </c>
      <c r="G174" s="9">
        <v>0</v>
      </c>
      <c r="H174" s="11">
        <v>45350</v>
      </c>
      <c r="I174" s="9">
        <v>0</v>
      </c>
      <c r="J174" s="11">
        <v>45382</v>
      </c>
      <c r="K174" s="9">
        <v>0</v>
      </c>
      <c r="L174" s="11">
        <v>45412</v>
      </c>
      <c r="M174" s="9">
        <v>0</v>
      </c>
      <c r="N174" s="7">
        <f t="shared" si="7"/>
        <v>19082.920229999909</v>
      </c>
      <c r="O174" s="7">
        <f t="shared" si="8"/>
        <v>200548.9202299999</v>
      </c>
      <c r="P174" s="6">
        <f t="shared" si="9"/>
        <v>-181466</v>
      </c>
      <c r="Q174" s="9"/>
      <c r="R174" s="9"/>
      <c r="V174" t="e">
        <f ca="1"/>
        <v>#VALUE!</v>
      </c>
    </row>
    <row r="175" spans="1:22" x14ac:dyDescent="0.2">
      <c r="A175" s="2">
        <v>2010106014</v>
      </c>
      <c r="B175" t="s">
        <v>175</v>
      </c>
      <c r="C175" s="8">
        <v>510.52000000000004</v>
      </c>
      <c r="D175" s="8">
        <v>0</v>
      </c>
      <c r="E175" s="9">
        <v>0</v>
      </c>
      <c r="F175" s="11">
        <v>45322</v>
      </c>
      <c r="G175" s="9">
        <v>0</v>
      </c>
      <c r="H175" s="11">
        <v>45350</v>
      </c>
      <c r="I175" s="9">
        <v>0</v>
      </c>
      <c r="J175" s="11">
        <v>45382</v>
      </c>
      <c r="K175" s="9">
        <v>0</v>
      </c>
      <c r="L175" s="11">
        <v>45412</v>
      </c>
      <c r="M175" s="9">
        <v>0</v>
      </c>
      <c r="N175" s="7">
        <f t="shared" si="7"/>
        <v>0</v>
      </c>
      <c r="O175" s="7">
        <f t="shared" si="8"/>
        <v>181466</v>
      </c>
      <c r="P175" s="6">
        <f t="shared" si="9"/>
        <v>-181466</v>
      </c>
      <c r="Q175" s="9"/>
      <c r="R175" s="9"/>
      <c r="V175" t="e">
        <f ca="1"/>
        <v>#VALUE!</v>
      </c>
    </row>
    <row r="176" spans="1:22" x14ac:dyDescent="0.2">
      <c r="A176" s="2">
        <v>2010106019</v>
      </c>
      <c r="B176" t="s">
        <v>176</v>
      </c>
      <c r="C176" s="8">
        <v>0</v>
      </c>
      <c r="D176" s="8">
        <v>273.81366999994964</v>
      </c>
      <c r="E176" s="9">
        <f>+D176</f>
        <v>273.81366999994964</v>
      </c>
      <c r="F176" s="11">
        <v>45322</v>
      </c>
      <c r="G176" s="9">
        <v>0</v>
      </c>
      <c r="H176" s="11">
        <v>45350</v>
      </c>
      <c r="I176" s="9">
        <v>0</v>
      </c>
      <c r="J176" s="11">
        <v>45382</v>
      </c>
      <c r="K176" s="9">
        <v>0</v>
      </c>
      <c r="L176" s="11">
        <v>45412</v>
      </c>
      <c r="M176" s="9">
        <v>0</v>
      </c>
      <c r="N176" s="7">
        <f t="shared" si="7"/>
        <v>273.81366999994964</v>
      </c>
      <c r="O176" s="7">
        <f t="shared" si="8"/>
        <v>181739.81366999994</v>
      </c>
      <c r="P176" s="6">
        <f t="shared" si="9"/>
        <v>-181466</v>
      </c>
      <c r="Q176" s="9"/>
      <c r="R176" s="9"/>
      <c r="V176" t="e">
        <f ca="1"/>
        <v>#VALUE!</v>
      </c>
    </row>
    <row r="177" spans="1:22" x14ac:dyDescent="0.2">
      <c r="A177" s="2">
        <v>2010106021</v>
      </c>
      <c r="B177" t="s">
        <v>177</v>
      </c>
      <c r="C177" s="8">
        <v>0</v>
      </c>
      <c r="D177" s="8">
        <v>2900919.94</v>
      </c>
      <c r="E177" s="9">
        <v>0</v>
      </c>
      <c r="F177" s="11">
        <v>45322</v>
      </c>
      <c r="G177" s="9">
        <v>999596</v>
      </c>
      <c r="H177" s="11">
        <v>45350</v>
      </c>
      <c r="I177" s="9">
        <v>894260</v>
      </c>
      <c r="J177" s="11">
        <v>45382</v>
      </c>
      <c r="K177" s="9">
        <f>39.94+1007024</f>
        <v>1007063.94</v>
      </c>
      <c r="L177" s="11">
        <v>45412</v>
      </c>
      <c r="M177" s="9">
        <v>0</v>
      </c>
      <c r="N177" s="7">
        <f t="shared" si="7"/>
        <v>2900919.94</v>
      </c>
      <c r="O177" s="7">
        <f t="shared" si="8"/>
        <v>3082385.94</v>
      </c>
      <c r="P177" s="6">
        <f t="shared" si="9"/>
        <v>-181466</v>
      </c>
      <c r="Q177" s="9"/>
      <c r="R177" s="9"/>
      <c r="V177" t="e">
        <f ca="1"/>
        <v>#VALUE!</v>
      </c>
    </row>
    <row r="178" spans="1:22" x14ac:dyDescent="0.2">
      <c r="A178" s="2">
        <v>2010106022</v>
      </c>
      <c r="B178" t="s">
        <v>178</v>
      </c>
      <c r="C178" s="8">
        <v>8270.6879099998623</v>
      </c>
      <c r="D178" s="8">
        <v>0</v>
      </c>
      <c r="E178" s="9">
        <v>0</v>
      </c>
      <c r="F178" s="11">
        <v>45322</v>
      </c>
      <c r="G178" s="9">
        <v>0</v>
      </c>
      <c r="H178" s="11">
        <v>45350</v>
      </c>
      <c r="I178" s="9">
        <v>0</v>
      </c>
      <c r="J178" s="11">
        <v>45382</v>
      </c>
      <c r="K178" s="9">
        <v>0</v>
      </c>
      <c r="L178" s="11">
        <v>45412</v>
      </c>
      <c r="M178" s="9">
        <v>0</v>
      </c>
      <c r="N178" s="7">
        <f t="shared" si="7"/>
        <v>0</v>
      </c>
      <c r="O178" s="7">
        <f t="shared" si="8"/>
        <v>181466</v>
      </c>
      <c r="P178" s="6">
        <f t="shared" si="9"/>
        <v>-181466</v>
      </c>
      <c r="Q178" s="9"/>
      <c r="R178" s="9"/>
      <c r="V178" t="e">
        <f ca="1"/>
        <v>#VALUE!</v>
      </c>
    </row>
    <row r="179" spans="1:22" x14ac:dyDescent="0.2">
      <c r="A179" s="2">
        <v>2010106023</v>
      </c>
      <c r="B179" t="s">
        <v>179</v>
      </c>
      <c r="C179" s="8">
        <v>183732.29423999993</v>
      </c>
      <c r="D179" s="8">
        <v>0</v>
      </c>
      <c r="E179" s="9">
        <v>0</v>
      </c>
      <c r="F179" s="11">
        <v>45322</v>
      </c>
      <c r="G179" s="9">
        <v>0</v>
      </c>
      <c r="H179" s="11">
        <v>45350</v>
      </c>
      <c r="I179" s="9">
        <v>0</v>
      </c>
      <c r="J179" s="11">
        <v>45382</v>
      </c>
      <c r="K179" s="9">
        <v>0</v>
      </c>
      <c r="L179" s="11">
        <v>45412</v>
      </c>
      <c r="M179" s="9">
        <v>0</v>
      </c>
      <c r="N179" s="7">
        <f t="shared" si="7"/>
        <v>0</v>
      </c>
      <c r="O179" s="7">
        <f t="shared" si="8"/>
        <v>181466</v>
      </c>
      <c r="P179" s="6">
        <f t="shared" si="9"/>
        <v>-181466</v>
      </c>
      <c r="Q179" s="9"/>
      <c r="R179" s="9"/>
      <c r="V179" t="e">
        <f ca="1"/>
        <v>#VALUE!</v>
      </c>
    </row>
    <row r="180" spans="1:22" x14ac:dyDescent="0.2">
      <c r="A180" s="2">
        <v>2010106024</v>
      </c>
      <c r="B180" t="s">
        <v>180</v>
      </c>
      <c r="C180" s="8">
        <v>50</v>
      </c>
      <c r="D180" s="8">
        <v>0</v>
      </c>
      <c r="E180" s="9">
        <v>0</v>
      </c>
      <c r="F180" s="11">
        <v>45322</v>
      </c>
      <c r="G180" s="9">
        <v>0</v>
      </c>
      <c r="H180" s="11">
        <v>45350</v>
      </c>
      <c r="I180" s="9">
        <v>0</v>
      </c>
      <c r="J180" s="11">
        <v>45382</v>
      </c>
      <c r="K180" s="9">
        <v>0</v>
      </c>
      <c r="L180" s="11">
        <v>45412</v>
      </c>
      <c r="M180" s="9">
        <v>0</v>
      </c>
      <c r="N180" s="7">
        <f t="shared" si="7"/>
        <v>0</v>
      </c>
      <c r="O180" s="7">
        <f t="shared" si="8"/>
        <v>181466</v>
      </c>
      <c r="P180" s="6">
        <f t="shared" si="9"/>
        <v>-181466</v>
      </c>
      <c r="Q180" s="9"/>
      <c r="R180" s="9"/>
      <c r="V180" t="e">
        <f ca="1"/>
        <v>#VALUE!</v>
      </c>
    </row>
    <row r="181" spans="1:22" x14ac:dyDescent="0.2">
      <c r="A181" s="2">
        <v>2010106026</v>
      </c>
      <c r="B181" s="10" t="s">
        <v>181</v>
      </c>
      <c r="C181" s="8">
        <v>0</v>
      </c>
      <c r="D181" s="8">
        <v>2718649.94</v>
      </c>
      <c r="E181" s="9">
        <f>+D181</f>
        <v>2718649.94</v>
      </c>
      <c r="F181" s="11">
        <v>45322</v>
      </c>
      <c r="G181" s="9">
        <v>0</v>
      </c>
      <c r="H181" s="11">
        <v>45350</v>
      </c>
      <c r="I181" s="9">
        <v>0</v>
      </c>
      <c r="J181" s="11">
        <v>45382</v>
      </c>
      <c r="K181" s="9">
        <v>0</v>
      </c>
      <c r="L181" s="11">
        <v>45412</v>
      </c>
      <c r="M181" s="9">
        <v>0</v>
      </c>
      <c r="N181" s="7">
        <f t="shared" si="7"/>
        <v>2718649.94</v>
      </c>
      <c r="O181" s="7">
        <f t="shared" si="8"/>
        <v>2900115.94</v>
      </c>
      <c r="P181" s="6">
        <f t="shared" si="9"/>
        <v>-181466</v>
      </c>
      <c r="Q181" s="9"/>
      <c r="R181" s="9"/>
      <c r="V181" t="e">
        <f ca="1"/>
        <v>#VALUE!</v>
      </c>
    </row>
    <row r="182" spans="1:22" x14ac:dyDescent="0.2">
      <c r="A182" s="2">
        <v>2010106030</v>
      </c>
      <c r="B182" t="s">
        <v>182</v>
      </c>
      <c r="C182" s="8">
        <v>16578.774699999987</v>
      </c>
      <c r="D182" s="8">
        <v>0</v>
      </c>
      <c r="E182" s="9">
        <v>0</v>
      </c>
      <c r="F182" s="11">
        <v>45322</v>
      </c>
      <c r="G182" s="9">
        <v>0</v>
      </c>
      <c r="H182" s="11">
        <v>45350</v>
      </c>
      <c r="I182" s="9">
        <v>0</v>
      </c>
      <c r="J182" s="11">
        <v>45382</v>
      </c>
      <c r="K182" s="9">
        <v>0</v>
      </c>
      <c r="L182" s="11">
        <v>45412</v>
      </c>
      <c r="M182" s="9">
        <v>0</v>
      </c>
      <c r="N182" s="7">
        <f t="shared" si="7"/>
        <v>0</v>
      </c>
      <c r="O182" s="7">
        <f t="shared" si="8"/>
        <v>181466</v>
      </c>
      <c r="P182" s="6">
        <f t="shared" si="9"/>
        <v>-181466</v>
      </c>
      <c r="Q182" s="9"/>
      <c r="R182" s="9"/>
      <c r="V182" t="e">
        <f ca="1"/>
        <v>#VALUE!</v>
      </c>
    </row>
    <row r="183" spans="1:22" x14ac:dyDescent="0.2">
      <c r="A183" s="2">
        <v>2010106035</v>
      </c>
      <c r="B183" t="s">
        <v>183</v>
      </c>
      <c r="C183" s="8">
        <v>1.0000000474974514E-5</v>
      </c>
      <c r="D183" s="8">
        <v>0</v>
      </c>
      <c r="E183" s="9">
        <v>0</v>
      </c>
      <c r="F183" s="11">
        <v>45322</v>
      </c>
      <c r="G183" s="9">
        <v>0</v>
      </c>
      <c r="H183" s="11">
        <v>45350</v>
      </c>
      <c r="I183" s="9">
        <v>0</v>
      </c>
      <c r="J183" s="11">
        <v>45382</v>
      </c>
      <c r="K183" s="9">
        <v>0</v>
      </c>
      <c r="L183" s="11">
        <v>45412</v>
      </c>
      <c r="M183" s="9">
        <v>0</v>
      </c>
      <c r="N183" s="7">
        <f t="shared" si="7"/>
        <v>0</v>
      </c>
      <c r="O183" s="7">
        <f t="shared" si="8"/>
        <v>181466</v>
      </c>
      <c r="P183" s="6">
        <f t="shared" si="9"/>
        <v>-181466</v>
      </c>
      <c r="Q183" s="9"/>
      <c r="R183" s="9"/>
      <c r="V183" t="e">
        <f ca="1"/>
        <v>#VALUE!</v>
      </c>
    </row>
    <row r="184" spans="1:22" x14ac:dyDescent="0.2">
      <c r="A184" s="2">
        <v>2010106048</v>
      </c>
      <c r="B184" t="s">
        <v>184</v>
      </c>
      <c r="C184" s="8">
        <v>477312.1738999993</v>
      </c>
      <c r="D184" s="8">
        <v>0</v>
      </c>
      <c r="E184" s="9">
        <v>0</v>
      </c>
      <c r="F184" s="11">
        <v>45322</v>
      </c>
      <c r="G184" s="9">
        <v>0</v>
      </c>
      <c r="H184" s="11">
        <v>45350</v>
      </c>
      <c r="I184" s="9">
        <v>0</v>
      </c>
      <c r="J184" s="11">
        <v>45382</v>
      </c>
      <c r="K184" s="9">
        <v>0</v>
      </c>
      <c r="L184" s="11">
        <v>45412</v>
      </c>
      <c r="M184" s="9">
        <v>0</v>
      </c>
      <c r="N184" s="7">
        <f t="shared" si="7"/>
        <v>0</v>
      </c>
      <c r="O184" s="7">
        <f t="shared" si="8"/>
        <v>181466</v>
      </c>
      <c r="P184" s="6">
        <f t="shared" si="9"/>
        <v>-181466</v>
      </c>
      <c r="Q184" s="9"/>
      <c r="R184" s="9"/>
      <c r="V184" t="e">
        <f ca="1"/>
        <v>#VALUE!</v>
      </c>
    </row>
    <row r="185" spans="1:22" x14ac:dyDescent="0.2">
      <c r="A185" s="2">
        <v>2010106050</v>
      </c>
      <c r="B185" t="s">
        <v>185</v>
      </c>
      <c r="C185" s="8">
        <v>102116.24</v>
      </c>
      <c r="D185" s="8">
        <v>0</v>
      </c>
      <c r="E185" s="9">
        <v>0</v>
      </c>
      <c r="F185" s="11">
        <v>45322</v>
      </c>
      <c r="G185" s="9">
        <v>0</v>
      </c>
      <c r="H185" s="11">
        <v>45350</v>
      </c>
      <c r="I185" s="9">
        <v>0</v>
      </c>
      <c r="J185" s="11">
        <v>45382</v>
      </c>
      <c r="K185" s="9">
        <v>0</v>
      </c>
      <c r="L185" s="11">
        <v>45412</v>
      </c>
      <c r="M185" s="9">
        <v>0</v>
      </c>
      <c r="N185" s="7">
        <f t="shared" si="7"/>
        <v>0</v>
      </c>
      <c r="O185" s="7">
        <f t="shared" si="8"/>
        <v>181466</v>
      </c>
      <c r="P185" s="6">
        <f t="shared" si="9"/>
        <v>-181466</v>
      </c>
      <c r="Q185" s="9"/>
      <c r="R185" s="9"/>
      <c r="V185" t="e">
        <f ca="1"/>
        <v>#VALUE!</v>
      </c>
    </row>
    <row r="186" spans="1:22" x14ac:dyDescent="0.2">
      <c r="A186" s="2">
        <v>2010106053</v>
      </c>
      <c r="B186" t="s">
        <v>186</v>
      </c>
      <c r="C186" s="8">
        <v>58435.43</v>
      </c>
      <c r="D186" s="8">
        <v>0</v>
      </c>
      <c r="E186" s="9">
        <v>0</v>
      </c>
      <c r="F186" s="11">
        <v>45322</v>
      </c>
      <c r="G186" s="9">
        <v>0</v>
      </c>
      <c r="H186" s="11">
        <v>45350</v>
      </c>
      <c r="I186" s="9">
        <v>0</v>
      </c>
      <c r="J186" s="11">
        <v>45382</v>
      </c>
      <c r="K186" s="9">
        <v>0</v>
      </c>
      <c r="L186" s="11">
        <v>45412</v>
      </c>
      <c r="M186" s="9">
        <v>0</v>
      </c>
      <c r="N186" s="7">
        <f t="shared" si="7"/>
        <v>0</v>
      </c>
      <c r="O186" s="7">
        <f t="shared" si="8"/>
        <v>181466</v>
      </c>
      <c r="P186" s="6">
        <f t="shared" si="9"/>
        <v>-181466</v>
      </c>
      <c r="Q186" s="9"/>
      <c r="R186" s="9"/>
      <c r="V186" t="e">
        <f ca="1"/>
        <v>#VALUE!</v>
      </c>
    </row>
    <row r="187" spans="1:22" x14ac:dyDescent="0.2">
      <c r="A187" s="2">
        <v>2010106057</v>
      </c>
      <c r="B187" t="s">
        <v>187</v>
      </c>
      <c r="C187" s="8">
        <v>4141706.3139499999</v>
      </c>
      <c r="D187" s="8">
        <v>0</v>
      </c>
      <c r="E187" s="9">
        <v>0</v>
      </c>
      <c r="F187" s="11">
        <v>45322</v>
      </c>
      <c r="G187" s="9">
        <v>0</v>
      </c>
      <c r="H187" s="11">
        <v>45350</v>
      </c>
      <c r="I187" s="9">
        <v>0</v>
      </c>
      <c r="J187" s="11">
        <v>45382</v>
      </c>
      <c r="K187" s="9">
        <v>0</v>
      </c>
      <c r="L187" s="11">
        <v>45412</v>
      </c>
      <c r="M187" s="9">
        <v>0</v>
      </c>
      <c r="N187" s="7">
        <f t="shared" si="7"/>
        <v>0</v>
      </c>
      <c r="O187" s="7">
        <f t="shared" si="8"/>
        <v>181466</v>
      </c>
      <c r="P187" s="6">
        <f t="shared" si="9"/>
        <v>-181466</v>
      </c>
      <c r="Q187" s="9"/>
      <c r="R187" s="9"/>
      <c r="V187" t="e">
        <f ca="1"/>
        <v>#VALUE!</v>
      </c>
    </row>
    <row r="188" spans="1:22" x14ac:dyDescent="0.2">
      <c r="A188" s="2">
        <v>2010106063</v>
      </c>
      <c r="B188" t="s">
        <v>188</v>
      </c>
      <c r="C188" s="8">
        <v>4.0000000596046451E-3</v>
      </c>
      <c r="D188" s="8">
        <v>0</v>
      </c>
      <c r="E188" s="9">
        <v>0</v>
      </c>
      <c r="F188" s="11">
        <v>45322</v>
      </c>
      <c r="G188" s="9">
        <v>0</v>
      </c>
      <c r="H188" s="11">
        <v>45350</v>
      </c>
      <c r="I188" s="9">
        <v>0</v>
      </c>
      <c r="J188" s="11">
        <v>45382</v>
      </c>
      <c r="K188" s="9">
        <v>0</v>
      </c>
      <c r="L188" s="11">
        <v>45412</v>
      </c>
      <c r="M188" s="9">
        <v>0</v>
      </c>
      <c r="N188" s="7">
        <f t="shared" si="7"/>
        <v>0</v>
      </c>
      <c r="O188" s="7">
        <f t="shared" si="8"/>
        <v>181466</v>
      </c>
      <c r="P188" s="6">
        <f t="shared" si="9"/>
        <v>-181466</v>
      </c>
      <c r="Q188" s="9"/>
      <c r="R188" s="9"/>
      <c r="V188" t="e">
        <f ca="1"/>
        <v>#VALUE!</v>
      </c>
    </row>
    <row r="189" spans="1:22" x14ac:dyDescent="0.2">
      <c r="A189" s="2">
        <v>2010106065</v>
      </c>
      <c r="B189" t="s">
        <v>189</v>
      </c>
      <c r="C189" s="8">
        <v>6.0000000521540644E-5</v>
      </c>
      <c r="D189" s="8">
        <v>0</v>
      </c>
      <c r="E189" s="9">
        <v>0</v>
      </c>
      <c r="F189" s="11">
        <v>45322</v>
      </c>
      <c r="G189" s="9">
        <v>0</v>
      </c>
      <c r="H189" s="11">
        <v>45350</v>
      </c>
      <c r="I189" s="9">
        <v>0</v>
      </c>
      <c r="J189" s="11">
        <v>45382</v>
      </c>
      <c r="K189" s="9">
        <v>0</v>
      </c>
      <c r="L189" s="11">
        <v>45412</v>
      </c>
      <c r="M189" s="9">
        <v>0</v>
      </c>
      <c r="N189" s="7">
        <f t="shared" si="7"/>
        <v>0</v>
      </c>
      <c r="O189" s="7">
        <f t="shared" si="8"/>
        <v>181466</v>
      </c>
      <c r="P189" s="6">
        <f t="shared" si="9"/>
        <v>-181466</v>
      </c>
      <c r="Q189" s="9"/>
      <c r="R189" s="9"/>
      <c r="V189" t="e">
        <f ca="1"/>
        <v>#VALUE!</v>
      </c>
    </row>
    <row r="190" spans="1:22" x14ac:dyDescent="0.2">
      <c r="A190" s="2">
        <v>2010106070</v>
      </c>
      <c r="B190" t="s">
        <v>190</v>
      </c>
      <c r="C190" s="8">
        <v>73881.921929999997</v>
      </c>
      <c r="D190" s="8">
        <v>0</v>
      </c>
      <c r="E190" s="9">
        <v>0</v>
      </c>
      <c r="F190" s="11">
        <v>45322</v>
      </c>
      <c r="G190" s="9">
        <v>0</v>
      </c>
      <c r="H190" s="11">
        <v>45350</v>
      </c>
      <c r="I190" s="9">
        <v>0</v>
      </c>
      <c r="J190" s="11">
        <v>45382</v>
      </c>
      <c r="K190" s="9">
        <v>0</v>
      </c>
      <c r="L190" s="11">
        <v>45412</v>
      </c>
      <c r="M190" s="9">
        <v>0</v>
      </c>
      <c r="N190" s="7">
        <f t="shared" si="7"/>
        <v>0</v>
      </c>
      <c r="O190" s="7">
        <f t="shared" si="8"/>
        <v>181466</v>
      </c>
      <c r="P190" s="6">
        <f t="shared" si="9"/>
        <v>-181466</v>
      </c>
      <c r="Q190" s="9"/>
      <c r="R190" s="9"/>
      <c r="V190" t="e">
        <f ca="1"/>
        <v>#VALUE!</v>
      </c>
    </row>
    <row r="191" spans="1:22" x14ac:dyDescent="0.2">
      <c r="A191" s="2">
        <v>2010106074</v>
      </c>
      <c r="B191" t="s">
        <v>191</v>
      </c>
      <c r="C191" s="8">
        <v>1.0000001639127731E-4</v>
      </c>
      <c r="D191" s="8">
        <v>0</v>
      </c>
      <c r="E191" s="9">
        <v>0</v>
      </c>
      <c r="F191" s="11">
        <v>45322</v>
      </c>
      <c r="G191" s="9">
        <v>0</v>
      </c>
      <c r="H191" s="11">
        <v>45350</v>
      </c>
      <c r="I191" s="9">
        <v>0</v>
      </c>
      <c r="J191" s="11">
        <v>45382</v>
      </c>
      <c r="K191" s="9">
        <v>0</v>
      </c>
      <c r="L191" s="11">
        <v>45412</v>
      </c>
      <c r="M191" s="9">
        <v>0</v>
      </c>
      <c r="N191" s="7">
        <f t="shared" si="7"/>
        <v>0</v>
      </c>
      <c r="O191" s="7">
        <f t="shared" si="8"/>
        <v>181466</v>
      </c>
      <c r="P191" s="6">
        <f t="shared" si="9"/>
        <v>-181466</v>
      </c>
      <c r="Q191" s="9"/>
      <c r="R191" s="9"/>
      <c r="V191" t="e">
        <f ca="1"/>
        <v>#VALUE!</v>
      </c>
    </row>
    <row r="192" spans="1:22" x14ac:dyDescent="0.2">
      <c r="A192" s="2">
        <v>2010106076</v>
      </c>
      <c r="B192" t="s">
        <v>192</v>
      </c>
      <c r="C192" s="8">
        <v>1.5999999642372132E-3</v>
      </c>
      <c r="D192" s="8">
        <v>0</v>
      </c>
      <c r="E192" s="9">
        <v>0</v>
      </c>
      <c r="F192" s="11">
        <v>45322</v>
      </c>
      <c r="G192" s="9">
        <v>0</v>
      </c>
      <c r="H192" s="11">
        <v>45350</v>
      </c>
      <c r="I192" s="9">
        <v>0</v>
      </c>
      <c r="J192" s="11">
        <v>45382</v>
      </c>
      <c r="K192" s="9">
        <v>0</v>
      </c>
      <c r="L192" s="11">
        <v>45412</v>
      </c>
      <c r="M192" s="9">
        <v>0</v>
      </c>
      <c r="N192" s="7">
        <f t="shared" si="7"/>
        <v>0</v>
      </c>
      <c r="O192" s="7">
        <f t="shared" si="8"/>
        <v>181466</v>
      </c>
      <c r="P192" s="6">
        <f t="shared" si="9"/>
        <v>-181466</v>
      </c>
      <c r="Q192" s="9"/>
      <c r="R192" s="9"/>
      <c r="V192" t="e">
        <f ca="1"/>
        <v>#VALUE!</v>
      </c>
    </row>
    <row r="193" spans="1:22" x14ac:dyDescent="0.2">
      <c r="A193" s="2">
        <v>2010106077</v>
      </c>
      <c r="B193" t="s">
        <v>193</v>
      </c>
      <c r="C193" s="8">
        <v>0</v>
      </c>
      <c r="D193" s="8">
        <v>310602.33584000025</v>
      </c>
      <c r="E193" s="9">
        <f>+D193</f>
        <v>310602.33584000025</v>
      </c>
      <c r="F193" s="11">
        <v>45322</v>
      </c>
      <c r="G193" s="9">
        <v>0</v>
      </c>
      <c r="H193" s="11">
        <v>45350</v>
      </c>
      <c r="I193" s="9">
        <v>0</v>
      </c>
      <c r="J193" s="11">
        <v>45382</v>
      </c>
      <c r="K193" s="9">
        <v>0</v>
      </c>
      <c r="L193" s="11">
        <v>45412</v>
      </c>
      <c r="M193" s="9">
        <v>0</v>
      </c>
      <c r="N193" s="7">
        <f t="shared" si="7"/>
        <v>310602.33584000025</v>
      </c>
      <c r="O193" s="7">
        <f t="shared" si="8"/>
        <v>492068.33584000025</v>
      </c>
      <c r="P193" s="6">
        <f t="shared" si="9"/>
        <v>-181466</v>
      </c>
      <c r="Q193" s="9"/>
      <c r="R193" s="9"/>
      <c r="V193" t="e">
        <f ca="1"/>
        <v>#VALUE!</v>
      </c>
    </row>
    <row r="194" spans="1:22" x14ac:dyDescent="0.2">
      <c r="A194" s="2">
        <v>2010106080</v>
      </c>
      <c r="B194" t="s">
        <v>194</v>
      </c>
      <c r="C194" s="8">
        <v>136067.2672</v>
      </c>
      <c r="D194" s="8">
        <v>0</v>
      </c>
      <c r="E194" s="9">
        <v>0</v>
      </c>
      <c r="F194" s="11">
        <v>45322</v>
      </c>
      <c r="G194" s="9">
        <v>0</v>
      </c>
      <c r="H194" s="11">
        <v>45350</v>
      </c>
      <c r="I194" s="9">
        <v>0</v>
      </c>
      <c r="J194" s="11">
        <v>45382</v>
      </c>
      <c r="K194" s="9">
        <v>0</v>
      </c>
      <c r="L194" s="11">
        <v>45412</v>
      </c>
      <c r="M194" s="9">
        <v>0</v>
      </c>
      <c r="N194" s="7">
        <f t="shared" si="7"/>
        <v>0</v>
      </c>
      <c r="O194" s="7">
        <f t="shared" si="8"/>
        <v>181466</v>
      </c>
      <c r="P194" s="6">
        <f t="shared" si="9"/>
        <v>-181466</v>
      </c>
      <c r="Q194" s="9"/>
      <c r="R194" s="9"/>
      <c r="V194" t="e">
        <f ca="1"/>
        <v>#VALUE!</v>
      </c>
    </row>
    <row r="195" spans="1:22" x14ac:dyDescent="0.2">
      <c r="A195" s="2">
        <v>2010106081</v>
      </c>
      <c r="B195" t="s">
        <v>195</v>
      </c>
      <c r="C195" s="8">
        <v>389382.0884200001</v>
      </c>
      <c r="D195" s="8">
        <v>0</v>
      </c>
      <c r="E195" s="9">
        <v>0</v>
      </c>
      <c r="F195" s="11">
        <v>45322</v>
      </c>
      <c r="G195" s="9">
        <v>0</v>
      </c>
      <c r="H195" s="11">
        <v>45350</v>
      </c>
      <c r="I195" s="9">
        <v>0</v>
      </c>
      <c r="J195" s="11">
        <v>45382</v>
      </c>
      <c r="K195" s="9">
        <v>0</v>
      </c>
      <c r="L195" s="11">
        <v>45412</v>
      </c>
      <c r="M195" s="9">
        <v>0</v>
      </c>
      <c r="N195" s="7">
        <f t="shared" si="7"/>
        <v>0</v>
      </c>
      <c r="O195" s="7">
        <f t="shared" si="8"/>
        <v>181466</v>
      </c>
      <c r="P195" s="6">
        <f t="shared" si="9"/>
        <v>-181466</v>
      </c>
      <c r="Q195" s="9"/>
      <c r="R195" s="9"/>
      <c r="V195" t="e">
        <f ca="1"/>
        <v>#VALUE!</v>
      </c>
    </row>
    <row r="196" spans="1:22" x14ac:dyDescent="0.2">
      <c r="A196" s="2">
        <v>2010106086</v>
      </c>
      <c r="B196" t="s">
        <v>196</v>
      </c>
      <c r="C196" s="8">
        <v>2.0000000298023225E-3</v>
      </c>
      <c r="D196" s="8">
        <v>0</v>
      </c>
      <c r="E196" s="9">
        <v>0</v>
      </c>
      <c r="F196" s="11">
        <v>45322</v>
      </c>
      <c r="G196" s="9">
        <v>0</v>
      </c>
      <c r="H196" s="11">
        <v>45350</v>
      </c>
      <c r="I196" s="9">
        <v>0</v>
      </c>
      <c r="J196" s="11">
        <v>45382</v>
      </c>
      <c r="K196" s="9">
        <v>0</v>
      </c>
      <c r="L196" s="11">
        <v>45412</v>
      </c>
      <c r="M196" s="9">
        <v>0</v>
      </c>
      <c r="N196" s="7">
        <f t="shared" ref="N196:N218" si="10">+D196</f>
        <v>0</v>
      </c>
      <c r="O196" s="7">
        <f t="shared" ref="O196:O224" si="11">SUM(E196:M196)</f>
        <v>181466</v>
      </c>
      <c r="P196" s="6">
        <f t="shared" ref="P196:P218" si="12">+N196-O196</f>
        <v>-181466</v>
      </c>
      <c r="Q196" s="9"/>
      <c r="R196" s="9"/>
      <c r="V196" t="e">
        <f ca="1"/>
        <v>#VALUE!</v>
      </c>
    </row>
    <row r="197" spans="1:22" x14ac:dyDescent="0.2">
      <c r="A197" s="2">
        <v>2010106088</v>
      </c>
      <c r="B197" t="s">
        <v>197</v>
      </c>
      <c r="C197" s="8">
        <v>1.4999999999417923E-4</v>
      </c>
      <c r="D197" s="8">
        <v>0</v>
      </c>
      <c r="E197" s="9">
        <v>0</v>
      </c>
      <c r="F197" s="11">
        <v>45322</v>
      </c>
      <c r="G197" s="9">
        <v>0</v>
      </c>
      <c r="H197" s="11">
        <v>45350</v>
      </c>
      <c r="I197" s="9">
        <v>0</v>
      </c>
      <c r="J197" s="11">
        <v>45382</v>
      </c>
      <c r="K197" s="9">
        <v>0</v>
      </c>
      <c r="L197" s="11">
        <v>45412</v>
      </c>
      <c r="M197" s="9">
        <v>0</v>
      </c>
      <c r="N197" s="7">
        <f t="shared" si="10"/>
        <v>0</v>
      </c>
      <c r="O197" s="7">
        <f t="shared" si="11"/>
        <v>181466</v>
      </c>
      <c r="P197" s="6">
        <f t="shared" si="12"/>
        <v>-181466</v>
      </c>
      <c r="Q197" s="9"/>
      <c r="R197" s="9"/>
      <c r="V197" t="e">
        <f ca="1"/>
        <v>#VALUE!</v>
      </c>
    </row>
    <row r="198" spans="1:22" x14ac:dyDescent="0.2">
      <c r="A198" s="2">
        <v>2010106092</v>
      </c>
      <c r="B198" t="s">
        <v>198</v>
      </c>
      <c r="C198" s="8">
        <v>0</v>
      </c>
      <c r="D198" s="8">
        <v>110732.03362</v>
      </c>
      <c r="E198" s="9">
        <f>+D198</f>
        <v>110732.03362</v>
      </c>
      <c r="F198" s="11">
        <v>45322</v>
      </c>
      <c r="G198" s="9">
        <v>0</v>
      </c>
      <c r="H198" s="11">
        <v>45350</v>
      </c>
      <c r="I198" s="9">
        <v>0</v>
      </c>
      <c r="J198" s="11">
        <v>45382</v>
      </c>
      <c r="K198" s="9">
        <v>0</v>
      </c>
      <c r="L198" s="11">
        <v>45412</v>
      </c>
      <c r="M198" s="9">
        <v>0</v>
      </c>
      <c r="N198" s="7">
        <f t="shared" si="10"/>
        <v>110732.03362</v>
      </c>
      <c r="O198" s="7">
        <f t="shared" si="11"/>
        <v>292198.03362</v>
      </c>
      <c r="P198" s="6">
        <f t="shared" si="12"/>
        <v>-181466</v>
      </c>
      <c r="Q198" s="9"/>
      <c r="R198" s="9"/>
      <c r="V198" t="e">
        <f ca="1"/>
        <v>#VALUE!</v>
      </c>
    </row>
    <row r="199" spans="1:22" x14ac:dyDescent="0.2">
      <c r="A199" s="2">
        <v>2010106093</v>
      </c>
      <c r="B199" t="s">
        <v>199</v>
      </c>
      <c r="C199" s="8">
        <v>1.0000001639127731E-5</v>
      </c>
      <c r="D199" s="8">
        <v>0</v>
      </c>
      <c r="E199" s="9">
        <v>0</v>
      </c>
      <c r="F199" s="11">
        <v>45322</v>
      </c>
      <c r="G199" s="9">
        <v>0</v>
      </c>
      <c r="H199" s="11">
        <v>45350</v>
      </c>
      <c r="I199" s="9">
        <v>0</v>
      </c>
      <c r="J199" s="11">
        <v>45382</v>
      </c>
      <c r="K199" s="9">
        <v>0</v>
      </c>
      <c r="L199" s="11">
        <v>45412</v>
      </c>
      <c r="M199" s="9">
        <v>0</v>
      </c>
      <c r="N199" s="7">
        <f t="shared" si="10"/>
        <v>0</v>
      </c>
      <c r="O199" s="7">
        <f t="shared" si="11"/>
        <v>181466</v>
      </c>
      <c r="P199" s="6">
        <f t="shared" si="12"/>
        <v>-181466</v>
      </c>
      <c r="Q199" s="9"/>
      <c r="R199" s="9"/>
      <c r="V199" t="e">
        <f ca="1"/>
        <v>#VALUE!</v>
      </c>
    </row>
    <row r="200" spans="1:22" x14ac:dyDescent="0.2">
      <c r="A200" s="2">
        <v>2010106095</v>
      </c>
      <c r="B200" t="s">
        <v>200</v>
      </c>
      <c r="C200" s="8">
        <v>1.5000000013969838E-4</v>
      </c>
      <c r="D200" s="8">
        <v>0</v>
      </c>
      <c r="E200" s="9">
        <v>0</v>
      </c>
      <c r="F200" s="11">
        <v>45322</v>
      </c>
      <c r="G200" s="9">
        <v>0</v>
      </c>
      <c r="H200" s="11">
        <v>45350</v>
      </c>
      <c r="I200" s="9">
        <v>0</v>
      </c>
      <c r="J200" s="11">
        <v>45382</v>
      </c>
      <c r="K200" s="9">
        <v>0</v>
      </c>
      <c r="L200" s="11">
        <v>45412</v>
      </c>
      <c r="M200" s="9">
        <v>0</v>
      </c>
      <c r="N200" s="7">
        <f t="shared" si="10"/>
        <v>0</v>
      </c>
      <c r="O200" s="7">
        <f t="shared" si="11"/>
        <v>181466</v>
      </c>
      <c r="P200" s="6">
        <f t="shared" si="12"/>
        <v>-181466</v>
      </c>
      <c r="Q200" s="9"/>
      <c r="R200" s="9"/>
      <c r="V200" t="e">
        <f ca="1"/>
        <v>#VALUE!</v>
      </c>
    </row>
    <row r="201" spans="1:22" x14ac:dyDescent="0.2">
      <c r="A201" s="2">
        <v>2010106098</v>
      </c>
      <c r="B201" t="s">
        <v>201</v>
      </c>
      <c r="C201" s="8">
        <v>40726.319059999885</v>
      </c>
      <c r="D201" s="8">
        <v>0</v>
      </c>
      <c r="E201" s="9">
        <v>0</v>
      </c>
      <c r="F201" s="11">
        <v>45322</v>
      </c>
      <c r="G201" s="9">
        <v>0</v>
      </c>
      <c r="H201" s="11">
        <v>45350</v>
      </c>
      <c r="I201" s="9">
        <v>0</v>
      </c>
      <c r="J201" s="11">
        <v>45382</v>
      </c>
      <c r="K201" s="9">
        <v>0</v>
      </c>
      <c r="L201" s="11">
        <v>45412</v>
      </c>
      <c r="M201" s="9">
        <v>0</v>
      </c>
      <c r="N201" s="7">
        <f t="shared" si="10"/>
        <v>0</v>
      </c>
      <c r="O201" s="7">
        <f t="shared" si="11"/>
        <v>181466</v>
      </c>
      <c r="P201" s="6">
        <f t="shared" si="12"/>
        <v>-181466</v>
      </c>
      <c r="Q201" s="9"/>
      <c r="R201" s="9"/>
      <c r="V201" t="e">
        <f ca="1"/>
        <v>#VALUE!</v>
      </c>
    </row>
    <row r="202" spans="1:22" x14ac:dyDescent="0.2">
      <c r="A202" s="2">
        <v>2010106099</v>
      </c>
      <c r="B202" t="s">
        <v>202</v>
      </c>
      <c r="C202" s="8">
        <v>270766.99</v>
      </c>
      <c r="D202" s="8">
        <v>0</v>
      </c>
      <c r="E202" s="9">
        <v>0</v>
      </c>
      <c r="F202" s="11">
        <v>45322</v>
      </c>
      <c r="G202" s="9">
        <v>0</v>
      </c>
      <c r="H202" s="11">
        <v>45350</v>
      </c>
      <c r="I202" s="9">
        <v>0</v>
      </c>
      <c r="J202" s="11">
        <v>45382</v>
      </c>
      <c r="K202" s="9">
        <v>0</v>
      </c>
      <c r="L202" s="11">
        <v>45412</v>
      </c>
      <c r="M202" s="9">
        <v>0</v>
      </c>
      <c r="N202" s="7">
        <f t="shared" si="10"/>
        <v>0</v>
      </c>
      <c r="O202" s="7">
        <f t="shared" si="11"/>
        <v>181466</v>
      </c>
      <c r="P202" s="6">
        <f t="shared" si="12"/>
        <v>-181466</v>
      </c>
      <c r="Q202" s="9"/>
      <c r="R202" s="9"/>
      <c r="V202" t="e">
        <f ca="1"/>
        <v>#VALUE!</v>
      </c>
    </row>
    <row r="203" spans="1:22" x14ac:dyDescent="0.2">
      <c r="A203" s="2">
        <v>2010106100</v>
      </c>
      <c r="B203" t="s">
        <v>203</v>
      </c>
      <c r="C203" s="8">
        <v>1.0000001639127731E-5</v>
      </c>
      <c r="D203" s="8">
        <v>0</v>
      </c>
      <c r="E203" s="9">
        <v>0</v>
      </c>
      <c r="F203" s="11">
        <v>45322</v>
      </c>
      <c r="G203" s="9">
        <v>0</v>
      </c>
      <c r="H203" s="11">
        <v>45350</v>
      </c>
      <c r="I203" s="9">
        <v>0</v>
      </c>
      <c r="J203" s="11">
        <v>45382</v>
      </c>
      <c r="K203" s="9">
        <v>0</v>
      </c>
      <c r="L203" s="11">
        <v>45412</v>
      </c>
      <c r="M203" s="9">
        <v>0</v>
      </c>
      <c r="N203" s="7">
        <f t="shared" si="10"/>
        <v>0</v>
      </c>
      <c r="O203" s="7">
        <f t="shared" si="11"/>
        <v>181466</v>
      </c>
      <c r="P203" s="6">
        <f t="shared" si="12"/>
        <v>-181466</v>
      </c>
      <c r="Q203" s="9"/>
      <c r="R203" s="9"/>
      <c r="V203" t="e">
        <f ca="1"/>
        <v>#VALUE!</v>
      </c>
    </row>
    <row r="204" spans="1:22" x14ac:dyDescent="0.2">
      <c r="A204" s="2">
        <v>2010106102</v>
      </c>
      <c r="B204" t="s">
        <v>204</v>
      </c>
      <c r="C204" s="8">
        <v>160262.59</v>
      </c>
      <c r="D204" s="8">
        <v>0</v>
      </c>
      <c r="E204" s="9">
        <v>0</v>
      </c>
      <c r="F204" s="11">
        <v>45322</v>
      </c>
      <c r="G204" s="9">
        <v>0</v>
      </c>
      <c r="H204" s="11">
        <v>45350</v>
      </c>
      <c r="I204" s="9">
        <v>0</v>
      </c>
      <c r="J204" s="11">
        <v>45382</v>
      </c>
      <c r="K204" s="9">
        <v>0</v>
      </c>
      <c r="L204" s="11">
        <v>45412</v>
      </c>
      <c r="M204" s="9">
        <v>0</v>
      </c>
      <c r="N204" s="7">
        <f t="shared" si="10"/>
        <v>0</v>
      </c>
      <c r="O204" s="7">
        <f t="shared" si="11"/>
        <v>181466</v>
      </c>
      <c r="P204" s="6">
        <f t="shared" si="12"/>
        <v>-181466</v>
      </c>
      <c r="Q204" s="9"/>
      <c r="R204" s="9"/>
      <c r="V204" t="e">
        <f ca="1"/>
        <v>#VALUE!</v>
      </c>
    </row>
    <row r="205" spans="1:22" x14ac:dyDescent="0.2">
      <c r="A205" s="2">
        <v>2010106104</v>
      </c>
      <c r="B205" t="s">
        <v>205</v>
      </c>
      <c r="C205" s="8">
        <v>79670</v>
      </c>
      <c r="D205" s="8">
        <v>0</v>
      </c>
      <c r="E205" s="9">
        <v>0</v>
      </c>
      <c r="F205" s="11">
        <v>45322</v>
      </c>
      <c r="G205" s="9">
        <v>0</v>
      </c>
      <c r="H205" s="11">
        <v>45350</v>
      </c>
      <c r="I205" s="9">
        <v>0</v>
      </c>
      <c r="J205" s="11">
        <v>45382</v>
      </c>
      <c r="K205" s="9">
        <v>0</v>
      </c>
      <c r="L205" s="11">
        <v>45412</v>
      </c>
      <c r="M205" s="9">
        <v>0</v>
      </c>
      <c r="N205" s="7">
        <f t="shared" si="10"/>
        <v>0</v>
      </c>
      <c r="O205" s="7">
        <f t="shared" si="11"/>
        <v>181466</v>
      </c>
      <c r="P205" s="6">
        <f t="shared" si="12"/>
        <v>-181466</v>
      </c>
      <c r="Q205" s="9"/>
      <c r="R205" s="9"/>
      <c r="V205" t="e">
        <f ca="1"/>
        <v>#VALUE!</v>
      </c>
    </row>
    <row r="206" spans="1:22" x14ac:dyDescent="0.2">
      <c r="A206" s="2">
        <v>2010106105</v>
      </c>
      <c r="B206" t="s">
        <v>206</v>
      </c>
      <c r="C206" s="8">
        <v>980.19</v>
      </c>
      <c r="D206" s="8">
        <v>0</v>
      </c>
      <c r="E206" s="9">
        <v>0</v>
      </c>
      <c r="F206" s="11">
        <v>45322</v>
      </c>
      <c r="G206" s="9">
        <v>0</v>
      </c>
      <c r="H206" s="11">
        <v>45350</v>
      </c>
      <c r="I206" s="9">
        <v>0</v>
      </c>
      <c r="J206" s="11">
        <v>45382</v>
      </c>
      <c r="K206" s="9">
        <v>0</v>
      </c>
      <c r="L206" s="11">
        <v>45412</v>
      </c>
      <c r="M206" s="9">
        <v>0</v>
      </c>
      <c r="N206" s="7">
        <f t="shared" si="10"/>
        <v>0</v>
      </c>
      <c r="O206" s="7">
        <f t="shared" si="11"/>
        <v>181466</v>
      </c>
      <c r="P206" s="6">
        <f t="shared" si="12"/>
        <v>-181466</v>
      </c>
      <c r="Q206" s="9"/>
      <c r="R206" s="9"/>
      <c r="V206" t="e">
        <f ca="1"/>
        <v>#VALUE!</v>
      </c>
    </row>
    <row r="207" spans="1:22" x14ac:dyDescent="0.2">
      <c r="A207" s="2">
        <v>2010106106</v>
      </c>
      <c r="B207" t="s">
        <v>207</v>
      </c>
      <c r="C207" s="8">
        <v>1935.1481300000003</v>
      </c>
      <c r="D207" s="8">
        <v>0</v>
      </c>
      <c r="E207" s="9">
        <v>0</v>
      </c>
      <c r="F207" s="11">
        <v>45322</v>
      </c>
      <c r="G207" s="9">
        <v>0</v>
      </c>
      <c r="H207" s="11">
        <v>45350</v>
      </c>
      <c r="I207" s="9">
        <v>0</v>
      </c>
      <c r="J207" s="11">
        <v>45382</v>
      </c>
      <c r="K207" s="9">
        <v>0</v>
      </c>
      <c r="L207" s="11">
        <v>45412</v>
      </c>
      <c r="M207" s="9">
        <v>0</v>
      </c>
      <c r="N207" s="7">
        <f t="shared" si="10"/>
        <v>0</v>
      </c>
      <c r="O207" s="7">
        <f t="shared" si="11"/>
        <v>181466</v>
      </c>
      <c r="P207" s="6">
        <f t="shared" si="12"/>
        <v>-181466</v>
      </c>
      <c r="Q207" s="9"/>
      <c r="R207" s="9"/>
      <c r="V207" t="e">
        <f ca="1"/>
        <v>#VALUE!</v>
      </c>
    </row>
    <row r="208" spans="1:22" x14ac:dyDescent="0.2">
      <c r="A208" s="2">
        <v>2010106109</v>
      </c>
      <c r="B208" t="s">
        <v>208</v>
      </c>
      <c r="C208" s="8">
        <v>43149.15</v>
      </c>
      <c r="D208" s="8">
        <v>0</v>
      </c>
      <c r="E208" s="9">
        <v>0</v>
      </c>
      <c r="F208" s="11">
        <v>45322</v>
      </c>
      <c r="G208" s="9">
        <v>0</v>
      </c>
      <c r="H208" s="11">
        <v>45350</v>
      </c>
      <c r="I208" s="9">
        <v>0</v>
      </c>
      <c r="J208" s="11">
        <v>45382</v>
      </c>
      <c r="K208" s="9">
        <v>0</v>
      </c>
      <c r="L208" s="11">
        <v>45412</v>
      </c>
      <c r="M208" s="9">
        <v>0</v>
      </c>
      <c r="N208" s="7">
        <f t="shared" si="10"/>
        <v>0</v>
      </c>
      <c r="O208" s="7">
        <f t="shared" si="11"/>
        <v>181466</v>
      </c>
      <c r="P208" s="6">
        <f t="shared" si="12"/>
        <v>-181466</v>
      </c>
      <c r="Q208" s="9"/>
      <c r="R208" s="9"/>
      <c r="V208" t="e">
        <f ca="1"/>
        <v>#VALUE!</v>
      </c>
    </row>
    <row r="209" spans="1:22" x14ac:dyDescent="0.2">
      <c r="A209" s="2">
        <v>2010106110</v>
      </c>
      <c r="B209" t="s">
        <v>209</v>
      </c>
      <c r="C209" s="8">
        <v>3520.9</v>
      </c>
      <c r="D209" s="8">
        <v>0</v>
      </c>
      <c r="E209" s="9">
        <v>0</v>
      </c>
      <c r="F209" s="11">
        <v>45322</v>
      </c>
      <c r="G209" s="9">
        <v>0</v>
      </c>
      <c r="H209" s="11">
        <v>45350</v>
      </c>
      <c r="I209" s="9">
        <v>0</v>
      </c>
      <c r="J209" s="11">
        <v>45382</v>
      </c>
      <c r="K209" s="9">
        <v>0</v>
      </c>
      <c r="L209" s="11">
        <v>45412</v>
      </c>
      <c r="M209" s="9">
        <v>0</v>
      </c>
      <c r="N209" s="7">
        <f t="shared" si="10"/>
        <v>0</v>
      </c>
      <c r="O209" s="7">
        <f t="shared" si="11"/>
        <v>181466</v>
      </c>
      <c r="P209" s="6">
        <f t="shared" si="12"/>
        <v>-181466</v>
      </c>
      <c r="Q209" s="9"/>
      <c r="R209" s="9"/>
      <c r="V209" t="e">
        <f ca="1"/>
        <v>#VALUE!</v>
      </c>
    </row>
    <row r="210" spans="1:22" x14ac:dyDescent="0.2">
      <c r="A210" s="2">
        <v>2010107002</v>
      </c>
      <c r="B210" t="s">
        <v>210</v>
      </c>
      <c r="C210" s="8">
        <v>17725.990000000002</v>
      </c>
      <c r="D210" s="8">
        <v>0</v>
      </c>
      <c r="E210" s="9">
        <v>0</v>
      </c>
      <c r="F210" s="11">
        <v>45322</v>
      </c>
      <c r="G210" s="9">
        <v>0</v>
      </c>
      <c r="H210" s="11">
        <v>45350</v>
      </c>
      <c r="I210" s="9">
        <v>0</v>
      </c>
      <c r="J210" s="11">
        <v>45382</v>
      </c>
      <c r="K210" s="9">
        <v>0</v>
      </c>
      <c r="L210" s="11">
        <v>45412</v>
      </c>
      <c r="M210" s="9">
        <v>0</v>
      </c>
      <c r="N210" s="7">
        <f t="shared" si="10"/>
        <v>0</v>
      </c>
      <c r="O210" s="7">
        <f t="shared" si="11"/>
        <v>181466</v>
      </c>
      <c r="P210" s="6">
        <f t="shared" si="12"/>
        <v>-181466</v>
      </c>
      <c r="Q210" s="9"/>
      <c r="R210" s="9"/>
      <c r="V210" t="e">
        <f ca="1"/>
        <v>#VALUE!</v>
      </c>
    </row>
    <row r="211" spans="1:22" x14ac:dyDescent="0.2">
      <c r="A211" s="2">
        <v>2010107010</v>
      </c>
      <c r="B211" t="s">
        <v>211</v>
      </c>
      <c r="C211" s="8">
        <v>0</v>
      </c>
      <c r="D211" s="8">
        <v>3765.26</v>
      </c>
      <c r="E211" s="9">
        <f>+D211</f>
        <v>3765.26</v>
      </c>
      <c r="F211" s="11">
        <v>45322</v>
      </c>
      <c r="G211" s="9">
        <v>0</v>
      </c>
      <c r="H211" s="11">
        <v>45350</v>
      </c>
      <c r="I211" s="9">
        <v>0</v>
      </c>
      <c r="J211" s="11">
        <v>45382</v>
      </c>
      <c r="K211" s="9">
        <v>0</v>
      </c>
      <c r="L211" s="11">
        <v>45412</v>
      </c>
      <c r="M211" s="9">
        <v>0</v>
      </c>
      <c r="N211" s="7">
        <f t="shared" si="10"/>
        <v>3765.26</v>
      </c>
      <c r="O211" s="7">
        <f t="shared" si="11"/>
        <v>185231.26</v>
      </c>
      <c r="P211" s="6">
        <f t="shared" si="12"/>
        <v>-181466</v>
      </c>
      <c r="Q211" s="9"/>
      <c r="R211" s="9"/>
      <c r="V211" t="e">
        <f ca="1"/>
        <v>#VALUE!</v>
      </c>
    </row>
    <row r="212" spans="1:22" x14ac:dyDescent="0.2">
      <c r="A212" s="2">
        <v>2010107015</v>
      </c>
      <c r="B212" t="s">
        <v>212</v>
      </c>
      <c r="C212" s="8">
        <v>0</v>
      </c>
      <c r="D212" s="8">
        <v>9.9999993108212944E-6</v>
      </c>
      <c r="E212" s="9">
        <v>0</v>
      </c>
      <c r="F212" s="11">
        <v>45322</v>
      </c>
      <c r="G212" s="9">
        <v>0</v>
      </c>
      <c r="H212" s="11">
        <v>45350</v>
      </c>
      <c r="I212" s="9">
        <v>0</v>
      </c>
      <c r="J212" s="11">
        <v>45382</v>
      </c>
      <c r="K212" s="9">
        <v>0</v>
      </c>
      <c r="L212" s="11">
        <v>45412</v>
      </c>
      <c r="M212" s="9">
        <v>0</v>
      </c>
      <c r="N212" s="7">
        <f t="shared" si="10"/>
        <v>9.9999993108212944E-6</v>
      </c>
      <c r="O212" s="7">
        <f t="shared" si="11"/>
        <v>181466</v>
      </c>
      <c r="P212" s="6">
        <f t="shared" si="12"/>
        <v>-181465.99999000001</v>
      </c>
      <c r="Q212" s="9"/>
      <c r="R212" s="9"/>
      <c r="V212" t="e">
        <f ca="1"/>
        <v>#VALUE!</v>
      </c>
    </row>
    <row r="213" spans="1:22" x14ac:dyDescent="0.2">
      <c r="A213" s="2">
        <v>2010107021</v>
      </c>
      <c r="B213" t="s">
        <v>213</v>
      </c>
      <c r="C213" s="8">
        <v>92985.75</v>
      </c>
      <c r="D213" s="8">
        <v>0</v>
      </c>
      <c r="E213" s="9">
        <v>0</v>
      </c>
      <c r="F213" s="11">
        <v>45322</v>
      </c>
      <c r="G213" s="9">
        <v>0</v>
      </c>
      <c r="H213" s="11">
        <v>45350</v>
      </c>
      <c r="I213" s="9">
        <v>0</v>
      </c>
      <c r="J213" s="11">
        <v>45382</v>
      </c>
      <c r="K213" s="9">
        <v>0</v>
      </c>
      <c r="L213" s="11">
        <v>45412</v>
      </c>
      <c r="M213" s="9">
        <v>0</v>
      </c>
      <c r="N213" s="7">
        <f t="shared" si="10"/>
        <v>0</v>
      </c>
      <c r="O213" s="7">
        <f t="shared" si="11"/>
        <v>181466</v>
      </c>
      <c r="P213" s="6">
        <f t="shared" si="12"/>
        <v>-181466</v>
      </c>
      <c r="Q213" s="9"/>
      <c r="R213" s="9"/>
      <c r="V213" t="e">
        <f ca="1"/>
        <v>#VALUE!</v>
      </c>
    </row>
    <row r="214" spans="1:22" x14ac:dyDescent="0.2">
      <c r="A214" s="2">
        <v>2010107023</v>
      </c>
      <c r="B214" t="s">
        <v>214</v>
      </c>
      <c r="C214" s="8">
        <v>11627.5</v>
      </c>
      <c r="D214" s="8">
        <v>0</v>
      </c>
      <c r="E214" s="9">
        <v>0</v>
      </c>
      <c r="F214" s="11">
        <v>45322</v>
      </c>
      <c r="G214" s="9">
        <v>0</v>
      </c>
      <c r="H214" s="11">
        <v>45350</v>
      </c>
      <c r="I214" s="9">
        <v>0</v>
      </c>
      <c r="J214" s="11">
        <v>45382</v>
      </c>
      <c r="K214" s="9">
        <v>0</v>
      </c>
      <c r="L214" s="11">
        <v>45412</v>
      </c>
      <c r="M214" s="9">
        <v>0</v>
      </c>
      <c r="N214" s="7">
        <f t="shared" si="10"/>
        <v>0</v>
      </c>
      <c r="O214" s="7">
        <f t="shared" si="11"/>
        <v>181466</v>
      </c>
      <c r="P214" s="6">
        <f t="shared" si="12"/>
        <v>-181466</v>
      </c>
      <c r="Q214" s="9"/>
      <c r="R214" s="9"/>
      <c r="V214" t="e">
        <f ca="1"/>
        <v>#VALUE!</v>
      </c>
    </row>
    <row r="215" spans="1:22" x14ac:dyDescent="0.2">
      <c r="A215" s="2">
        <v>2010107025</v>
      </c>
      <c r="B215" t="s">
        <v>215</v>
      </c>
      <c r="C215" s="8">
        <v>11410.800000000001</v>
      </c>
      <c r="D215" s="8">
        <v>0</v>
      </c>
      <c r="E215" s="9">
        <v>0</v>
      </c>
      <c r="F215" s="11">
        <v>45322</v>
      </c>
      <c r="G215" s="9">
        <v>0</v>
      </c>
      <c r="H215" s="11">
        <v>45350</v>
      </c>
      <c r="I215" s="9">
        <v>0</v>
      </c>
      <c r="J215" s="11">
        <v>45382</v>
      </c>
      <c r="K215" s="9">
        <v>0</v>
      </c>
      <c r="L215" s="11">
        <v>45412</v>
      </c>
      <c r="M215" s="9">
        <v>0</v>
      </c>
      <c r="N215" s="7">
        <f t="shared" si="10"/>
        <v>0</v>
      </c>
      <c r="O215" s="7">
        <f t="shared" si="11"/>
        <v>181466</v>
      </c>
      <c r="P215" s="6">
        <f t="shared" si="12"/>
        <v>-181466</v>
      </c>
      <c r="Q215" s="9"/>
      <c r="R215" s="9"/>
      <c r="V215" t="e">
        <f ca="1"/>
        <v>#VALUE!</v>
      </c>
    </row>
    <row r="216" spans="1:22" x14ac:dyDescent="0.2">
      <c r="A216" s="2">
        <v>2010107031</v>
      </c>
      <c r="B216" t="s">
        <v>216</v>
      </c>
      <c r="C216" s="8">
        <v>10030</v>
      </c>
      <c r="D216" s="8">
        <v>0</v>
      </c>
      <c r="E216" s="9">
        <v>0</v>
      </c>
      <c r="F216" s="11">
        <v>45322</v>
      </c>
      <c r="G216" s="9">
        <v>0</v>
      </c>
      <c r="H216" s="11">
        <v>45350</v>
      </c>
      <c r="I216" s="9">
        <v>0</v>
      </c>
      <c r="J216" s="11">
        <v>45382</v>
      </c>
      <c r="K216" s="9">
        <v>0</v>
      </c>
      <c r="L216" s="11">
        <v>45412</v>
      </c>
      <c r="M216" s="9">
        <v>0</v>
      </c>
      <c r="N216" s="7">
        <f t="shared" si="10"/>
        <v>0</v>
      </c>
      <c r="O216" s="7">
        <f t="shared" si="11"/>
        <v>181466</v>
      </c>
      <c r="P216" s="6">
        <f t="shared" si="12"/>
        <v>-181466</v>
      </c>
      <c r="Q216" s="9"/>
      <c r="R216" s="9"/>
      <c r="V216" t="e">
        <f ca="1"/>
        <v>#VALUE!</v>
      </c>
    </row>
    <row r="217" spans="1:22" x14ac:dyDescent="0.2">
      <c r="A217" s="2">
        <v>2010107033</v>
      </c>
      <c r="B217" t="s">
        <v>217</v>
      </c>
      <c r="C217" s="8">
        <v>22542</v>
      </c>
      <c r="D217" s="8">
        <v>0</v>
      </c>
      <c r="E217" s="9">
        <v>0</v>
      </c>
      <c r="F217" s="11">
        <v>45322</v>
      </c>
      <c r="G217" s="9">
        <v>0</v>
      </c>
      <c r="H217" s="11">
        <v>45350</v>
      </c>
      <c r="I217" s="9">
        <v>0</v>
      </c>
      <c r="J217" s="11">
        <v>45382</v>
      </c>
      <c r="K217" s="9">
        <v>0</v>
      </c>
      <c r="L217" s="11">
        <v>45412</v>
      </c>
      <c r="M217" s="9">
        <v>0</v>
      </c>
      <c r="N217" s="7">
        <f t="shared" si="10"/>
        <v>0</v>
      </c>
      <c r="O217" s="7">
        <f t="shared" si="11"/>
        <v>181466</v>
      </c>
      <c r="P217" s="6">
        <f t="shared" si="12"/>
        <v>-181466</v>
      </c>
      <c r="Q217" s="9"/>
      <c r="R217" s="9"/>
      <c r="V217" t="e">
        <f ca="1"/>
        <v>#VALUE!</v>
      </c>
    </row>
    <row r="218" spans="1:22" x14ac:dyDescent="0.2">
      <c r="A218" s="2">
        <v>2010107034</v>
      </c>
      <c r="B218" t="s">
        <v>218</v>
      </c>
      <c r="C218" s="8">
        <v>86352</v>
      </c>
      <c r="D218" s="8">
        <v>0</v>
      </c>
      <c r="E218" s="9">
        <v>0</v>
      </c>
      <c r="F218" s="11">
        <v>45322</v>
      </c>
      <c r="G218" s="9">
        <v>0</v>
      </c>
      <c r="H218" s="11">
        <v>45350</v>
      </c>
      <c r="I218" s="9">
        <v>0</v>
      </c>
      <c r="J218" s="11">
        <v>45382</v>
      </c>
      <c r="K218" s="9">
        <v>0</v>
      </c>
      <c r="L218" s="11">
        <v>45412</v>
      </c>
      <c r="M218" s="9">
        <v>0</v>
      </c>
      <c r="N218" s="7">
        <f t="shared" si="10"/>
        <v>0</v>
      </c>
      <c r="O218" s="7">
        <f t="shared" si="11"/>
        <v>181466</v>
      </c>
      <c r="P218" s="6">
        <f t="shared" si="12"/>
        <v>-181466</v>
      </c>
      <c r="Q218" s="9"/>
      <c r="R218" s="9"/>
      <c r="V218" t="e">
        <f ca="1"/>
        <v>#VALUE!</v>
      </c>
    </row>
    <row r="219" spans="1:22" x14ac:dyDescent="0.2">
      <c r="A219" t="s">
        <v>219</v>
      </c>
      <c r="B219" t="s">
        <v>220</v>
      </c>
      <c r="C219" s="1">
        <v>11257917.726810001</v>
      </c>
      <c r="D219" s="1">
        <v>40704562.405989997</v>
      </c>
      <c r="E219" s="12">
        <f>SUM(E3:E218)</f>
        <v>21987551.426055007</v>
      </c>
      <c r="G219" s="12">
        <f>SUM(G3:G218)</f>
        <v>6330855.3925150009</v>
      </c>
      <c r="H219" s="9"/>
      <c r="I219" s="12">
        <f>SUM(I3:I218)</f>
        <v>6520179.8628600007</v>
      </c>
      <c r="J219" s="9"/>
      <c r="K219" s="12">
        <f>SUM(K3:K218)</f>
        <v>5865975.7178700007</v>
      </c>
      <c r="L219" s="9"/>
      <c r="M219" s="12">
        <f>SUM(M3:M218)</f>
        <v>0</v>
      </c>
      <c r="O219" s="7">
        <f t="shared" si="11"/>
        <v>40704562.399300009</v>
      </c>
      <c r="Q219" s="13">
        <f>E219+G219+I219+K219+M219</f>
        <v>40704562.399300009</v>
      </c>
    </row>
    <row r="220" spans="1:22" ht="12.75" customHeight="1" x14ac:dyDescent="0.2">
      <c r="G220" s="9"/>
      <c r="H220" s="9"/>
      <c r="I220" s="9"/>
      <c r="J220" s="9"/>
      <c r="K220" s="9"/>
      <c r="L220" s="9"/>
      <c r="M220" s="9"/>
      <c r="O220" s="7">
        <f t="shared" si="11"/>
        <v>0</v>
      </c>
    </row>
    <row r="221" spans="1:22" ht="12.75" customHeight="1" x14ac:dyDescent="0.2">
      <c r="G221" s="9"/>
      <c r="H221" s="9"/>
      <c r="I221" s="9"/>
      <c r="J221" s="9"/>
      <c r="K221" s="9"/>
      <c r="L221" s="9"/>
      <c r="O221" s="7">
        <f t="shared" si="11"/>
        <v>0</v>
      </c>
    </row>
    <row r="222" spans="1:22" ht="12.75" customHeight="1" x14ac:dyDescent="0.2">
      <c r="I222" s="9"/>
      <c r="J222" s="9"/>
      <c r="K222" s="9"/>
      <c r="L222" s="9"/>
      <c r="M222" s="9"/>
      <c r="O222" s="7">
        <f t="shared" si="11"/>
        <v>0</v>
      </c>
    </row>
    <row r="223" spans="1:22" ht="12.75" customHeight="1" x14ac:dyDescent="0.2">
      <c r="K223" s="9"/>
      <c r="L223" s="9"/>
      <c r="M223" s="9"/>
      <c r="O223" s="7">
        <f t="shared" si="11"/>
        <v>0</v>
      </c>
    </row>
    <row r="224" spans="1:22" ht="12.75" customHeight="1" x14ac:dyDescent="0.2">
      <c r="K224" s="9"/>
      <c r="L224" s="9"/>
      <c r="O224" s="7">
        <f t="shared" si="11"/>
        <v>0</v>
      </c>
    </row>
    <row r="227" spans="11:12" ht="12.75" customHeight="1" x14ac:dyDescent="0.2">
      <c r="K227" s="9"/>
      <c r="L227" s="9"/>
    </row>
    <row r="228" spans="11:12" ht="12.75" customHeight="1" x14ac:dyDescent="0.2">
      <c r="K228" s="9"/>
      <c r="L228" s="9"/>
    </row>
    <row r="229" spans="11:12" ht="12.75" customHeight="1" x14ac:dyDescent="0.2">
      <c r="K229" s="9"/>
      <c r="L229" s="9"/>
    </row>
    <row r="230" spans="11:12" ht="12.75" customHeight="1" x14ac:dyDescent="0.2">
      <c r="K230" s="9"/>
      <c r="L230" s="9"/>
    </row>
    <row r="231" spans="11:12" ht="12.75" customHeight="1" x14ac:dyDescent="0.2">
      <c r="K231" s="9"/>
      <c r="L231" s="9"/>
    </row>
    <row r="232" spans="11:12" ht="12.75" customHeight="1" x14ac:dyDescent="0.2">
      <c r="K232" s="9"/>
      <c r="L232" s="9"/>
    </row>
    <row r="233" spans="11:12" ht="12.75" customHeight="1" x14ac:dyDescent="0.2">
      <c r="K233" s="9"/>
      <c r="L233" s="9"/>
    </row>
    <row r="234" spans="11:12" ht="12.75" customHeight="1" x14ac:dyDescent="0.2">
      <c r="K234" s="9"/>
      <c r="L234" s="9"/>
    </row>
    <row r="235" spans="11:12" ht="12.75" customHeight="1" x14ac:dyDescent="0.2">
      <c r="K235" s="9"/>
      <c r="L235" s="9"/>
    </row>
    <row r="236" spans="11:12" ht="12.75" customHeight="1" x14ac:dyDescent="0.2">
      <c r="K236" s="9"/>
      <c r="L236" s="9"/>
    </row>
  </sheetData>
  <autoFilter ref="A2:R224" xr:uid="{00000000-0009-0000-0000-000001000000}"/>
  <pageMargins left="0" right="0" top="0" bottom="0" header="0" footer="0"/>
  <pageSetup paperSize="9"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67"/>
  <sheetViews>
    <sheetView rightToLeft="1" showOutlineSymbols="0" workbookViewId="0">
      <selection activeCell="J1" sqref="J1:J65536"/>
    </sheetView>
  </sheetViews>
  <sheetFormatPr defaultColWidth="6.85546875" defaultRowHeight="12.75" customHeight="1" x14ac:dyDescent="0.2"/>
  <cols>
    <col min="1" max="1" width="11" bestFit="1" customWidth="1"/>
    <col min="2" max="2" width="57.28515625" bestFit="1" customWidth="1"/>
    <col min="3" max="3" width="14" bestFit="1" customWidth="1"/>
    <col min="4" max="4" width="13.5703125" bestFit="1" customWidth="1"/>
    <col min="5" max="5" width="16.42578125" customWidth="1"/>
    <col min="6" max="6" width="13.5703125" bestFit="1" customWidth="1"/>
    <col min="7" max="7" width="12.85546875" bestFit="1" customWidth="1"/>
    <col min="8" max="8" width="12.85546875" customWidth="1"/>
    <col min="9" max="9" width="12.85546875" bestFit="1" customWidth="1"/>
    <col min="10" max="10" width="13.5703125" bestFit="1" customWidth="1"/>
    <col min="11" max="11" width="14" bestFit="1" customWidth="1"/>
    <col min="12" max="12" width="16.5703125" style="7" bestFit="1" customWidth="1"/>
    <col min="13" max="13" width="17.42578125" style="7" bestFit="1" customWidth="1"/>
    <col min="14" max="14" width="12.85546875" style="6" bestFit="1" customWidth="1"/>
    <col min="15" max="15" width="17.42578125" bestFit="1" customWidth="1"/>
  </cols>
  <sheetData>
    <row r="1" spans="1:16" ht="12.75" customHeight="1" x14ac:dyDescent="0.2">
      <c r="C1" s="11">
        <v>45322</v>
      </c>
      <c r="D1" s="11"/>
      <c r="E1" s="11">
        <v>45350</v>
      </c>
      <c r="F1" s="11"/>
      <c r="G1" s="11">
        <v>45382</v>
      </c>
      <c r="H1" s="11"/>
      <c r="I1" s="11">
        <v>45412</v>
      </c>
      <c r="J1" s="11"/>
    </row>
    <row r="2" spans="1:16" ht="15" x14ac:dyDescent="0.2">
      <c r="A2" t="s">
        <v>2</v>
      </c>
      <c r="C2" s="3" t="s">
        <v>221</v>
      </c>
      <c r="D2" s="3" t="s">
        <v>228</v>
      </c>
      <c r="E2" s="3" t="s">
        <v>222</v>
      </c>
      <c r="F2" s="3" t="s">
        <v>228</v>
      </c>
      <c r="G2" s="3" t="s">
        <v>223</v>
      </c>
      <c r="H2" s="3" t="s">
        <v>228</v>
      </c>
      <c r="I2" s="4" t="s">
        <v>224</v>
      </c>
      <c r="J2" s="3" t="s">
        <v>228</v>
      </c>
      <c r="K2" s="4" t="s">
        <v>225</v>
      </c>
      <c r="L2" s="5" t="s">
        <v>226</v>
      </c>
      <c r="M2" s="5" t="s">
        <v>227</v>
      </c>
    </row>
    <row r="3" spans="1:16" x14ac:dyDescent="0.2">
      <c r="A3" s="2">
        <v>2010101002</v>
      </c>
      <c r="B3" t="s">
        <v>3</v>
      </c>
      <c r="C3" s="9">
        <v>0</v>
      </c>
      <c r="D3" s="11">
        <v>45322</v>
      </c>
      <c r="E3" s="9">
        <v>0</v>
      </c>
      <c r="F3" s="11">
        <v>45350</v>
      </c>
      <c r="G3" s="9">
        <v>238123.13</v>
      </c>
      <c r="H3" s="11">
        <v>45382</v>
      </c>
      <c r="I3" s="9">
        <v>0</v>
      </c>
      <c r="J3" s="11">
        <v>45412</v>
      </c>
      <c r="K3" s="9">
        <v>0</v>
      </c>
      <c r="L3" s="7">
        <v>238123.13</v>
      </c>
      <c r="M3" s="7">
        <v>419589.13</v>
      </c>
      <c r="N3" s="6">
        <v>-181466</v>
      </c>
      <c r="O3" s="9"/>
      <c r="P3" s="9"/>
    </row>
    <row r="4" spans="1:16" x14ac:dyDescent="0.2">
      <c r="A4" s="2">
        <v>2010101003</v>
      </c>
      <c r="B4" t="s">
        <v>4</v>
      </c>
      <c r="C4" s="9">
        <v>8791.9913099999721</v>
      </c>
      <c r="D4" s="11">
        <v>45322</v>
      </c>
      <c r="E4" s="9">
        <v>2375</v>
      </c>
      <c r="F4" s="11">
        <v>45350</v>
      </c>
      <c r="G4" s="9">
        <v>0</v>
      </c>
      <c r="H4" s="11">
        <v>45382</v>
      </c>
      <c r="I4" s="9">
        <v>0</v>
      </c>
      <c r="J4" s="11">
        <v>45412</v>
      </c>
      <c r="K4" s="9">
        <v>0</v>
      </c>
      <c r="L4" s="7">
        <v>11166.991309999972</v>
      </c>
      <c r="M4" s="7">
        <v>192632.99130999995</v>
      </c>
      <c r="N4" s="6">
        <v>-181465.99999999997</v>
      </c>
      <c r="O4" s="9"/>
      <c r="P4" s="9"/>
    </row>
    <row r="5" spans="1:16" x14ac:dyDescent="0.2">
      <c r="A5" s="2">
        <v>2010101004</v>
      </c>
      <c r="B5" t="s">
        <v>5</v>
      </c>
      <c r="C5" s="9">
        <v>194929.87</v>
      </c>
      <c r="D5" s="11">
        <v>45322</v>
      </c>
      <c r="E5" s="9">
        <v>41492</v>
      </c>
      <c r="F5" s="11">
        <v>45350</v>
      </c>
      <c r="G5" s="9">
        <v>0</v>
      </c>
      <c r="H5" s="11">
        <v>45382</v>
      </c>
      <c r="I5" s="9">
        <v>0</v>
      </c>
      <c r="J5" s="11">
        <v>45412</v>
      </c>
      <c r="K5" s="9">
        <v>0</v>
      </c>
      <c r="L5" s="7">
        <v>236421.86695000023</v>
      </c>
      <c r="M5" s="7">
        <v>417887.87</v>
      </c>
      <c r="N5" s="6">
        <v>-181466.00304999977</v>
      </c>
      <c r="O5" s="9"/>
      <c r="P5" s="9"/>
    </row>
    <row r="6" spans="1:16" x14ac:dyDescent="0.2">
      <c r="A6" s="2">
        <v>2010101006</v>
      </c>
      <c r="B6" t="s">
        <v>6</v>
      </c>
      <c r="C6" s="9">
        <v>584930.81000000006</v>
      </c>
      <c r="D6" s="11">
        <v>45322</v>
      </c>
      <c r="E6" s="9">
        <v>118531</v>
      </c>
      <c r="F6" s="11">
        <v>45350</v>
      </c>
      <c r="G6" s="9">
        <v>214145</v>
      </c>
      <c r="H6" s="11">
        <v>45382</v>
      </c>
      <c r="I6" s="9">
        <v>302092</v>
      </c>
      <c r="J6" s="11">
        <v>45412</v>
      </c>
      <c r="K6" s="9">
        <v>0</v>
      </c>
      <c r="L6" s="7">
        <v>1219698.81</v>
      </c>
      <c r="M6" s="7">
        <v>1401164.81</v>
      </c>
      <c r="N6" s="6">
        <v>-181466</v>
      </c>
      <c r="O6" s="9"/>
      <c r="P6" s="9"/>
    </row>
    <row r="7" spans="1:16" x14ac:dyDescent="0.2">
      <c r="A7" s="2">
        <v>2010101007</v>
      </c>
      <c r="B7" t="s">
        <v>7</v>
      </c>
      <c r="C7" s="9">
        <v>40426.83</v>
      </c>
      <c r="D7" s="11">
        <v>45322</v>
      </c>
      <c r="E7" s="9">
        <v>0</v>
      </c>
      <c r="F7" s="11">
        <v>45350</v>
      </c>
      <c r="G7" s="9">
        <v>0</v>
      </c>
      <c r="H7" s="11">
        <v>45382</v>
      </c>
      <c r="I7" s="9">
        <v>0</v>
      </c>
      <c r="J7" s="11">
        <v>45412</v>
      </c>
      <c r="K7" s="9">
        <v>0</v>
      </c>
      <c r="L7" s="7">
        <v>40426.830989999959</v>
      </c>
      <c r="M7" s="7">
        <v>221892.83000000002</v>
      </c>
      <c r="N7" s="6">
        <v>-181465.99901000006</v>
      </c>
      <c r="O7" s="9"/>
      <c r="P7" s="9"/>
    </row>
    <row r="8" spans="1:16" x14ac:dyDescent="0.2">
      <c r="A8" s="2">
        <v>2010101008</v>
      </c>
      <c r="B8" t="s">
        <v>8</v>
      </c>
      <c r="C8" s="9">
        <v>2469532</v>
      </c>
      <c r="D8" s="11">
        <v>45322</v>
      </c>
      <c r="E8" s="9">
        <v>1639839</v>
      </c>
      <c r="F8" s="11">
        <v>45350</v>
      </c>
      <c r="G8" s="9">
        <v>415640</v>
      </c>
      <c r="H8" s="11">
        <v>45382</v>
      </c>
      <c r="I8" s="9">
        <v>1071973.8</v>
      </c>
      <c r="J8" s="11">
        <v>45412</v>
      </c>
      <c r="K8" s="9">
        <v>0</v>
      </c>
      <c r="L8" s="7">
        <v>5596984.7999999998</v>
      </c>
      <c r="M8" s="7">
        <v>5778450.7999999998</v>
      </c>
      <c r="N8" s="6">
        <v>-181466</v>
      </c>
      <c r="O8" s="9"/>
      <c r="P8" s="9"/>
    </row>
    <row r="9" spans="1:16" x14ac:dyDescent="0.2">
      <c r="A9" s="2">
        <v>2010101010</v>
      </c>
      <c r="B9" s="10" t="s">
        <v>9</v>
      </c>
      <c r="C9" s="9">
        <v>180974.85</v>
      </c>
      <c r="D9" s="11">
        <v>45322</v>
      </c>
      <c r="E9" s="9">
        <v>180974.85</v>
      </c>
      <c r="F9" s="11">
        <v>45350</v>
      </c>
      <c r="G9" s="9">
        <v>180974.85</v>
      </c>
      <c r="H9" s="11">
        <v>45382</v>
      </c>
      <c r="I9" s="9">
        <v>0</v>
      </c>
      <c r="J9" s="11">
        <v>45412</v>
      </c>
      <c r="K9" s="9">
        <v>0</v>
      </c>
      <c r="L9" s="7">
        <v>542924.55000000005</v>
      </c>
      <c r="M9" s="7">
        <v>724390.55</v>
      </c>
      <c r="N9" s="6">
        <v>-181466</v>
      </c>
      <c r="O9" s="9"/>
      <c r="P9" s="9"/>
    </row>
    <row r="10" spans="1:16" x14ac:dyDescent="0.2">
      <c r="A10" s="2">
        <v>2010101022</v>
      </c>
      <c r="B10" t="s">
        <v>10</v>
      </c>
      <c r="C10" s="9">
        <v>116084</v>
      </c>
      <c r="D10" s="11">
        <v>45322</v>
      </c>
      <c r="E10" s="9">
        <v>30277</v>
      </c>
      <c r="F10" s="11">
        <v>45350</v>
      </c>
      <c r="G10" s="9">
        <v>15824.55</v>
      </c>
      <c r="H10" s="11">
        <v>45382</v>
      </c>
      <c r="I10" s="9">
        <v>0</v>
      </c>
      <c r="J10" s="11">
        <v>45412</v>
      </c>
      <c r="K10" s="9">
        <v>0</v>
      </c>
      <c r="L10" s="7">
        <v>162185.55000000002</v>
      </c>
      <c r="M10" s="7">
        <v>343651.55</v>
      </c>
      <c r="N10" s="6">
        <v>-181465.99999999997</v>
      </c>
      <c r="O10" s="9"/>
      <c r="P10" s="9"/>
    </row>
    <row r="11" spans="1:16" x14ac:dyDescent="0.2">
      <c r="A11" s="2">
        <v>2010101023</v>
      </c>
      <c r="B11" t="s">
        <v>11</v>
      </c>
      <c r="C11" s="8">
        <v>10392.67</v>
      </c>
      <c r="D11" s="11">
        <v>45322</v>
      </c>
      <c r="E11" s="9">
        <v>0</v>
      </c>
      <c r="F11" s="11">
        <v>45350</v>
      </c>
      <c r="G11" s="9">
        <v>0</v>
      </c>
      <c r="H11" s="11">
        <v>45382</v>
      </c>
      <c r="I11" s="9">
        <v>0</v>
      </c>
      <c r="J11" s="11">
        <v>45412</v>
      </c>
      <c r="K11" s="9">
        <v>0</v>
      </c>
      <c r="L11" s="7">
        <v>10392.67</v>
      </c>
      <c r="M11" s="7">
        <v>191858.66999999998</v>
      </c>
      <c r="N11" s="6">
        <v>-181465.99999999997</v>
      </c>
      <c r="O11" s="9"/>
      <c r="P11" s="9"/>
    </row>
    <row r="12" spans="1:16" x14ac:dyDescent="0.2">
      <c r="A12" s="2">
        <v>2010101032</v>
      </c>
      <c r="B12" t="s">
        <v>12</v>
      </c>
      <c r="C12" s="9">
        <v>314702</v>
      </c>
      <c r="D12" s="11">
        <v>45322</v>
      </c>
      <c r="E12" s="9">
        <v>42881.37</v>
      </c>
      <c r="F12" s="11">
        <v>45350</v>
      </c>
      <c r="G12" s="9">
        <v>0</v>
      </c>
      <c r="H12" s="11">
        <v>45382</v>
      </c>
      <c r="I12" s="9">
        <v>0</v>
      </c>
      <c r="J12" s="11">
        <v>45412</v>
      </c>
      <c r="K12" s="9">
        <v>0</v>
      </c>
      <c r="L12" s="7">
        <v>357583.36998999998</v>
      </c>
      <c r="M12" s="7">
        <v>539049.37</v>
      </c>
      <c r="N12" s="6">
        <v>-181466.00001000002</v>
      </c>
      <c r="O12" s="9"/>
      <c r="P12" s="9"/>
    </row>
    <row r="13" spans="1:16" x14ac:dyDescent="0.2">
      <c r="A13" s="2">
        <v>2010101033</v>
      </c>
      <c r="B13" t="s">
        <v>13</v>
      </c>
      <c r="C13" s="9">
        <v>0</v>
      </c>
      <c r="D13" s="11">
        <v>45322</v>
      </c>
      <c r="E13" s="9">
        <v>0</v>
      </c>
      <c r="F13" s="11">
        <v>45350</v>
      </c>
      <c r="G13" s="9">
        <v>19534.16</v>
      </c>
      <c r="H13" s="11">
        <v>45382</v>
      </c>
      <c r="I13" s="9">
        <v>0</v>
      </c>
      <c r="J13" s="11">
        <v>45412</v>
      </c>
      <c r="K13" s="9">
        <v>0</v>
      </c>
      <c r="L13" s="7">
        <v>19534.163660000042</v>
      </c>
      <c r="M13" s="7">
        <v>201000.16</v>
      </c>
      <c r="N13" s="6">
        <v>-181465.99633999995</v>
      </c>
      <c r="O13" s="9"/>
      <c r="P13" s="9"/>
    </row>
    <row r="14" spans="1:16" x14ac:dyDescent="0.2">
      <c r="A14" s="2">
        <v>2010101034</v>
      </c>
      <c r="B14" t="s">
        <v>14</v>
      </c>
      <c r="C14" s="9">
        <v>129948.7</v>
      </c>
      <c r="D14" s="11">
        <v>45322</v>
      </c>
      <c r="E14" s="9">
        <v>129948.7</v>
      </c>
      <c r="F14" s="11">
        <v>45350</v>
      </c>
      <c r="G14" s="9">
        <v>129948.7</v>
      </c>
      <c r="H14" s="11">
        <v>45382</v>
      </c>
      <c r="I14" s="9">
        <v>129949</v>
      </c>
      <c r="J14" s="11">
        <v>45412</v>
      </c>
      <c r="K14" s="9">
        <v>0</v>
      </c>
      <c r="L14" s="7">
        <v>519795.10000000003</v>
      </c>
      <c r="M14" s="7">
        <v>701261.10000000009</v>
      </c>
      <c r="N14" s="6">
        <v>-181466.00000000006</v>
      </c>
      <c r="O14" s="9"/>
      <c r="P14" s="9"/>
    </row>
    <row r="15" spans="1:16" x14ac:dyDescent="0.2">
      <c r="A15" s="2">
        <v>2010101039</v>
      </c>
      <c r="B15" t="s">
        <v>15</v>
      </c>
      <c r="C15" s="9">
        <v>0</v>
      </c>
      <c r="D15" s="11">
        <v>45322</v>
      </c>
      <c r="E15" s="9">
        <v>0</v>
      </c>
      <c r="F15" s="11">
        <v>45350</v>
      </c>
      <c r="G15" s="9">
        <v>0</v>
      </c>
      <c r="H15" s="11">
        <v>45382</v>
      </c>
      <c r="I15" s="9">
        <v>0</v>
      </c>
      <c r="J15" s="11">
        <v>45412</v>
      </c>
      <c r="K15" s="9">
        <v>0</v>
      </c>
      <c r="L15" s="7">
        <v>0</v>
      </c>
      <c r="M15" s="7">
        <v>181466</v>
      </c>
      <c r="N15" s="6">
        <v>-181466</v>
      </c>
      <c r="O15" s="9"/>
      <c r="P15" s="9"/>
    </row>
    <row r="16" spans="1:16" x14ac:dyDescent="0.2">
      <c r="A16" s="2">
        <v>2010101040</v>
      </c>
      <c r="B16" t="s">
        <v>16</v>
      </c>
      <c r="C16" s="9">
        <v>15559.39</v>
      </c>
      <c r="D16" s="11">
        <v>45322</v>
      </c>
      <c r="E16" s="9">
        <v>0</v>
      </c>
      <c r="F16" s="11">
        <v>45350</v>
      </c>
      <c r="G16" s="9">
        <v>0</v>
      </c>
      <c r="H16" s="11">
        <v>45382</v>
      </c>
      <c r="I16" s="9">
        <v>0</v>
      </c>
      <c r="J16" s="11">
        <v>45412</v>
      </c>
      <c r="K16" s="9">
        <v>0</v>
      </c>
      <c r="L16" s="7">
        <v>15559.39</v>
      </c>
      <c r="M16" s="7">
        <v>197025.39</v>
      </c>
      <c r="N16" s="6">
        <v>-181466</v>
      </c>
      <c r="O16" s="9"/>
      <c r="P16" s="9"/>
    </row>
    <row r="17" spans="1:16" x14ac:dyDescent="0.2">
      <c r="A17" s="2">
        <v>2010101044</v>
      </c>
      <c r="B17" t="s">
        <v>17</v>
      </c>
      <c r="C17" s="9">
        <v>70530.994850000003</v>
      </c>
      <c r="D17" s="11">
        <v>45322</v>
      </c>
      <c r="E17" s="9">
        <v>70530.994850000003</v>
      </c>
      <c r="F17" s="11">
        <v>45350</v>
      </c>
      <c r="G17" s="9">
        <v>0</v>
      </c>
      <c r="H17" s="11">
        <v>45382</v>
      </c>
      <c r="I17" s="9">
        <v>0</v>
      </c>
      <c r="J17" s="11">
        <v>45412</v>
      </c>
      <c r="K17" s="9">
        <v>0</v>
      </c>
      <c r="L17" s="7">
        <v>141061.98970000001</v>
      </c>
      <c r="M17" s="7">
        <v>322527.98970000003</v>
      </c>
      <c r="N17" s="6">
        <v>-181466.00000000003</v>
      </c>
      <c r="O17" s="9"/>
      <c r="P17" s="9"/>
    </row>
    <row r="18" spans="1:16" x14ac:dyDescent="0.2">
      <c r="A18" s="2">
        <v>2010101060</v>
      </c>
      <c r="B18" t="s">
        <v>18</v>
      </c>
      <c r="C18" s="9">
        <v>0</v>
      </c>
      <c r="D18" s="11">
        <v>45322</v>
      </c>
      <c r="E18" s="9">
        <v>0</v>
      </c>
      <c r="F18" s="11">
        <v>45350</v>
      </c>
      <c r="G18" s="9">
        <v>0</v>
      </c>
      <c r="H18" s="11">
        <v>45382</v>
      </c>
      <c r="I18" s="9">
        <v>0</v>
      </c>
      <c r="J18" s="11">
        <v>45412</v>
      </c>
      <c r="K18" s="9">
        <v>0</v>
      </c>
      <c r="L18" s="7">
        <v>0</v>
      </c>
      <c r="M18" s="7">
        <v>181466</v>
      </c>
      <c r="N18" s="6">
        <v>-181466</v>
      </c>
      <c r="O18" s="9"/>
      <c r="P18" s="9"/>
    </row>
    <row r="19" spans="1:16" x14ac:dyDescent="0.2">
      <c r="A19" s="2">
        <v>2010101061</v>
      </c>
      <c r="B19" t="s">
        <v>19</v>
      </c>
      <c r="C19" s="9">
        <v>0</v>
      </c>
      <c r="D19" s="11">
        <v>45322</v>
      </c>
      <c r="E19" s="9">
        <v>0</v>
      </c>
      <c r="F19" s="11">
        <v>45350</v>
      </c>
      <c r="G19" s="9">
        <v>0</v>
      </c>
      <c r="H19" s="11">
        <v>45382</v>
      </c>
      <c r="I19" s="9">
        <v>0</v>
      </c>
      <c r="J19" s="11">
        <v>45412</v>
      </c>
      <c r="K19" s="9">
        <v>0</v>
      </c>
      <c r="L19" s="7">
        <v>0</v>
      </c>
      <c r="M19" s="7">
        <v>181466</v>
      </c>
      <c r="N19" s="6">
        <v>-181466</v>
      </c>
      <c r="O19" s="9"/>
      <c r="P19" s="9"/>
    </row>
    <row r="20" spans="1:16" x14ac:dyDescent="0.2">
      <c r="A20" s="2">
        <v>2010101064</v>
      </c>
      <c r="B20" t="s">
        <v>20</v>
      </c>
      <c r="C20" s="9">
        <v>1538355.4</v>
      </c>
      <c r="D20" s="11">
        <v>45322</v>
      </c>
      <c r="E20" s="9">
        <v>542429.60000000009</v>
      </c>
      <c r="F20" s="11">
        <v>45350</v>
      </c>
      <c r="G20" s="9">
        <v>545894</v>
      </c>
      <c r="H20" s="11">
        <v>45382</v>
      </c>
      <c r="I20" s="9">
        <v>69941.600000000006</v>
      </c>
      <c r="J20" s="11">
        <v>45412</v>
      </c>
      <c r="K20" s="9">
        <v>0</v>
      </c>
      <c r="L20" s="7">
        <v>2696620.5953099979</v>
      </c>
      <c r="M20" s="7">
        <v>2878086.6</v>
      </c>
      <c r="N20" s="6">
        <v>-181466.00469000218</v>
      </c>
      <c r="O20" s="9"/>
      <c r="P20" s="9"/>
    </row>
    <row r="21" spans="1:16" x14ac:dyDescent="0.2">
      <c r="A21" s="2">
        <v>2010101072</v>
      </c>
      <c r="B21" t="s">
        <v>21</v>
      </c>
      <c r="C21" s="9">
        <v>0</v>
      </c>
      <c r="D21" s="11">
        <v>45322</v>
      </c>
      <c r="E21" s="9">
        <v>0</v>
      </c>
      <c r="F21" s="11">
        <v>45350</v>
      </c>
      <c r="G21" s="9">
        <v>0</v>
      </c>
      <c r="H21" s="11">
        <v>45382</v>
      </c>
      <c r="I21" s="9">
        <v>0</v>
      </c>
      <c r="J21" s="11">
        <v>45412</v>
      </c>
      <c r="K21" s="9">
        <v>0</v>
      </c>
      <c r="L21" s="7">
        <v>0</v>
      </c>
      <c r="M21" s="7">
        <v>181466</v>
      </c>
      <c r="N21" s="6">
        <v>-181466</v>
      </c>
      <c r="O21" s="9"/>
      <c r="P21" s="9"/>
    </row>
    <row r="22" spans="1:16" x14ac:dyDescent="0.2">
      <c r="A22" s="2">
        <v>2010101074</v>
      </c>
      <c r="B22" t="s">
        <v>22</v>
      </c>
      <c r="C22" s="9">
        <v>102174.56</v>
      </c>
      <c r="D22" s="11">
        <v>45322</v>
      </c>
      <c r="E22" s="9"/>
      <c r="F22" s="11">
        <v>45350</v>
      </c>
      <c r="G22" s="9">
        <v>0</v>
      </c>
      <c r="H22" s="11">
        <v>45382</v>
      </c>
      <c r="I22" s="9">
        <v>0</v>
      </c>
      <c r="J22" s="11">
        <v>45412</v>
      </c>
      <c r="K22" s="9">
        <v>0</v>
      </c>
      <c r="L22" s="7">
        <v>102174.56124000002</v>
      </c>
      <c r="M22" s="7">
        <v>283640.56</v>
      </c>
      <c r="N22" s="6">
        <v>-181465.99875999999</v>
      </c>
      <c r="O22" s="9"/>
      <c r="P22" s="9"/>
    </row>
    <row r="23" spans="1:16" x14ac:dyDescent="0.2">
      <c r="A23" s="2">
        <v>2010101092</v>
      </c>
      <c r="B23" t="s">
        <v>23</v>
      </c>
      <c r="C23" s="9">
        <v>0</v>
      </c>
      <c r="D23" s="11">
        <v>45322</v>
      </c>
      <c r="E23" s="9">
        <v>0</v>
      </c>
      <c r="F23" s="11">
        <v>45350</v>
      </c>
      <c r="G23" s="9">
        <v>0</v>
      </c>
      <c r="H23" s="11">
        <v>45382</v>
      </c>
      <c r="I23" s="9">
        <v>0</v>
      </c>
      <c r="J23" s="11">
        <v>45412</v>
      </c>
      <c r="K23" s="9">
        <v>0</v>
      </c>
      <c r="L23" s="7">
        <v>0</v>
      </c>
      <c r="M23" s="7">
        <v>181466</v>
      </c>
      <c r="N23" s="6">
        <v>-181466</v>
      </c>
      <c r="O23" s="9"/>
      <c r="P23" s="9"/>
    </row>
    <row r="24" spans="1:16" x14ac:dyDescent="0.2">
      <c r="A24" s="2">
        <v>2010101093</v>
      </c>
      <c r="B24" t="s">
        <v>24</v>
      </c>
      <c r="C24" s="9">
        <v>0</v>
      </c>
      <c r="D24" s="11">
        <v>45322</v>
      </c>
      <c r="E24" s="9">
        <v>0</v>
      </c>
      <c r="F24" s="11">
        <v>45350</v>
      </c>
      <c r="G24" s="9">
        <v>2020392</v>
      </c>
      <c r="H24" s="11">
        <v>45382</v>
      </c>
      <c r="I24" s="9">
        <v>1222574.6499999999</v>
      </c>
      <c r="J24" s="11">
        <v>45412</v>
      </c>
      <c r="K24" s="9">
        <v>0</v>
      </c>
      <c r="L24" s="7">
        <v>3242966.652470001</v>
      </c>
      <c r="M24" s="7">
        <v>3424432.65</v>
      </c>
      <c r="N24" s="6">
        <v>-181465.99752999889</v>
      </c>
      <c r="O24" s="9"/>
      <c r="P24" s="9"/>
    </row>
    <row r="25" spans="1:16" x14ac:dyDescent="0.2">
      <c r="A25" s="2">
        <v>2010101095</v>
      </c>
      <c r="B25" t="s">
        <v>25</v>
      </c>
      <c r="C25" s="9">
        <v>54831</v>
      </c>
      <c r="D25" s="11">
        <v>45322</v>
      </c>
      <c r="E25" s="9">
        <v>12936.82</v>
      </c>
      <c r="F25" s="11">
        <v>45350</v>
      </c>
      <c r="G25" s="9">
        <v>0</v>
      </c>
      <c r="H25" s="11">
        <v>45382</v>
      </c>
      <c r="I25" s="9">
        <v>0</v>
      </c>
      <c r="J25" s="11">
        <v>45412</v>
      </c>
      <c r="K25" s="9">
        <v>0</v>
      </c>
      <c r="L25" s="7">
        <v>67767.824010000084</v>
      </c>
      <c r="M25" s="7">
        <v>249233.82</v>
      </c>
      <c r="N25" s="6">
        <v>-181465.99598999991</v>
      </c>
      <c r="O25" s="9"/>
      <c r="P25" s="9"/>
    </row>
    <row r="26" spans="1:16" x14ac:dyDescent="0.2">
      <c r="A26" s="2">
        <v>2010101097</v>
      </c>
      <c r="B26" s="10" t="s">
        <v>26</v>
      </c>
      <c r="C26" s="9">
        <v>734.81000000000006</v>
      </c>
      <c r="D26" s="11">
        <v>45322</v>
      </c>
      <c r="E26" s="9">
        <v>0</v>
      </c>
      <c r="F26" s="11">
        <v>45350</v>
      </c>
      <c r="G26" s="9">
        <v>0</v>
      </c>
      <c r="H26" s="11">
        <v>45382</v>
      </c>
      <c r="I26" s="9">
        <v>0</v>
      </c>
      <c r="J26" s="11">
        <v>45412</v>
      </c>
      <c r="K26" s="9">
        <v>0</v>
      </c>
      <c r="L26" s="7">
        <v>734.81000000000006</v>
      </c>
      <c r="M26" s="7">
        <v>182200.81</v>
      </c>
      <c r="N26" s="6">
        <v>-181466</v>
      </c>
      <c r="O26" s="9"/>
      <c r="P26" s="9"/>
    </row>
    <row r="27" spans="1:16" x14ac:dyDescent="0.2">
      <c r="A27" s="2">
        <v>2010101112</v>
      </c>
      <c r="B27" t="s">
        <v>27</v>
      </c>
      <c r="C27" s="9">
        <v>0.53</v>
      </c>
      <c r="D27" s="11">
        <v>45322</v>
      </c>
      <c r="E27" s="9">
        <v>0</v>
      </c>
      <c r="F27" s="11">
        <v>45350</v>
      </c>
      <c r="G27" s="9">
        <v>0</v>
      </c>
      <c r="H27" s="11">
        <v>45382</v>
      </c>
      <c r="I27" s="9">
        <v>0</v>
      </c>
      <c r="J27" s="11">
        <v>45412</v>
      </c>
      <c r="K27" s="9">
        <v>0</v>
      </c>
      <c r="L27" s="7">
        <v>0.53</v>
      </c>
      <c r="M27" s="7">
        <v>181466.53</v>
      </c>
      <c r="N27" s="6">
        <v>-181466</v>
      </c>
      <c r="O27" s="9"/>
      <c r="P27" s="9"/>
    </row>
    <row r="28" spans="1:16" x14ac:dyDescent="0.2">
      <c r="A28" s="2">
        <v>2010101122</v>
      </c>
      <c r="B28" t="s">
        <v>28</v>
      </c>
      <c r="C28" s="9">
        <v>28742.600000000002</v>
      </c>
      <c r="D28" s="11">
        <v>45322</v>
      </c>
      <c r="E28" s="9">
        <v>0</v>
      </c>
      <c r="F28" s="11">
        <v>45350</v>
      </c>
      <c r="G28" s="9">
        <v>0</v>
      </c>
      <c r="H28" s="11">
        <v>45382</v>
      </c>
      <c r="I28" s="9">
        <v>0</v>
      </c>
      <c r="J28" s="11">
        <v>45412</v>
      </c>
      <c r="K28" s="9">
        <v>0</v>
      </c>
      <c r="L28" s="7">
        <v>28742.600000000002</v>
      </c>
      <c r="M28" s="7">
        <v>210208.6</v>
      </c>
      <c r="N28" s="6">
        <v>-181466</v>
      </c>
      <c r="O28" s="9"/>
      <c r="P28" s="9"/>
    </row>
    <row r="29" spans="1:16" x14ac:dyDescent="0.2">
      <c r="A29" s="2">
        <v>2010101149</v>
      </c>
      <c r="B29" t="s">
        <v>29</v>
      </c>
      <c r="C29" s="9">
        <v>0</v>
      </c>
      <c r="D29" s="11">
        <v>45322</v>
      </c>
      <c r="E29" s="9">
        <v>0</v>
      </c>
      <c r="F29" s="11">
        <v>45350</v>
      </c>
      <c r="G29" s="9">
        <v>0</v>
      </c>
      <c r="H29" s="11">
        <v>45382</v>
      </c>
      <c r="I29" s="9">
        <v>0</v>
      </c>
      <c r="J29" s="11">
        <v>45412</v>
      </c>
      <c r="K29" s="9">
        <v>0</v>
      </c>
      <c r="L29" s="7">
        <v>0</v>
      </c>
      <c r="M29" s="7">
        <v>181466</v>
      </c>
      <c r="N29" s="6">
        <v>-181466</v>
      </c>
      <c r="O29" s="9"/>
      <c r="P29" s="9"/>
    </row>
    <row r="30" spans="1:16" x14ac:dyDescent="0.2">
      <c r="A30" s="2">
        <v>2010101150</v>
      </c>
      <c r="B30" t="s">
        <v>30</v>
      </c>
      <c r="C30" s="9">
        <v>0</v>
      </c>
      <c r="D30" s="11">
        <v>45322</v>
      </c>
      <c r="E30" s="9">
        <v>0</v>
      </c>
      <c r="F30" s="11">
        <v>45350</v>
      </c>
      <c r="G30" s="9">
        <v>0</v>
      </c>
      <c r="H30" s="11">
        <v>45382</v>
      </c>
      <c r="I30" s="9">
        <v>0</v>
      </c>
      <c r="J30" s="11">
        <v>45412</v>
      </c>
      <c r="K30" s="9">
        <v>0</v>
      </c>
      <c r="L30" s="7">
        <v>0</v>
      </c>
      <c r="M30" s="7">
        <v>181466</v>
      </c>
      <c r="N30" s="6">
        <v>-181466</v>
      </c>
      <c r="O30" s="9"/>
      <c r="P30" s="9"/>
    </row>
    <row r="31" spans="1:16" x14ac:dyDescent="0.2">
      <c r="A31" s="2">
        <v>2010101157</v>
      </c>
      <c r="B31" t="s">
        <v>31</v>
      </c>
      <c r="C31" s="9">
        <v>1501925</v>
      </c>
      <c r="D31" s="11">
        <v>45322</v>
      </c>
      <c r="E31" s="9">
        <v>0</v>
      </c>
      <c r="F31" s="11">
        <v>45350</v>
      </c>
      <c r="G31" s="9">
        <v>0</v>
      </c>
      <c r="H31" s="11">
        <v>45382</v>
      </c>
      <c r="I31" s="9">
        <v>629209.10000000009</v>
      </c>
      <c r="J31" s="11">
        <v>45412</v>
      </c>
      <c r="K31" s="9">
        <v>0</v>
      </c>
      <c r="L31" s="7">
        <v>2131134.1</v>
      </c>
      <c r="M31" s="7">
        <v>2312600.1</v>
      </c>
      <c r="N31" s="6">
        <v>-181466</v>
      </c>
      <c r="O31" s="9"/>
      <c r="P31" s="9"/>
    </row>
    <row r="32" spans="1:16" x14ac:dyDescent="0.2">
      <c r="A32" s="2">
        <v>2010101168</v>
      </c>
      <c r="B32" t="s">
        <v>32</v>
      </c>
      <c r="C32" s="8">
        <v>1904.585189999789</v>
      </c>
      <c r="D32" s="11">
        <v>45322</v>
      </c>
      <c r="E32" s="9">
        <v>0</v>
      </c>
      <c r="F32" s="11">
        <v>45350</v>
      </c>
      <c r="G32" s="9">
        <v>0</v>
      </c>
      <c r="H32" s="11">
        <v>45382</v>
      </c>
      <c r="I32" s="9">
        <v>0</v>
      </c>
      <c r="J32" s="11">
        <v>45412</v>
      </c>
      <c r="K32" s="9">
        <v>0</v>
      </c>
      <c r="L32" s="7">
        <v>1904.585189999789</v>
      </c>
      <c r="M32" s="7">
        <v>183370.58518999978</v>
      </c>
      <c r="N32" s="6">
        <v>-181466</v>
      </c>
      <c r="O32" s="9"/>
      <c r="P32" s="9"/>
    </row>
    <row r="33" spans="1:16" x14ac:dyDescent="0.2">
      <c r="A33" s="2">
        <v>2010101170</v>
      </c>
      <c r="B33" t="s">
        <v>33</v>
      </c>
      <c r="C33" s="9">
        <v>0</v>
      </c>
      <c r="D33" s="11">
        <v>45322</v>
      </c>
      <c r="E33" s="9">
        <v>0</v>
      </c>
      <c r="F33" s="11">
        <v>45350</v>
      </c>
      <c r="G33" s="9">
        <v>0</v>
      </c>
      <c r="H33" s="11">
        <v>45382</v>
      </c>
      <c r="I33" s="9">
        <v>0</v>
      </c>
      <c r="J33" s="11">
        <v>45412</v>
      </c>
      <c r="K33" s="9">
        <v>0</v>
      </c>
      <c r="L33" s="7">
        <v>0</v>
      </c>
      <c r="M33" s="7">
        <v>181466</v>
      </c>
      <c r="N33" s="6">
        <v>-181466</v>
      </c>
      <c r="O33" s="9"/>
      <c r="P33" s="9"/>
    </row>
    <row r="34" spans="1:16" x14ac:dyDescent="0.2">
      <c r="A34" s="2">
        <v>2010101173</v>
      </c>
      <c r="B34" t="s">
        <v>34</v>
      </c>
      <c r="C34" s="9">
        <v>0</v>
      </c>
      <c r="D34" s="11">
        <v>45322</v>
      </c>
      <c r="E34" s="9">
        <v>0</v>
      </c>
      <c r="F34" s="11">
        <v>45350</v>
      </c>
      <c r="G34" s="9">
        <v>0</v>
      </c>
      <c r="H34" s="11">
        <v>45382</v>
      </c>
      <c r="I34" s="9">
        <v>0</v>
      </c>
      <c r="J34" s="11">
        <v>45412</v>
      </c>
      <c r="K34" s="9">
        <v>0</v>
      </c>
      <c r="L34" s="7">
        <v>0</v>
      </c>
      <c r="M34" s="7">
        <v>181466</v>
      </c>
      <c r="N34" s="6">
        <v>-181466</v>
      </c>
      <c r="O34" s="9"/>
      <c r="P34" s="9"/>
    </row>
    <row r="35" spans="1:16" x14ac:dyDescent="0.2">
      <c r="A35" s="2">
        <v>2010101182</v>
      </c>
      <c r="B35" t="s">
        <v>35</v>
      </c>
      <c r="C35" s="8">
        <v>3571.94</v>
      </c>
      <c r="D35" s="11">
        <v>45322</v>
      </c>
      <c r="E35" s="9">
        <v>0</v>
      </c>
      <c r="F35" s="11">
        <v>45350</v>
      </c>
      <c r="G35" s="9">
        <v>0</v>
      </c>
      <c r="H35" s="11">
        <v>45382</v>
      </c>
      <c r="I35" s="9">
        <v>0</v>
      </c>
      <c r="J35" s="11">
        <v>45412</v>
      </c>
      <c r="K35" s="9">
        <v>0</v>
      </c>
      <c r="L35" s="7">
        <v>3571.94</v>
      </c>
      <c r="M35" s="7">
        <v>185037.94</v>
      </c>
      <c r="N35" s="6">
        <v>-181466</v>
      </c>
      <c r="O35" s="9"/>
      <c r="P35" s="9"/>
    </row>
    <row r="36" spans="1:16" x14ac:dyDescent="0.2">
      <c r="A36" s="2">
        <v>2010101183</v>
      </c>
      <c r="B36" t="s">
        <v>36</v>
      </c>
      <c r="C36" s="9">
        <v>0</v>
      </c>
      <c r="D36" s="11">
        <v>45322</v>
      </c>
      <c r="E36" s="9">
        <v>0</v>
      </c>
      <c r="F36" s="11">
        <v>45350</v>
      </c>
      <c r="G36" s="9">
        <v>0</v>
      </c>
      <c r="H36" s="11">
        <v>45382</v>
      </c>
      <c r="I36" s="9">
        <v>0</v>
      </c>
      <c r="J36" s="11">
        <v>45412</v>
      </c>
      <c r="K36" s="9">
        <v>0</v>
      </c>
      <c r="L36" s="7">
        <v>0</v>
      </c>
      <c r="M36" s="7">
        <v>181466</v>
      </c>
      <c r="N36" s="6">
        <v>-181466</v>
      </c>
      <c r="O36" s="9"/>
      <c r="P36" s="9"/>
    </row>
    <row r="37" spans="1:16" x14ac:dyDescent="0.2">
      <c r="A37" s="2">
        <v>2010101185</v>
      </c>
      <c r="B37" t="s">
        <v>37</v>
      </c>
      <c r="C37" s="9">
        <v>0</v>
      </c>
      <c r="D37" s="11">
        <v>45322</v>
      </c>
      <c r="E37" s="9">
        <v>0</v>
      </c>
      <c r="F37" s="11">
        <v>45350</v>
      </c>
      <c r="G37" s="9">
        <v>0</v>
      </c>
      <c r="H37" s="11">
        <v>45382</v>
      </c>
      <c r="I37" s="9">
        <v>0</v>
      </c>
      <c r="J37" s="11">
        <v>45412</v>
      </c>
      <c r="K37" s="9">
        <v>0</v>
      </c>
      <c r="L37" s="7">
        <v>0</v>
      </c>
      <c r="M37" s="7">
        <v>181466</v>
      </c>
      <c r="N37" s="6">
        <v>-181466</v>
      </c>
      <c r="O37" s="9"/>
      <c r="P37" s="9"/>
    </row>
    <row r="38" spans="1:16" x14ac:dyDescent="0.2">
      <c r="A38" s="2">
        <v>2010101188</v>
      </c>
      <c r="B38" s="10" t="s">
        <v>38</v>
      </c>
      <c r="C38" s="9">
        <v>44409.78</v>
      </c>
      <c r="D38" s="11">
        <v>45322</v>
      </c>
      <c r="E38" s="9">
        <v>0</v>
      </c>
      <c r="F38" s="11">
        <v>45350</v>
      </c>
      <c r="G38" s="9">
        <v>0</v>
      </c>
      <c r="H38" s="11">
        <v>45382</v>
      </c>
      <c r="I38" s="9">
        <v>0</v>
      </c>
      <c r="J38" s="11">
        <v>45412</v>
      </c>
      <c r="K38" s="9">
        <v>0</v>
      </c>
      <c r="L38" s="7">
        <v>44409.78</v>
      </c>
      <c r="M38" s="7">
        <v>225875.78</v>
      </c>
      <c r="N38" s="6">
        <v>-181466</v>
      </c>
      <c r="O38" s="9"/>
      <c r="P38" s="9"/>
    </row>
    <row r="39" spans="1:16" x14ac:dyDescent="0.2">
      <c r="A39" s="2">
        <v>2010101191</v>
      </c>
      <c r="B39" t="s">
        <v>39</v>
      </c>
      <c r="C39" s="9">
        <v>0</v>
      </c>
      <c r="D39" s="11">
        <v>45322</v>
      </c>
      <c r="E39" s="9">
        <v>0</v>
      </c>
      <c r="F39" s="11">
        <v>45350</v>
      </c>
      <c r="G39" s="9">
        <v>0</v>
      </c>
      <c r="H39" s="11">
        <v>45382</v>
      </c>
      <c r="I39" s="9">
        <v>0</v>
      </c>
      <c r="J39" s="11">
        <v>45412</v>
      </c>
      <c r="K39" s="9">
        <v>0</v>
      </c>
      <c r="L39" s="7">
        <v>0</v>
      </c>
      <c r="M39" s="7">
        <v>181466</v>
      </c>
      <c r="N39" s="6">
        <v>-181466</v>
      </c>
      <c r="O39" s="9"/>
      <c r="P39" s="9"/>
    </row>
    <row r="40" spans="1:16" x14ac:dyDescent="0.2">
      <c r="A40" s="2">
        <v>2010101194</v>
      </c>
      <c r="B40" s="10" t="s">
        <v>40</v>
      </c>
      <c r="C40" s="9">
        <v>152538</v>
      </c>
      <c r="D40" s="11">
        <v>45322</v>
      </c>
      <c r="E40" s="9">
        <v>0</v>
      </c>
      <c r="F40" s="11">
        <v>45350</v>
      </c>
      <c r="G40" s="9">
        <v>0</v>
      </c>
      <c r="H40" s="11">
        <v>45382</v>
      </c>
      <c r="I40" s="9">
        <v>0</v>
      </c>
      <c r="J40" s="11">
        <v>45412</v>
      </c>
      <c r="K40" s="9">
        <v>0</v>
      </c>
      <c r="L40" s="7">
        <v>152538</v>
      </c>
      <c r="M40" s="7">
        <v>334004</v>
      </c>
      <c r="N40" s="6">
        <v>-181466</v>
      </c>
      <c r="O40" s="9"/>
      <c r="P40" s="9"/>
    </row>
    <row r="41" spans="1:16" x14ac:dyDescent="0.2">
      <c r="A41" s="2">
        <v>2010101195</v>
      </c>
      <c r="B41" t="s">
        <v>41</v>
      </c>
      <c r="C41" s="9">
        <v>2099.9</v>
      </c>
      <c r="D41" s="11">
        <v>45322</v>
      </c>
      <c r="E41" s="9">
        <v>0</v>
      </c>
      <c r="F41" s="11">
        <v>45350</v>
      </c>
      <c r="G41" s="9">
        <v>0</v>
      </c>
      <c r="H41" s="11">
        <v>45382</v>
      </c>
      <c r="I41" s="9">
        <v>0</v>
      </c>
      <c r="J41" s="11">
        <v>45412</v>
      </c>
      <c r="K41" s="9">
        <v>0</v>
      </c>
      <c r="L41" s="7">
        <v>2099.9</v>
      </c>
      <c r="M41" s="7">
        <v>183565.9</v>
      </c>
      <c r="N41" s="6">
        <v>-181466</v>
      </c>
      <c r="O41" s="9"/>
      <c r="P41" s="9"/>
    </row>
    <row r="42" spans="1:16" x14ac:dyDescent="0.2">
      <c r="A42" s="2">
        <v>2010101196</v>
      </c>
      <c r="B42" t="s">
        <v>42</v>
      </c>
      <c r="C42" s="9">
        <v>0</v>
      </c>
      <c r="D42" s="11">
        <v>45322</v>
      </c>
      <c r="E42" s="9">
        <v>0</v>
      </c>
      <c r="F42" s="11">
        <v>45350</v>
      </c>
      <c r="G42" s="9">
        <v>0</v>
      </c>
      <c r="H42" s="11">
        <v>45382</v>
      </c>
      <c r="I42" s="9">
        <v>0</v>
      </c>
      <c r="J42" s="11">
        <v>45412</v>
      </c>
      <c r="K42" s="9">
        <v>0</v>
      </c>
      <c r="L42" s="7">
        <v>0</v>
      </c>
      <c r="M42" s="7">
        <v>181466</v>
      </c>
      <c r="N42" s="6">
        <v>-181466</v>
      </c>
      <c r="O42" s="9"/>
      <c r="P42" s="9"/>
    </row>
    <row r="43" spans="1:16" x14ac:dyDescent="0.2">
      <c r="A43" s="2">
        <v>2010101197</v>
      </c>
      <c r="B43" s="10" t="s">
        <v>43</v>
      </c>
      <c r="C43" s="9">
        <v>36086.93</v>
      </c>
      <c r="D43" s="11">
        <v>45322</v>
      </c>
      <c r="E43" s="9">
        <v>0</v>
      </c>
      <c r="F43" s="11">
        <v>45350</v>
      </c>
      <c r="G43" s="9">
        <v>0</v>
      </c>
      <c r="H43" s="11">
        <v>45382</v>
      </c>
      <c r="I43" s="9">
        <v>0</v>
      </c>
      <c r="J43" s="11">
        <v>45412</v>
      </c>
      <c r="K43" s="9">
        <v>0</v>
      </c>
      <c r="L43" s="7">
        <v>36086.93</v>
      </c>
      <c r="M43" s="7">
        <v>217552.93</v>
      </c>
      <c r="N43" s="6">
        <v>-181466</v>
      </c>
      <c r="O43" s="9"/>
      <c r="P43" s="9"/>
    </row>
    <row r="44" spans="1:16" x14ac:dyDescent="0.2">
      <c r="A44" s="2">
        <v>2010101200</v>
      </c>
      <c r="B44" t="s">
        <v>44</v>
      </c>
      <c r="C44" s="9">
        <v>0</v>
      </c>
      <c r="D44" s="11">
        <v>45322</v>
      </c>
      <c r="E44" s="9">
        <v>0</v>
      </c>
      <c r="F44" s="11">
        <v>45350</v>
      </c>
      <c r="G44" s="9">
        <v>0</v>
      </c>
      <c r="H44" s="11">
        <v>45382</v>
      </c>
      <c r="I44" s="9">
        <v>0</v>
      </c>
      <c r="J44" s="11">
        <v>45412</v>
      </c>
      <c r="K44" s="9">
        <v>0</v>
      </c>
      <c r="L44" s="7">
        <v>0</v>
      </c>
      <c r="M44" s="7">
        <v>181466</v>
      </c>
      <c r="N44" s="6">
        <v>-181466</v>
      </c>
      <c r="O44" s="9"/>
      <c r="P44" s="9"/>
    </row>
    <row r="45" spans="1:16" x14ac:dyDescent="0.2">
      <c r="A45" s="2">
        <v>2010101201</v>
      </c>
      <c r="B45" t="s">
        <v>45</v>
      </c>
      <c r="C45" s="9">
        <v>0</v>
      </c>
      <c r="D45" s="11">
        <v>45322</v>
      </c>
      <c r="E45" s="9">
        <v>0</v>
      </c>
      <c r="F45" s="11">
        <v>45350</v>
      </c>
      <c r="G45" s="9">
        <v>0</v>
      </c>
      <c r="H45" s="11">
        <v>45382</v>
      </c>
      <c r="I45" s="9">
        <v>0</v>
      </c>
      <c r="J45" s="11">
        <v>45412</v>
      </c>
      <c r="K45" s="9">
        <v>0</v>
      </c>
      <c r="L45" s="7">
        <v>2.0000000298023225E-3</v>
      </c>
      <c r="M45" s="7">
        <v>181466</v>
      </c>
      <c r="N45" s="6">
        <v>-181465.99799999996</v>
      </c>
      <c r="O45" s="9"/>
      <c r="P45" s="9"/>
    </row>
    <row r="46" spans="1:16" x14ac:dyDescent="0.2">
      <c r="A46" s="2">
        <v>2010101209</v>
      </c>
      <c r="B46" t="s">
        <v>46</v>
      </c>
      <c r="C46" s="9">
        <v>8338</v>
      </c>
      <c r="D46" s="11">
        <v>45322</v>
      </c>
      <c r="E46" s="9">
        <v>0</v>
      </c>
      <c r="F46" s="11">
        <v>45350</v>
      </c>
      <c r="G46" s="9">
        <v>0</v>
      </c>
      <c r="H46" s="11">
        <v>45382</v>
      </c>
      <c r="I46" s="9">
        <v>0</v>
      </c>
      <c r="J46" s="11">
        <v>45412</v>
      </c>
      <c r="K46" s="9">
        <v>0</v>
      </c>
      <c r="L46" s="7">
        <v>8338</v>
      </c>
      <c r="M46" s="7">
        <v>189804</v>
      </c>
      <c r="N46" s="6">
        <v>-181466</v>
      </c>
      <c r="O46" s="9"/>
      <c r="P46" s="9"/>
    </row>
    <row r="47" spans="1:16" x14ac:dyDescent="0.2">
      <c r="A47" s="2">
        <v>2010101221</v>
      </c>
      <c r="B47" t="s">
        <v>47</v>
      </c>
      <c r="C47" s="9">
        <v>0</v>
      </c>
      <c r="D47" s="11">
        <v>45322</v>
      </c>
      <c r="E47" s="9">
        <v>0</v>
      </c>
      <c r="F47" s="11">
        <v>45350</v>
      </c>
      <c r="G47" s="9">
        <v>0</v>
      </c>
      <c r="H47" s="11">
        <v>45382</v>
      </c>
      <c r="I47" s="9">
        <v>0</v>
      </c>
      <c r="J47" s="11">
        <v>45412</v>
      </c>
      <c r="K47" s="9">
        <v>0</v>
      </c>
      <c r="L47" s="7">
        <v>0</v>
      </c>
      <c r="M47" s="7">
        <v>181466</v>
      </c>
      <c r="N47" s="6">
        <v>-181466</v>
      </c>
      <c r="O47" s="9"/>
      <c r="P47" s="9"/>
    </row>
    <row r="48" spans="1:16" x14ac:dyDescent="0.2">
      <c r="A48" s="2">
        <v>2010101222</v>
      </c>
      <c r="B48" t="s">
        <v>48</v>
      </c>
      <c r="C48" s="9">
        <v>37212</v>
      </c>
      <c r="D48" s="11">
        <v>45322</v>
      </c>
      <c r="E48" s="9">
        <v>57222</v>
      </c>
      <c r="F48" s="11">
        <v>45350</v>
      </c>
      <c r="G48" s="9">
        <v>23633.97</v>
      </c>
      <c r="H48" s="11">
        <v>45382</v>
      </c>
      <c r="I48" s="9">
        <v>0</v>
      </c>
      <c r="J48" s="11">
        <v>45412</v>
      </c>
      <c r="K48" s="9">
        <v>0</v>
      </c>
      <c r="L48" s="7">
        <v>118067.97003000007</v>
      </c>
      <c r="M48" s="7">
        <v>299533.96999999997</v>
      </c>
      <c r="N48" s="6">
        <v>-181465.99996999989</v>
      </c>
      <c r="O48" s="9"/>
      <c r="P48" s="9"/>
    </row>
    <row r="49" spans="1:16" x14ac:dyDescent="0.2">
      <c r="A49" s="2">
        <v>2010101231</v>
      </c>
      <c r="B49" s="10" t="s">
        <v>49</v>
      </c>
      <c r="C49" s="9">
        <v>231284.76</v>
      </c>
      <c r="D49" s="11">
        <v>45322</v>
      </c>
      <c r="E49" s="9">
        <v>0</v>
      </c>
      <c r="F49" s="11">
        <v>45350</v>
      </c>
      <c r="G49" s="9">
        <v>0</v>
      </c>
      <c r="H49" s="11">
        <v>45382</v>
      </c>
      <c r="I49" s="9">
        <v>0</v>
      </c>
      <c r="J49" s="11">
        <v>45412</v>
      </c>
      <c r="K49" s="9">
        <v>0</v>
      </c>
      <c r="L49" s="7">
        <v>231284.76</v>
      </c>
      <c r="M49" s="7">
        <v>412750.76</v>
      </c>
      <c r="N49" s="6">
        <v>-181466</v>
      </c>
      <c r="O49" s="9"/>
      <c r="P49" s="9"/>
    </row>
    <row r="50" spans="1:16" x14ac:dyDescent="0.2">
      <c r="A50" s="2">
        <v>2010101234</v>
      </c>
      <c r="B50" t="s">
        <v>50</v>
      </c>
      <c r="C50" s="9">
        <v>0</v>
      </c>
      <c r="D50" s="11">
        <v>45322</v>
      </c>
      <c r="E50" s="9">
        <v>0</v>
      </c>
      <c r="F50" s="11">
        <v>45350</v>
      </c>
      <c r="G50" s="9">
        <v>0</v>
      </c>
      <c r="H50" s="11">
        <v>45382</v>
      </c>
      <c r="I50" s="9">
        <v>0</v>
      </c>
      <c r="J50" s="11">
        <v>45412</v>
      </c>
      <c r="K50" s="9">
        <v>0</v>
      </c>
      <c r="L50" s="7">
        <v>0</v>
      </c>
      <c r="M50" s="7">
        <v>181466</v>
      </c>
      <c r="N50" s="6">
        <v>-181466</v>
      </c>
      <c r="O50" s="9"/>
      <c r="P50" s="9"/>
    </row>
    <row r="51" spans="1:16" x14ac:dyDescent="0.2">
      <c r="A51" s="2">
        <v>2010101236</v>
      </c>
      <c r="B51" t="s">
        <v>51</v>
      </c>
      <c r="C51" s="9">
        <v>0</v>
      </c>
      <c r="D51" s="11">
        <v>45322</v>
      </c>
      <c r="E51" s="9">
        <v>0</v>
      </c>
      <c r="F51" s="11">
        <v>45350</v>
      </c>
      <c r="G51" s="9">
        <v>0</v>
      </c>
      <c r="H51" s="11">
        <v>45382</v>
      </c>
      <c r="I51" s="9">
        <v>60.145010000169279</v>
      </c>
      <c r="J51" s="11">
        <v>45412</v>
      </c>
      <c r="K51" s="9">
        <v>0</v>
      </c>
      <c r="L51" s="7">
        <v>60.145010000169279</v>
      </c>
      <c r="M51" s="7">
        <v>181526.14501000018</v>
      </c>
      <c r="N51" s="6">
        <v>-181466</v>
      </c>
      <c r="O51" s="9"/>
      <c r="P51" s="9"/>
    </row>
    <row r="52" spans="1:16" x14ac:dyDescent="0.2">
      <c r="A52" s="2">
        <v>2010101243</v>
      </c>
      <c r="B52" t="s">
        <v>52</v>
      </c>
      <c r="C52" s="9">
        <v>0</v>
      </c>
      <c r="D52" s="11">
        <v>45322</v>
      </c>
      <c r="E52" s="9">
        <v>0</v>
      </c>
      <c r="F52" s="11">
        <v>45350</v>
      </c>
      <c r="G52" s="9">
        <v>0</v>
      </c>
      <c r="H52" s="11">
        <v>45382</v>
      </c>
      <c r="I52" s="9">
        <v>0</v>
      </c>
      <c r="J52" s="11">
        <v>45412</v>
      </c>
      <c r="K52" s="9">
        <v>0</v>
      </c>
      <c r="L52" s="7">
        <v>0</v>
      </c>
      <c r="M52" s="7">
        <v>181466</v>
      </c>
      <c r="N52" s="6">
        <v>-181466</v>
      </c>
      <c r="O52" s="9"/>
      <c r="P52" s="9"/>
    </row>
    <row r="53" spans="1:16" x14ac:dyDescent="0.2">
      <c r="A53" s="2">
        <v>2010101245</v>
      </c>
      <c r="B53" t="s">
        <v>53</v>
      </c>
      <c r="C53" s="9">
        <v>6960.64</v>
      </c>
      <c r="D53" s="11">
        <v>45322</v>
      </c>
      <c r="E53" s="9">
        <v>0</v>
      </c>
      <c r="F53" s="11">
        <v>45350</v>
      </c>
      <c r="G53" s="9">
        <v>0</v>
      </c>
      <c r="H53" s="11">
        <v>45382</v>
      </c>
      <c r="I53" s="9">
        <v>0</v>
      </c>
      <c r="J53" s="11">
        <v>45412</v>
      </c>
      <c r="K53" s="9">
        <v>0</v>
      </c>
      <c r="L53" s="7">
        <v>6960.64</v>
      </c>
      <c r="M53" s="7">
        <v>188426.64</v>
      </c>
      <c r="N53" s="6">
        <v>-181466</v>
      </c>
      <c r="O53" s="9"/>
      <c r="P53" s="9"/>
    </row>
    <row r="54" spans="1:16" x14ac:dyDescent="0.2">
      <c r="A54" s="2">
        <v>2010101247</v>
      </c>
      <c r="B54" t="s">
        <v>54</v>
      </c>
      <c r="C54" s="9">
        <v>13411</v>
      </c>
      <c r="D54" s="11">
        <v>45322</v>
      </c>
      <c r="E54" s="9">
        <v>0</v>
      </c>
      <c r="F54" s="11">
        <v>45350</v>
      </c>
      <c r="G54" s="9">
        <v>2276.33</v>
      </c>
      <c r="H54" s="11">
        <v>45382</v>
      </c>
      <c r="I54" s="9">
        <v>0</v>
      </c>
      <c r="J54" s="11">
        <v>45412</v>
      </c>
      <c r="K54" s="9">
        <v>0</v>
      </c>
      <c r="L54" s="7">
        <v>15687.334730000011</v>
      </c>
      <c r="M54" s="7">
        <v>197153.33000000002</v>
      </c>
      <c r="N54" s="6">
        <v>-181465.99527000001</v>
      </c>
      <c r="O54" s="9"/>
      <c r="P54" s="9"/>
    </row>
    <row r="55" spans="1:16" x14ac:dyDescent="0.2">
      <c r="A55" s="2">
        <v>2010101249</v>
      </c>
      <c r="B55" t="s">
        <v>55</v>
      </c>
      <c r="C55" s="9">
        <v>0</v>
      </c>
      <c r="D55" s="11">
        <v>45322</v>
      </c>
      <c r="E55" s="9">
        <v>0</v>
      </c>
      <c r="F55" s="11">
        <v>45350</v>
      </c>
      <c r="G55" s="9">
        <v>0</v>
      </c>
      <c r="H55" s="11">
        <v>45382</v>
      </c>
      <c r="I55" s="9">
        <v>0</v>
      </c>
      <c r="J55" s="11">
        <v>45412</v>
      </c>
      <c r="K55" s="9">
        <v>0</v>
      </c>
      <c r="L55" s="7">
        <v>0</v>
      </c>
      <c r="M55" s="7">
        <v>181466</v>
      </c>
      <c r="N55" s="6">
        <v>-181466</v>
      </c>
      <c r="O55" s="9"/>
      <c r="P55" s="9"/>
    </row>
    <row r="56" spans="1:16" x14ac:dyDescent="0.2">
      <c r="A56" s="2">
        <v>2010101251</v>
      </c>
      <c r="B56" t="s">
        <v>56</v>
      </c>
      <c r="C56" s="9">
        <v>0</v>
      </c>
      <c r="D56" s="11">
        <v>45322</v>
      </c>
      <c r="E56" s="9">
        <v>0</v>
      </c>
      <c r="F56" s="11">
        <v>45350</v>
      </c>
      <c r="G56" s="9">
        <v>0</v>
      </c>
      <c r="H56" s="11">
        <v>45382</v>
      </c>
      <c r="I56" s="9">
        <v>0</v>
      </c>
      <c r="J56" s="11">
        <v>45412</v>
      </c>
      <c r="K56" s="9">
        <v>0</v>
      </c>
      <c r="L56" s="7">
        <v>0</v>
      </c>
      <c r="M56" s="7">
        <v>181466</v>
      </c>
      <c r="N56" s="6">
        <v>-181466</v>
      </c>
      <c r="O56" s="9"/>
      <c r="P56" s="9"/>
    </row>
    <row r="57" spans="1:16" x14ac:dyDescent="0.2">
      <c r="A57" s="2">
        <v>2010101253</v>
      </c>
      <c r="B57" t="s">
        <v>57</v>
      </c>
      <c r="C57" s="9">
        <v>0</v>
      </c>
      <c r="D57" s="11">
        <v>45322</v>
      </c>
      <c r="E57" s="9">
        <v>0</v>
      </c>
      <c r="F57" s="11">
        <v>45350</v>
      </c>
      <c r="G57" s="9">
        <v>0</v>
      </c>
      <c r="H57" s="11">
        <v>45382</v>
      </c>
      <c r="I57" s="9">
        <v>0</v>
      </c>
      <c r="J57" s="11">
        <v>45412</v>
      </c>
      <c r="K57" s="9">
        <v>0</v>
      </c>
      <c r="L57" s="7">
        <v>2.5000000000000001E-3</v>
      </c>
      <c r="M57" s="7">
        <v>181466</v>
      </c>
      <c r="N57" s="6">
        <v>-181465.9975</v>
      </c>
      <c r="O57" s="9"/>
      <c r="P57" s="9"/>
    </row>
    <row r="58" spans="1:16" x14ac:dyDescent="0.2">
      <c r="A58" s="2">
        <v>2010101254</v>
      </c>
      <c r="B58" t="s">
        <v>58</v>
      </c>
      <c r="C58" s="9">
        <v>53575.200000000004</v>
      </c>
      <c r="D58" s="11">
        <v>45322</v>
      </c>
      <c r="E58" s="9">
        <v>53575.200000000004</v>
      </c>
      <c r="F58" s="11">
        <v>45350</v>
      </c>
      <c r="G58" s="9">
        <v>0</v>
      </c>
      <c r="H58" s="11">
        <v>45382</v>
      </c>
      <c r="I58" s="9">
        <v>0</v>
      </c>
      <c r="J58" s="11">
        <v>45412</v>
      </c>
      <c r="K58" s="9">
        <v>0</v>
      </c>
      <c r="L58" s="7">
        <v>107150.40000000001</v>
      </c>
      <c r="M58" s="7">
        <v>288616.40000000002</v>
      </c>
      <c r="N58" s="6">
        <v>-181466</v>
      </c>
      <c r="O58" s="9"/>
      <c r="P58" s="9"/>
    </row>
    <row r="59" spans="1:16" x14ac:dyDescent="0.2">
      <c r="A59" s="2">
        <v>2010101255</v>
      </c>
      <c r="B59" t="s">
        <v>59</v>
      </c>
      <c r="C59" s="9">
        <v>59618</v>
      </c>
      <c r="D59" s="11">
        <v>45322</v>
      </c>
      <c r="E59" s="9">
        <v>0</v>
      </c>
      <c r="F59" s="11">
        <v>45350</v>
      </c>
      <c r="G59" s="9">
        <v>0</v>
      </c>
      <c r="H59" s="11">
        <v>45382</v>
      </c>
      <c r="I59" s="9">
        <v>0</v>
      </c>
      <c r="J59" s="11">
        <v>45412</v>
      </c>
      <c r="K59" s="9">
        <v>0</v>
      </c>
      <c r="L59" s="7">
        <v>59618</v>
      </c>
      <c r="M59" s="7">
        <v>241084</v>
      </c>
      <c r="N59" s="6">
        <v>-181466</v>
      </c>
      <c r="O59" s="9"/>
      <c r="P59" s="9"/>
    </row>
    <row r="60" spans="1:16" x14ac:dyDescent="0.2">
      <c r="A60" s="2">
        <v>2010101256</v>
      </c>
      <c r="B60" s="10" t="s">
        <v>60</v>
      </c>
      <c r="C60" s="9">
        <v>441043.57</v>
      </c>
      <c r="D60" s="11">
        <v>45322</v>
      </c>
      <c r="E60" s="9">
        <v>0</v>
      </c>
      <c r="F60" s="11">
        <v>45350</v>
      </c>
      <c r="G60" s="9">
        <v>0</v>
      </c>
      <c r="H60" s="11">
        <v>45382</v>
      </c>
      <c r="I60" s="9">
        <v>0</v>
      </c>
      <c r="J60" s="11">
        <v>45412</v>
      </c>
      <c r="K60" s="9">
        <v>0</v>
      </c>
      <c r="L60" s="7">
        <v>441043.57</v>
      </c>
      <c r="M60" s="7">
        <v>622509.57000000007</v>
      </c>
      <c r="N60" s="6">
        <v>-181466.00000000006</v>
      </c>
      <c r="O60" s="9"/>
      <c r="P60" s="9"/>
    </row>
    <row r="61" spans="1:16" x14ac:dyDescent="0.2">
      <c r="A61" s="2">
        <v>2010101257</v>
      </c>
      <c r="B61" t="s">
        <v>61</v>
      </c>
      <c r="C61" s="9">
        <v>76137.86</v>
      </c>
      <c r="D61" s="11">
        <v>45322</v>
      </c>
      <c r="E61" s="9">
        <v>0</v>
      </c>
      <c r="F61" s="11">
        <v>45350</v>
      </c>
      <c r="G61" s="9">
        <v>0</v>
      </c>
      <c r="H61" s="11">
        <v>45382</v>
      </c>
      <c r="I61" s="9">
        <v>0</v>
      </c>
      <c r="J61" s="11">
        <v>45412</v>
      </c>
      <c r="K61" s="9">
        <v>0</v>
      </c>
      <c r="L61" s="7">
        <v>76137.855999999942</v>
      </c>
      <c r="M61" s="7">
        <v>257603.86</v>
      </c>
      <c r="N61" s="6">
        <v>-181466.00400000004</v>
      </c>
      <c r="O61" s="9"/>
      <c r="P61" s="9"/>
    </row>
    <row r="62" spans="1:16" x14ac:dyDescent="0.2">
      <c r="A62" s="2">
        <v>2010101261</v>
      </c>
      <c r="B62" t="s">
        <v>62</v>
      </c>
      <c r="C62" s="9">
        <v>580.5</v>
      </c>
      <c r="D62" s="11">
        <v>45322</v>
      </c>
      <c r="E62" s="9">
        <v>0</v>
      </c>
      <c r="F62" s="11">
        <v>45350</v>
      </c>
      <c r="G62" s="9">
        <v>0</v>
      </c>
      <c r="H62" s="11">
        <v>45382</v>
      </c>
      <c r="I62" s="9">
        <v>0</v>
      </c>
      <c r="J62" s="11">
        <v>45412</v>
      </c>
      <c r="K62" s="9">
        <v>0</v>
      </c>
      <c r="L62" s="7">
        <v>580.5</v>
      </c>
      <c r="M62" s="7">
        <v>182046.5</v>
      </c>
      <c r="N62" s="6">
        <v>-181466</v>
      </c>
      <c r="O62" s="9"/>
      <c r="P62" s="9"/>
    </row>
    <row r="63" spans="1:16" x14ac:dyDescent="0.2">
      <c r="A63" s="2">
        <v>2010101265</v>
      </c>
      <c r="B63" t="s">
        <v>63</v>
      </c>
      <c r="C63" s="9">
        <v>0</v>
      </c>
      <c r="D63" s="11">
        <v>45322</v>
      </c>
      <c r="E63" s="9">
        <v>0</v>
      </c>
      <c r="F63" s="11">
        <v>45350</v>
      </c>
      <c r="G63" s="9">
        <v>0</v>
      </c>
      <c r="H63" s="11">
        <v>45382</v>
      </c>
      <c r="I63" s="9">
        <v>0</v>
      </c>
      <c r="J63" s="11">
        <v>45412</v>
      </c>
      <c r="K63" s="9">
        <v>0</v>
      </c>
      <c r="L63" s="7">
        <v>0</v>
      </c>
      <c r="M63" s="7">
        <v>181466</v>
      </c>
      <c r="N63" s="6">
        <v>-181466</v>
      </c>
      <c r="O63" s="9"/>
      <c r="P63" s="9"/>
    </row>
    <row r="64" spans="1:16" x14ac:dyDescent="0.2">
      <c r="A64" s="2">
        <v>2010101266</v>
      </c>
      <c r="B64" t="s">
        <v>64</v>
      </c>
      <c r="C64" s="9">
        <v>0</v>
      </c>
      <c r="D64" s="11">
        <v>45322</v>
      </c>
      <c r="E64" s="9">
        <v>0</v>
      </c>
      <c r="F64" s="11">
        <v>45350</v>
      </c>
      <c r="G64" s="9">
        <v>0</v>
      </c>
      <c r="H64" s="11">
        <v>45382</v>
      </c>
      <c r="I64" s="9">
        <v>0</v>
      </c>
      <c r="J64" s="11">
        <v>45412</v>
      </c>
      <c r="K64" s="9">
        <v>0</v>
      </c>
      <c r="L64" s="7">
        <v>0</v>
      </c>
      <c r="M64" s="7">
        <v>181466</v>
      </c>
      <c r="N64" s="6">
        <v>-181466</v>
      </c>
      <c r="O64" s="9"/>
      <c r="P64" s="9"/>
    </row>
    <row r="65" spans="1:16" x14ac:dyDescent="0.2">
      <c r="A65" s="2">
        <v>2010101267</v>
      </c>
      <c r="B65" t="s">
        <v>65</v>
      </c>
      <c r="C65" s="9">
        <v>0</v>
      </c>
      <c r="D65" s="11">
        <v>45322</v>
      </c>
      <c r="E65" s="9">
        <v>0</v>
      </c>
      <c r="F65" s="11">
        <v>45350</v>
      </c>
      <c r="G65" s="9">
        <v>0</v>
      </c>
      <c r="H65" s="11">
        <v>45382</v>
      </c>
      <c r="I65" s="9">
        <v>0</v>
      </c>
      <c r="J65" s="11">
        <v>45412</v>
      </c>
      <c r="K65" s="9">
        <v>0</v>
      </c>
      <c r="L65" s="7">
        <v>0</v>
      </c>
      <c r="M65" s="7">
        <v>181466</v>
      </c>
      <c r="N65" s="6">
        <v>-181466</v>
      </c>
      <c r="O65" s="9"/>
      <c r="P65" s="9"/>
    </row>
    <row r="66" spans="1:16" x14ac:dyDescent="0.2">
      <c r="A66" s="2">
        <v>2010101268</v>
      </c>
      <c r="B66" t="s">
        <v>66</v>
      </c>
      <c r="C66" s="9">
        <v>0</v>
      </c>
      <c r="D66" s="11">
        <v>45322</v>
      </c>
      <c r="E66" s="9">
        <v>0</v>
      </c>
      <c r="F66" s="11">
        <v>45350</v>
      </c>
      <c r="G66" s="9">
        <v>0</v>
      </c>
      <c r="H66" s="11">
        <v>45382</v>
      </c>
      <c r="I66" s="9">
        <v>0</v>
      </c>
      <c r="J66" s="11">
        <v>45412</v>
      </c>
      <c r="K66" s="9">
        <v>0</v>
      </c>
      <c r="L66" s="7">
        <v>0</v>
      </c>
      <c r="M66" s="7">
        <v>181466</v>
      </c>
      <c r="N66" s="6">
        <v>-181466</v>
      </c>
      <c r="O66" s="9"/>
      <c r="P66" s="9"/>
    </row>
    <row r="67" spans="1:16" x14ac:dyDescent="0.2">
      <c r="A67" s="2">
        <v>2010101274</v>
      </c>
      <c r="B67" t="s">
        <v>67</v>
      </c>
      <c r="C67" s="9">
        <v>202418.48</v>
      </c>
      <c r="D67" s="11">
        <v>45322</v>
      </c>
      <c r="E67" s="9">
        <v>0</v>
      </c>
      <c r="F67" s="11">
        <v>45350</v>
      </c>
      <c r="G67" s="9">
        <v>0</v>
      </c>
      <c r="H67" s="11">
        <v>45382</v>
      </c>
      <c r="I67" s="9">
        <v>0</v>
      </c>
      <c r="J67" s="11">
        <v>45412</v>
      </c>
      <c r="K67" s="9">
        <v>0</v>
      </c>
      <c r="L67" s="7">
        <v>202418.48</v>
      </c>
      <c r="M67" s="7">
        <v>383884.48</v>
      </c>
      <c r="N67" s="6">
        <v>-181465.99999999997</v>
      </c>
      <c r="O67" s="9"/>
      <c r="P67" s="9"/>
    </row>
    <row r="68" spans="1:16" x14ac:dyDescent="0.2">
      <c r="A68" s="2">
        <v>2010101275</v>
      </c>
      <c r="B68" t="s">
        <v>68</v>
      </c>
      <c r="C68" s="9">
        <v>0</v>
      </c>
      <c r="D68" s="11">
        <v>45322</v>
      </c>
      <c r="E68" s="9">
        <v>0</v>
      </c>
      <c r="F68" s="11">
        <v>45350</v>
      </c>
      <c r="G68" s="9">
        <v>0</v>
      </c>
      <c r="H68" s="11">
        <v>45382</v>
      </c>
      <c r="I68" s="9">
        <v>0</v>
      </c>
      <c r="J68" s="11">
        <v>45412</v>
      </c>
      <c r="K68" s="9">
        <v>0</v>
      </c>
      <c r="L68" s="7">
        <v>0</v>
      </c>
      <c r="M68" s="7">
        <v>181466</v>
      </c>
      <c r="N68" s="6">
        <v>-181466</v>
      </c>
      <c r="O68" s="9"/>
      <c r="P68" s="9"/>
    </row>
    <row r="69" spans="1:16" x14ac:dyDescent="0.2">
      <c r="A69" s="2">
        <v>2010101279</v>
      </c>
      <c r="B69" t="s">
        <v>69</v>
      </c>
      <c r="C69" s="9">
        <v>0</v>
      </c>
      <c r="D69" s="11">
        <v>45322</v>
      </c>
      <c r="E69" s="9">
        <v>0</v>
      </c>
      <c r="F69" s="11">
        <v>45350</v>
      </c>
      <c r="G69" s="9">
        <v>0</v>
      </c>
      <c r="H69" s="11">
        <v>45382</v>
      </c>
      <c r="I69" s="9">
        <v>0</v>
      </c>
      <c r="J69" s="11">
        <v>45412</v>
      </c>
      <c r="K69" s="9">
        <v>0</v>
      </c>
      <c r="L69" s="7">
        <v>2.0000000484287738E-4</v>
      </c>
      <c r="M69" s="7">
        <v>181466</v>
      </c>
      <c r="N69" s="6">
        <v>-181465.99979999999</v>
      </c>
      <c r="O69" s="9"/>
      <c r="P69" s="9"/>
    </row>
    <row r="70" spans="1:16" x14ac:dyDescent="0.2">
      <c r="A70" s="2">
        <v>2010101280</v>
      </c>
      <c r="B70" t="s">
        <v>70</v>
      </c>
      <c r="C70" s="9">
        <v>6242.418680000007</v>
      </c>
      <c r="D70" s="11">
        <v>45322</v>
      </c>
      <c r="E70" s="9">
        <v>0</v>
      </c>
      <c r="F70" s="11">
        <v>45350</v>
      </c>
      <c r="G70" s="9">
        <v>0</v>
      </c>
      <c r="H70" s="11">
        <v>45382</v>
      </c>
      <c r="I70" s="9">
        <v>0</v>
      </c>
      <c r="J70" s="11">
        <v>45412</v>
      </c>
      <c r="K70" s="9">
        <v>0</v>
      </c>
      <c r="L70" s="7">
        <v>6242.418680000007</v>
      </c>
      <c r="M70" s="7">
        <v>187708.41868</v>
      </c>
      <c r="N70" s="6">
        <v>-181466</v>
      </c>
      <c r="O70" s="9"/>
      <c r="P70" s="9"/>
    </row>
    <row r="71" spans="1:16" x14ac:dyDescent="0.2">
      <c r="A71" s="2">
        <v>2010101281</v>
      </c>
      <c r="B71" s="10" t="s">
        <v>71</v>
      </c>
      <c r="C71" s="9">
        <v>69206.84</v>
      </c>
      <c r="D71" s="11">
        <v>45322</v>
      </c>
      <c r="E71" s="9">
        <v>69206.84</v>
      </c>
      <c r="F71" s="11">
        <v>45350</v>
      </c>
      <c r="G71" s="9">
        <v>0</v>
      </c>
      <c r="H71" s="11">
        <v>45382</v>
      </c>
      <c r="I71" s="9">
        <v>0</v>
      </c>
      <c r="J71" s="11">
        <v>45412</v>
      </c>
      <c r="K71" s="9">
        <v>0</v>
      </c>
      <c r="L71" s="7">
        <v>138413.68</v>
      </c>
      <c r="M71" s="7">
        <v>319879.67999999999</v>
      </c>
      <c r="N71" s="6">
        <v>-181466</v>
      </c>
      <c r="O71" s="9"/>
      <c r="P71" s="9"/>
    </row>
    <row r="72" spans="1:16" x14ac:dyDescent="0.2">
      <c r="A72" s="2">
        <v>2010101285</v>
      </c>
      <c r="B72" t="s">
        <v>72</v>
      </c>
      <c r="C72" s="9">
        <v>0</v>
      </c>
      <c r="D72" s="11">
        <v>45322</v>
      </c>
      <c r="E72" s="9">
        <v>0</v>
      </c>
      <c r="F72" s="11">
        <v>45350</v>
      </c>
      <c r="G72" s="9">
        <v>0</v>
      </c>
      <c r="H72" s="11">
        <v>45382</v>
      </c>
      <c r="I72" s="9">
        <v>0</v>
      </c>
      <c r="J72" s="11">
        <v>45412</v>
      </c>
      <c r="K72" s="9">
        <v>0</v>
      </c>
      <c r="L72" s="7">
        <v>0</v>
      </c>
      <c r="M72" s="7">
        <v>181466</v>
      </c>
      <c r="N72" s="6">
        <v>-181466</v>
      </c>
      <c r="O72" s="9"/>
      <c r="P72" s="9"/>
    </row>
    <row r="73" spans="1:16" x14ac:dyDescent="0.2">
      <c r="A73" s="2">
        <v>2010101288</v>
      </c>
      <c r="B73" t="s">
        <v>73</v>
      </c>
      <c r="C73" s="9">
        <v>10825.75</v>
      </c>
      <c r="D73" s="11">
        <v>45322</v>
      </c>
      <c r="E73" s="9">
        <v>0</v>
      </c>
      <c r="F73" s="11">
        <v>45350</v>
      </c>
      <c r="G73" s="9">
        <v>0</v>
      </c>
      <c r="H73" s="11">
        <v>45382</v>
      </c>
      <c r="I73" s="9">
        <v>0</v>
      </c>
      <c r="J73" s="11">
        <v>45412</v>
      </c>
      <c r="K73" s="9">
        <v>0</v>
      </c>
      <c r="L73" s="7">
        <v>10825.75</v>
      </c>
      <c r="M73" s="7">
        <v>192291.75</v>
      </c>
      <c r="N73" s="6">
        <v>-181466</v>
      </c>
      <c r="O73" s="9"/>
      <c r="P73" s="9"/>
    </row>
    <row r="74" spans="1:16" x14ac:dyDescent="0.2">
      <c r="A74" s="2">
        <v>2010101289</v>
      </c>
      <c r="B74" t="s">
        <v>74</v>
      </c>
      <c r="C74" s="9">
        <v>0</v>
      </c>
      <c r="D74" s="11">
        <v>45322</v>
      </c>
      <c r="E74" s="9">
        <v>0</v>
      </c>
      <c r="F74" s="11">
        <v>45350</v>
      </c>
      <c r="G74" s="9">
        <v>0</v>
      </c>
      <c r="H74" s="11">
        <v>45382</v>
      </c>
      <c r="I74" s="9">
        <v>0</v>
      </c>
      <c r="J74" s="11">
        <v>45412</v>
      </c>
      <c r="K74" s="9">
        <v>0</v>
      </c>
      <c r="L74" s="7">
        <v>0</v>
      </c>
      <c r="M74" s="7">
        <v>181466</v>
      </c>
      <c r="N74" s="6">
        <v>-181466</v>
      </c>
      <c r="O74" s="9"/>
      <c r="P74" s="9"/>
    </row>
    <row r="75" spans="1:16" x14ac:dyDescent="0.2">
      <c r="A75" s="2">
        <v>2010101290</v>
      </c>
      <c r="B75" t="s">
        <v>75</v>
      </c>
      <c r="C75" s="9">
        <v>0</v>
      </c>
      <c r="D75" s="11">
        <v>45322</v>
      </c>
      <c r="E75" s="9">
        <v>0</v>
      </c>
      <c r="F75" s="11">
        <v>45350</v>
      </c>
      <c r="G75" s="9">
        <v>0</v>
      </c>
      <c r="H75" s="11">
        <v>45382</v>
      </c>
      <c r="I75" s="9">
        <v>0</v>
      </c>
      <c r="J75" s="11">
        <v>45412</v>
      </c>
      <c r="K75" s="9">
        <v>0</v>
      </c>
      <c r="L75" s="7">
        <v>0</v>
      </c>
      <c r="M75" s="7">
        <v>181466</v>
      </c>
      <c r="N75" s="6">
        <v>-181466</v>
      </c>
      <c r="O75" s="9"/>
      <c r="P75" s="9"/>
    </row>
    <row r="76" spans="1:16" x14ac:dyDescent="0.2">
      <c r="A76" s="2">
        <v>2010101292</v>
      </c>
      <c r="B76" t="s">
        <v>76</v>
      </c>
      <c r="C76" s="9">
        <v>1.53</v>
      </c>
      <c r="D76" s="11">
        <v>45322</v>
      </c>
      <c r="E76" s="9">
        <v>0</v>
      </c>
      <c r="F76" s="11">
        <v>45350</v>
      </c>
      <c r="G76" s="9">
        <v>0</v>
      </c>
      <c r="H76" s="11">
        <v>45382</v>
      </c>
      <c r="I76" s="9">
        <v>0</v>
      </c>
      <c r="J76" s="11">
        <v>45412</v>
      </c>
      <c r="K76" s="9">
        <v>0</v>
      </c>
      <c r="L76" s="7">
        <v>1.53</v>
      </c>
      <c r="M76" s="7">
        <v>181467.53</v>
      </c>
      <c r="N76" s="6">
        <v>-181466</v>
      </c>
      <c r="O76" s="9"/>
      <c r="P76" s="9"/>
    </row>
    <row r="77" spans="1:16" x14ac:dyDescent="0.2">
      <c r="A77" s="2">
        <v>2010101295</v>
      </c>
      <c r="B77" t="s">
        <v>77</v>
      </c>
      <c r="C77" s="9">
        <v>0</v>
      </c>
      <c r="D77" s="11">
        <v>45322</v>
      </c>
      <c r="E77" s="9">
        <v>0</v>
      </c>
      <c r="F77" s="11">
        <v>45350</v>
      </c>
      <c r="G77" s="9">
        <v>0</v>
      </c>
      <c r="H77" s="11">
        <v>45382</v>
      </c>
      <c r="I77" s="9">
        <v>0</v>
      </c>
      <c r="J77" s="11">
        <v>45412</v>
      </c>
      <c r="K77" s="9">
        <v>0</v>
      </c>
      <c r="L77" s="7">
        <v>0</v>
      </c>
      <c r="M77" s="7">
        <v>181466</v>
      </c>
      <c r="N77" s="6">
        <v>-181466</v>
      </c>
      <c r="O77" s="9"/>
      <c r="P77" s="9"/>
    </row>
    <row r="78" spans="1:16" x14ac:dyDescent="0.2">
      <c r="A78" s="2">
        <v>2010101297</v>
      </c>
      <c r="B78" t="s">
        <v>78</v>
      </c>
      <c r="C78" s="9">
        <v>0</v>
      </c>
      <c r="D78" s="11">
        <v>45322</v>
      </c>
      <c r="E78" s="9">
        <v>0</v>
      </c>
      <c r="F78" s="11">
        <v>45350</v>
      </c>
      <c r="G78" s="9">
        <v>0</v>
      </c>
      <c r="H78" s="11">
        <v>45382</v>
      </c>
      <c r="I78" s="9">
        <v>0</v>
      </c>
      <c r="J78" s="11">
        <v>45412</v>
      </c>
      <c r="K78" s="9">
        <v>0</v>
      </c>
      <c r="L78" s="7">
        <v>0</v>
      </c>
      <c r="M78" s="7">
        <v>181466</v>
      </c>
      <c r="N78" s="6">
        <v>-181466</v>
      </c>
      <c r="O78" s="9"/>
      <c r="P78" s="9"/>
    </row>
    <row r="79" spans="1:16" x14ac:dyDescent="0.2">
      <c r="A79" s="2">
        <v>2010101298</v>
      </c>
      <c r="B79" t="s">
        <v>79</v>
      </c>
      <c r="C79" s="9">
        <v>110717.785</v>
      </c>
      <c r="D79" s="11">
        <v>45322</v>
      </c>
      <c r="E79" s="9">
        <v>110717.785</v>
      </c>
      <c r="F79" s="11">
        <v>45350</v>
      </c>
      <c r="G79" s="9">
        <v>0</v>
      </c>
      <c r="H79" s="11">
        <v>45382</v>
      </c>
      <c r="I79" s="9">
        <v>0</v>
      </c>
      <c r="J79" s="11">
        <v>45412</v>
      </c>
      <c r="K79" s="9">
        <v>0</v>
      </c>
      <c r="L79" s="7">
        <v>221435.57</v>
      </c>
      <c r="M79" s="7">
        <v>402901.57</v>
      </c>
      <c r="N79" s="6">
        <v>-181466</v>
      </c>
      <c r="O79" s="9"/>
      <c r="P79" s="9"/>
    </row>
    <row r="80" spans="1:16" x14ac:dyDescent="0.2">
      <c r="A80" s="2">
        <v>2010101300</v>
      </c>
      <c r="B80" s="10" t="s">
        <v>80</v>
      </c>
      <c r="C80" s="9">
        <v>540168.47</v>
      </c>
      <c r="D80" s="11">
        <v>45322</v>
      </c>
      <c r="E80" s="9">
        <v>0</v>
      </c>
      <c r="F80" s="11">
        <v>45350</v>
      </c>
      <c r="G80" s="9">
        <v>0</v>
      </c>
      <c r="H80" s="11">
        <v>45382</v>
      </c>
      <c r="I80" s="9">
        <v>0</v>
      </c>
      <c r="J80" s="11">
        <v>45412</v>
      </c>
      <c r="K80" s="9">
        <v>0</v>
      </c>
      <c r="L80" s="7">
        <v>540168.47</v>
      </c>
      <c r="M80" s="7">
        <v>721634.47</v>
      </c>
      <c r="N80" s="6">
        <v>-181466</v>
      </c>
      <c r="O80" s="9"/>
      <c r="P80" s="9"/>
    </row>
    <row r="81" spans="1:16" x14ac:dyDescent="0.2">
      <c r="A81" s="2">
        <v>2010101301</v>
      </c>
      <c r="B81" t="s">
        <v>81</v>
      </c>
      <c r="C81" s="9">
        <v>0</v>
      </c>
      <c r="D81" s="11">
        <v>45322</v>
      </c>
      <c r="E81" s="9">
        <v>0</v>
      </c>
      <c r="F81" s="11">
        <v>45350</v>
      </c>
      <c r="G81" s="9">
        <v>0</v>
      </c>
      <c r="H81" s="11">
        <v>45382</v>
      </c>
      <c r="I81" s="9">
        <v>0</v>
      </c>
      <c r="J81" s="11">
        <v>45412</v>
      </c>
      <c r="K81" s="9">
        <v>0</v>
      </c>
      <c r="L81" s="7">
        <v>0</v>
      </c>
      <c r="M81" s="7">
        <v>181466</v>
      </c>
      <c r="N81" s="6">
        <v>-181466</v>
      </c>
      <c r="O81" s="9"/>
      <c r="P81" s="9"/>
    </row>
    <row r="82" spans="1:16" x14ac:dyDescent="0.2">
      <c r="A82" s="2">
        <v>2010101304</v>
      </c>
      <c r="B82" t="s">
        <v>82</v>
      </c>
      <c r="C82" s="9">
        <v>0</v>
      </c>
      <c r="D82" s="11">
        <v>45322</v>
      </c>
      <c r="E82" s="9">
        <v>0</v>
      </c>
      <c r="F82" s="11">
        <v>45350</v>
      </c>
      <c r="G82" s="9">
        <v>0</v>
      </c>
      <c r="H82" s="11">
        <v>45382</v>
      </c>
      <c r="I82" s="9">
        <v>0</v>
      </c>
      <c r="J82" s="11">
        <v>45412</v>
      </c>
      <c r="K82" s="9">
        <v>0</v>
      </c>
      <c r="L82" s="7">
        <v>0</v>
      </c>
      <c r="M82" s="7">
        <v>181466</v>
      </c>
      <c r="N82" s="6">
        <v>-181466</v>
      </c>
      <c r="O82" s="9"/>
      <c r="P82" s="9"/>
    </row>
    <row r="83" spans="1:16" x14ac:dyDescent="0.2">
      <c r="A83" s="2">
        <v>2010101307</v>
      </c>
      <c r="B83" s="10" t="s">
        <v>83</v>
      </c>
      <c r="C83" s="9">
        <v>486102.3</v>
      </c>
      <c r="D83" s="11">
        <v>45322</v>
      </c>
      <c r="E83" s="9">
        <v>0</v>
      </c>
      <c r="F83" s="11">
        <v>45350</v>
      </c>
      <c r="G83" s="9">
        <v>0</v>
      </c>
      <c r="H83" s="11">
        <v>45382</v>
      </c>
      <c r="I83" s="9">
        <v>0</v>
      </c>
      <c r="J83" s="11">
        <v>45412</v>
      </c>
      <c r="K83" s="9">
        <v>0</v>
      </c>
      <c r="L83" s="7">
        <v>486102.3</v>
      </c>
      <c r="M83" s="7">
        <v>667568.30000000005</v>
      </c>
      <c r="N83" s="6">
        <v>-181466.00000000006</v>
      </c>
      <c r="O83" s="9"/>
      <c r="P83" s="9"/>
    </row>
    <row r="84" spans="1:16" x14ac:dyDescent="0.2">
      <c r="A84" s="2">
        <v>2010101308</v>
      </c>
      <c r="B84" t="s">
        <v>84</v>
      </c>
      <c r="C84" s="9">
        <v>0</v>
      </c>
      <c r="D84" s="11">
        <v>45322</v>
      </c>
      <c r="E84" s="9">
        <v>0</v>
      </c>
      <c r="F84" s="11">
        <v>45350</v>
      </c>
      <c r="G84" s="9">
        <v>0</v>
      </c>
      <c r="H84" s="11">
        <v>45382</v>
      </c>
      <c r="I84" s="9">
        <v>0</v>
      </c>
      <c r="J84" s="11">
        <v>45412</v>
      </c>
      <c r="K84" s="9">
        <v>0</v>
      </c>
      <c r="L84" s="7">
        <v>0</v>
      </c>
      <c r="M84" s="7">
        <v>181466</v>
      </c>
      <c r="N84" s="6">
        <v>-181466</v>
      </c>
      <c r="O84" s="9"/>
      <c r="P84" s="9"/>
    </row>
    <row r="85" spans="1:16" x14ac:dyDescent="0.2">
      <c r="A85" s="2">
        <v>2010101310</v>
      </c>
      <c r="B85" s="10" t="s">
        <v>85</v>
      </c>
      <c r="C85" s="9">
        <v>1182078.88536</v>
      </c>
      <c r="D85" s="11">
        <v>45322</v>
      </c>
      <c r="E85" s="9">
        <v>1182078.88536</v>
      </c>
      <c r="F85" s="11">
        <v>45350</v>
      </c>
      <c r="G85" s="9">
        <v>1182078.88536</v>
      </c>
      <c r="H85" s="11">
        <v>45382</v>
      </c>
      <c r="I85" s="9">
        <v>1182078.88536</v>
      </c>
      <c r="J85" s="11">
        <v>45412</v>
      </c>
      <c r="K85" s="9">
        <v>0</v>
      </c>
      <c r="L85" s="7">
        <v>4728315.5414399998</v>
      </c>
      <c r="M85" s="7">
        <v>4909781.5414399998</v>
      </c>
      <c r="N85" s="6">
        <v>-181466</v>
      </c>
      <c r="O85" s="9"/>
      <c r="P85" s="9"/>
    </row>
    <row r="86" spans="1:16" x14ac:dyDescent="0.2">
      <c r="A86" s="2">
        <v>2010102004</v>
      </c>
      <c r="B86" s="10" t="s">
        <v>86</v>
      </c>
      <c r="C86" s="9">
        <v>30422</v>
      </c>
      <c r="D86" s="11">
        <v>45322</v>
      </c>
      <c r="E86" s="9">
        <v>0</v>
      </c>
      <c r="F86" s="11">
        <v>45350</v>
      </c>
      <c r="G86" s="9">
        <v>0</v>
      </c>
      <c r="H86" s="11">
        <v>45382</v>
      </c>
      <c r="I86" s="9">
        <v>0</v>
      </c>
      <c r="J86" s="11">
        <v>45412</v>
      </c>
      <c r="K86" s="9">
        <v>0</v>
      </c>
      <c r="L86" s="7">
        <v>30422</v>
      </c>
      <c r="M86" s="7">
        <v>211888</v>
      </c>
      <c r="N86" s="6">
        <v>-181466</v>
      </c>
      <c r="O86" s="9"/>
      <c r="P86" s="9"/>
    </row>
    <row r="87" spans="1:16" x14ac:dyDescent="0.2">
      <c r="A87" s="2">
        <v>2010102005</v>
      </c>
      <c r="B87" t="s">
        <v>87</v>
      </c>
      <c r="C87" s="9">
        <v>96600</v>
      </c>
      <c r="D87" s="11">
        <v>45322</v>
      </c>
      <c r="E87" s="9">
        <v>96600</v>
      </c>
      <c r="F87" s="11">
        <v>45350</v>
      </c>
      <c r="G87" s="9">
        <v>0</v>
      </c>
      <c r="H87" s="11">
        <v>45382</v>
      </c>
      <c r="I87" s="9">
        <v>0</v>
      </c>
      <c r="J87" s="11">
        <v>45412</v>
      </c>
      <c r="K87" s="9">
        <v>0</v>
      </c>
      <c r="L87" s="7">
        <v>193200</v>
      </c>
      <c r="M87" s="7">
        <v>374666</v>
      </c>
      <c r="N87" s="6">
        <v>-181466</v>
      </c>
      <c r="O87" s="9"/>
      <c r="P87" s="9"/>
    </row>
    <row r="88" spans="1:16" x14ac:dyDescent="0.2">
      <c r="A88" s="2">
        <v>2010102015</v>
      </c>
      <c r="B88" t="s">
        <v>88</v>
      </c>
      <c r="C88" s="9">
        <v>0</v>
      </c>
      <c r="D88" s="11">
        <v>45322</v>
      </c>
      <c r="E88" s="9">
        <v>0</v>
      </c>
      <c r="F88" s="11">
        <v>45350</v>
      </c>
      <c r="G88" s="9">
        <v>0</v>
      </c>
      <c r="H88" s="11">
        <v>45382</v>
      </c>
      <c r="I88" s="9">
        <v>0</v>
      </c>
      <c r="J88" s="11">
        <v>45412</v>
      </c>
      <c r="K88" s="9">
        <v>0</v>
      </c>
      <c r="L88" s="7">
        <v>8.0000013113021848E-4</v>
      </c>
      <c r="M88" s="7">
        <v>181466</v>
      </c>
      <c r="N88" s="6">
        <v>-181465.99919999987</v>
      </c>
      <c r="O88" s="9"/>
      <c r="P88" s="9"/>
    </row>
    <row r="89" spans="1:16" x14ac:dyDescent="0.2">
      <c r="A89" s="2">
        <v>2010102016</v>
      </c>
      <c r="B89" s="10" t="s">
        <v>89</v>
      </c>
      <c r="C89" s="9">
        <v>1019716.67</v>
      </c>
      <c r="D89" s="11">
        <v>45322</v>
      </c>
      <c r="E89" s="9">
        <v>0</v>
      </c>
      <c r="F89" s="11">
        <v>45350</v>
      </c>
      <c r="G89" s="9">
        <v>0</v>
      </c>
      <c r="H89" s="11">
        <v>45382</v>
      </c>
      <c r="I89" s="9">
        <v>0</v>
      </c>
      <c r="J89" s="11">
        <v>45412</v>
      </c>
      <c r="K89" s="9">
        <v>0</v>
      </c>
      <c r="L89" s="7">
        <v>1019716.67</v>
      </c>
      <c r="M89" s="7">
        <v>1201182.67</v>
      </c>
      <c r="N89" s="6">
        <v>-181465.99999999988</v>
      </c>
      <c r="O89" s="9"/>
      <c r="P89" s="9"/>
    </row>
    <row r="90" spans="1:16" x14ac:dyDescent="0.2">
      <c r="A90" s="2">
        <v>2010103008</v>
      </c>
      <c r="B90" s="10" t="s">
        <v>90</v>
      </c>
      <c r="C90" s="9">
        <v>6859.4400000000005</v>
      </c>
      <c r="D90" s="11">
        <v>45322</v>
      </c>
      <c r="E90" s="9">
        <v>0</v>
      </c>
      <c r="F90" s="11">
        <v>45350</v>
      </c>
      <c r="G90" s="9">
        <v>0</v>
      </c>
      <c r="H90" s="11">
        <v>45382</v>
      </c>
      <c r="I90" s="9">
        <v>0</v>
      </c>
      <c r="J90" s="11">
        <v>45412</v>
      </c>
      <c r="K90" s="9">
        <v>0</v>
      </c>
      <c r="L90" s="7">
        <v>6859.4400000000005</v>
      </c>
      <c r="M90" s="7">
        <v>188325.44</v>
      </c>
      <c r="N90" s="6">
        <v>-181466</v>
      </c>
      <c r="O90" s="9"/>
      <c r="P90" s="9"/>
    </row>
    <row r="91" spans="1:16" x14ac:dyDescent="0.2">
      <c r="A91" s="2">
        <v>2010103010</v>
      </c>
      <c r="B91" t="s">
        <v>91</v>
      </c>
      <c r="C91" s="9">
        <v>10429</v>
      </c>
      <c r="D91" s="11">
        <v>45322</v>
      </c>
      <c r="E91" s="9">
        <v>0</v>
      </c>
      <c r="F91" s="11">
        <v>45350</v>
      </c>
      <c r="G91" s="9">
        <v>0</v>
      </c>
      <c r="H91" s="11">
        <v>45382</v>
      </c>
      <c r="I91" s="9">
        <v>0</v>
      </c>
      <c r="J91" s="11">
        <v>45412</v>
      </c>
      <c r="K91" s="9">
        <v>0</v>
      </c>
      <c r="L91" s="7">
        <v>10429</v>
      </c>
      <c r="M91" s="7">
        <v>191895</v>
      </c>
      <c r="N91" s="6">
        <v>-181466</v>
      </c>
      <c r="O91" s="9"/>
      <c r="P91" s="9"/>
    </row>
    <row r="92" spans="1:16" x14ac:dyDescent="0.2">
      <c r="A92" s="2">
        <v>2010103011</v>
      </c>
      <c r="B92" s="10" t="s">
        <v>92</v>
      </c>
      <c r="C92" s="9">
        <v>4058010.52</v>
      </c>
      <c r="D92" s="11">
        <v>45322</v>
      </c>
      <c r="E92" s="9">
        <v>0</v>
      </c>
      <c r="F92" s="11">
        <v>45350</v>
      </c>
      <c r="G92" s="9">
        <v>0</v>
      </c>
      <c r="H92" s="11">
        <v>45382</v>
      </c>
      <c r="I92" s="9">
        <v>0</v>
      </c>
      <c r="J92" s="11">
        <v>45412</v>
      </c>
      <c r="K92" s="9">
        <v>0</v>
      </c>
      <c r="L92" s="7">
        <v>4058010.52</v>
      </c>
      <c r="M92" s="7">
        <v>4239476.5199999996</v>
      </c>
      <c r="N92" s="6">
        <v>-181465.99999999953</v>
      </c>
      <c r="O92" s="9"/>
      <c r="P92" s="9"/>
    </row>
    <row r="93" spans="1:16" x14ac:dyDescent="0.2">
      <c r="A93" s="2">
        <v>2010103016</v>
      </c>
      <c r="B93" t="s">
        <v>93</v>
      </c>
      <c r="C93" s="9">
        <v>0</v>
      </c>
      <c r="D93" s="11">
        <v>45322</v>
      </c>
      <c r="E93" s="9">
        <v>0</v>
      </c>
      <c r="F93" s="11">
        <v>45350</v>
      </c>
      <c r="G93" s="9">
        <v>0</v>
      </c>
      <c r="H93" s="11">
        <v>45382</v>
      </c>
      <c r="I93" s="9">
        <v>0</v>
      </c>
      <c r="J93" s="11">
        <v>45412</v>
      </c>
      <c r="K93" s="9">
        <v>0</v>
      </c>
      <c r="L93" s="7">
        <v>0</v>
      </c>
      <c r="M93" s="7">
        <v>181466</v>
      </c>
      <c r="N93" s="6">
        <v>-181466</v>
      </c>
      <c r="O93" s="9"/>
      <c r="P93" s="9"/>
    </row>
    <row r="94" spans="1:16" x14ac:dyDescent="0.2">
      <c r="A94" s="2">
        <v>2010103022</v>
      </c>
      <c r="B94" t="s">
        <v>94</v>
      </c>
      <c r="C94" s="9">
        <v>30491.25</v>
      </c>
      <c r="D94" s="11">
        <v>45322</v>
      </c>
      <c r="E94" s="9">
        <v>30491.25</v>
      </c>
      <c r="F94" s="11">
        <v>45350</v>
      </c>
      <c r="G94" s="9">
        <v>0</v>
      </c>
      <c r="H94" s="11">
        <v>45382</v>
      </c>
      <c r="I94" s="9">
        <v>0</v>
      </c>
      <c r="J94" s="11">
        <v>45412</v>
      </c>
      <c r="K94" s="9">
        <v>0</v>
      </c>
      <c r="L94" s="7">
        <v>60982.5</v>
      </c>
      <c r="M94" s="7">
        <v>242448.5</v>
      </c>
      <c r="N94" s="6">
        <v>-181466</v>
      </c>
      <c r="O94" s="9"/>
      <c r="P94" s="9"/>
    </row>
    <row r="95" spans="1:16" x14ac:dyDescent="0.2">
      <c r="A95" s="2">
        <v>2010103030</v>
      </c>
      <c r="B95" t="s">
        <v>95</v>
      </c>
      <c r="C95" s="9">
        <v>2054.4361249999997</v>
      </c>
      <c r="D95" s="11">
        <v>45322</v>
      </c>
      <c r="E95" s="9">
        <v>2054.4361249999997</v>
      </c>
      <c r="F95" s="11">
        <v>45350</v>
      </c>
      <c r="G95" s="9">
        <v>0</v>
      </c>
      <c r="H95" s="11">
        <v>45382</v>
      </c>
      <c r="I95" s="9">
        <v>0</v>
      </c>
      <c r="J95" s="11">
        <v>45412</v>
      </c>
      <c r="K95" s="9">
        <v>0</v>
      </c>
      <c r="L95" s="7">
        <v>4108.8722499999994</v>
      </c>
      <c r="M95" s="7">
        <v>185574.87225000001</v>
      </c>
      <c r="N95" s="6">
        <v>-181466.00000000003</v>
      </c>
      <c r="O95" s="9"/>
      <c r="P95" s="9"/>
    </row>
    <row r="96" spans="1:16" x14ac:dyDescent="0.2">
      <c r="A96" s="2">
        <v>2010103032</v>
      </c>
      <c r="B96" t="s">
        <v>96</v>
      </c>
      <c r="C96" s="9">
        <v>18511.778674999998</v>
      </c>
      <c r="D96" s="11">
        <v>45322</v>
      </c>
      <c r="E96" s="9">
        <v>18511.778674999998</v>
      </c>
      <c r="F96" s="11">
        <v>45350</v>
      </c>
      <c r="G96" s="9">
        <v>0</v>
      </c>
      <c r="H96" s="11">
        <v>45382</v>
      </c>
      <c r="I96" s="9">
        <v>0</v>
      </c>
      <c r="J96" s="11">
        <v>45412</v>
      </c>
      <c r="K96" s="9">
        <v>0</v>
      </c>
      <c r="L96" s="7">
        <v>37023.557349999995</v>
      </c>
      <c r="M96" s="7">
        <v>218489.55734999999</v>
      </c>
      <c r="N96" s="6">
        <v>-181466</v>
      </c>
      <c r="O96" s="9"/>
      <c r="P96" s="9"/>
    </row>
    <row r="97" spans="1:16" x14ac:dyDescent="0.2">
      <c r="A97" s="2">
        <v>2010103033</v>
      </c>
      <c r="B97" t="s">
        <v>97</v>
      </c>
      <c r="C97" s="9">
        <v>2731.25</v>
      </c>
      <c r="D97" s="11">
        <v>45322</v>
      </c>
      <c r="E97" s="9">
        <v>0</v>
      </c>
      <c r="F97" s="11">
        <v>45350</v>
      </c>
      <c r="G97" s="9">
        <v>0</v>
      </c>
      <c r="H97" s="11">
        <v>45382</v>
      </c>
      <c r="I97" s="9">
        <v>0</v>
      </c>
      <c r="J97" s="11">
        <v>45412</v>
      </c>
      <c r="K97" s="9">
        <v>0</v>
      </c>
      <c r="L97" s="7">
        <v>2731.25</v>
      </c>
      <c r="M97" s="7">
        <v>184197.25</v>
      </c>
      <c r="N97" s="6">
        <v>-181466</v>
      </c>
      <c r="O97" s="9"/>
      <c r="P97" s="9"/>
    </row>
    <row r="98" spans="1:16" x14ac:dyDescent="0.2">
      <c r="A98" s="2">
        <v>2010103046</v>
      </c>
      <c r="B98" t="s">
        <v>98</v>
      </c>
      <c r="C98" s="9">
        <v>159705</v>
      </c>
      <c r="D98" s="11">
        <v>45322</v>
      </c>
      <c r="E98" s="9">
        <v>142147</v>
      </c>
      <c r="F98" s="11">
        <v>45350</v>
      </c>
      <c r="G98" s="9">
        <v>31347.7</v>
      </c>
      <c r="H98" s="11">
        <v>45382</v>
      </c>
      <c r="I98" s="9">
        <v>0</v>
      </c>
      <c r="J98" s="11">
        <v>45412</v>
      </c>
      <c r="K98" s="9">
        <v>0</v>
      </c>
      <c r="L98" s="7">
        <v>333199.69579999999</v>
      </c>
      <c r="M98" s="7">
        <v>514665.7</v>
      </c>
      <c r="N98" s="6">
        <v>-181466.00420000002</v>
      </c>
      <c r="O98" s="9"/>
      <c r="P98" s="9"/>
    </row>
    <row r="99" spans="1:16" x14ac:dyDescent="0.2">
      <c r="A99" s="2">
        <v>2010103065</v>
      </c>
      <c r="B99" t="s">
        <v>99</v>
      </c>
      <c r="C99" s="9">
        <v>0</v>
      </c>
      <c r="D99" s="11">
        <v>45322</v>
      </c>
      <c r="E99" s="9">
        <v>0</v>
      </c>
      <c r="F99" s="11">
        <v>45350</v>
      </c>
      <c r="G99" s="9">
        <v>0</v>
      </c>
      <c r="H99" s="11">
        <v>45382</v>
      </c>
      <c r="I99" s="9">
        <v>0</v>
      </c>
      <c r="J99" s="11">
        <v>45412</v>
      </c>
      <c r="K99" s="9">
        <v>0</v>
      </c>
      <c r="L99" s="7">
        <v>0</v>
      </c>
      <c r="M99" s="7">
        <v>181466</v>
      </c>
      <c r="N99" s="6">
        <v>-181466</v>
      </c>
      <c r="O99" s="9"/>
      <c r="P99" s="9"/>
    </row>
    <row r="100" spans="1:16" x14ac:dyDescent="0.2">
      <c r="A100" s="2">
        <v>2010103073</v>
      </c>
      <c r="B100" t="s">
        <v>100</v>
      </c>
      <c r="C100" s="9">
        <v>8784.5</v>
      </c>
      <c r="D100" s="11">
        <v>45322</v>
      </c>
      <c r="E100" s="9">
        <v>8784.5</v>
      </c>
      <c r="F100" s="11">
        <v>45350</v>
      </c>
      <c r="G100" s="9">
        <v>0</v>
      </c>
      <c r="H100" s="11">
        <v>45382</v>
      </c>
      <c r="I100" s="9">
        <v>0</v>
      </c>
      <c r="J100" s="11">
        <v>45412</v>
      </c>
      <c r="K100" s="9">
        <v>0</v>
      </c>
      <c r="L100" s="7">
        <v>17569</v>
      </c>
      <c r="M100" s="7">
        <v>199035</v>
      </c>
      <c r="N100" s="6">
        <v>-181466</v>
      </c>
      <c r="O100" s="9"/>
      <c r="P100" s="9"/>
    </row>
    <row r="101" spans="1:16" x14ac:dyDescent="0.2">
      <c r="A101" s="2">
        <v>2010103085</v>
      </c>
      <c r="B101" s="10" t="s">
        <v>101</v>
      </c>
      <c r="C101" s="9">
        <v>713</v>
      </c>
      <c r="D101" s="11">
        <v>45322</v>
      </c>
      <c r="E101" s="9">
        <v>0</v>
      </c>
      <c r="F101" s="11">
        <v>45350</v>
      </c>
      <c r="G101" s="9">
        <v>0</v>
      </c>
      <c r="H101" s="11">
        <v>45382</v>
      </c>
      <c r="I101" s="9">
        <v>0</v>
      </c>
      <c r="J101" s="11">
        <v>45412</v>
      </c>
      <c r="K101" s="9">
        <v>0</v>
      </c>
      <c r="L101" s="7">
        <v>713</v>
      </c>
      <c r="M101" s="7">
        <v>182179</v>
      </c>
      <c r="N101" s="6">
        <v>-181466</v>
      </c>
      <c r="O101" s="9"/>
      <c r="P101" s="9"/>
    </row>
    <row r="102" spans="1:16" x14ac:dyDescent="0.2">
      <c r="A102" s="2">
        <v>2010103086</v>
      </c>
      <c r="B102" t="s">
        <v>102</v>
      </c>
      <c r="C102" s="9">
        <v>0</v>
      </c>
      <c r="D102" s="11">
        <v>45322</v>
      </c>
      <c r="E102" s="9">
        <v>0</v>
      </c>
      <c r="F102" s="11">
        <v>45350</v>
      </c>
      <c r="G102" s="9">
        <v>0</v>
      </c>
      <c r="H102" s="11">
        <v>45382</v>
      </c>
      <c r="I102" s="9">
        <v>0</v>
      </c>
      <c r="J102" s="11">
        <v>45412</v>
      </c>
      <c r="K102" s="9">
        <v>0</v>
      </c>
      <c r="L102" s="7">
        <v>0</v>
      </c>
      <c r="M102" s="7">
        <v>181466</v>
      </c>
      <c r="N102" s="6">
        <v>-181466</v>
      </c>
      <c r="O102" s="9"/>
      <c r="P102" s="9"/>
    </row>
    <row r="103" spans="1:16" x14ac:dyDescent="0.2">
      <c r="A103" s="2">
        <v>2010103091</v>
      </c>
      <c r="B103" t="s">
        <v>103</v>
      </c>
      <c r="C103" s="9">
        <v>0</v>
      </c>
      <c r="D103" s="11">
        <v>45322</v>
      </c>
      <c r="E103" s="9">
        <v>0</v>
      </c>
      <c r="F103" s="11">
        <v>45350</v>
      </c>
      <c r="G103" s="9">
        <v>0</v>
      </c>
      <c r="H103" s="11">
        <v>45382</v>
      </c>
      <c r="I103" s="9">
        <v>0</v>
      </c>
      <c r="J103" s="11">
        <v>45412</v>
      </c>
      <c r="K103" s="9">
        <v>0</v>
      </c>
      <c r="L103" s="7">
        <v>0</v>
      </c>
      <c r="M103" s="7">
        <v>181466</v>
      </c>
      <c r="N103" s="6">
        <v>-181466</v>
      </c>
      <c r="O103" s="9"/>
      <c r="P103" s="9"/>
    </row>
    <row r="104" spans="1:16" x14ac:dyDescent="0.2">
      <c r="A104" s="2">
        <v>2010103118</v>
      </c>
      <c r="B104" t="s">
        <v>104</v>
      </c>
      <c r="C104" s="9">
        <v>15413.05</v>
      </c>
      <c r="D104" s="11">
        <v>45322</v>
      </c>
      <c r="E104" s="9">
        <v>0</v>
      </c>
      <c r="F104" s="11">
        <v>45350</v>
      </c>
      <c r="G104" s="9">
        <v>0</v>
      </c>
      <c r="H104" s="11">
        <v>45382</v>
      </c>
      <c r="I104" s="9">
        <v>0</v>
      </c>
      <c r="J104" s="11">
        <v>45412</v>
      </c>
      <c r="K104" s="9">
        <v>0</v>
      </c>
      <c r="L104" s="7">
        <v>15413.050000000001</v>
      </c>
      <c r="M104" s="7">
        <v>196879.05</v>
      </c>
      <c r="N104" s="6">
        <v>-181466</v>
      </c>
      <c r="O104" s="9"/>
      <c r="P104" s="9"/>
    </row>
    <row r="105" spans="1:16" x14ac:dyDescent="0.2">
      <c r="A105" s="2">
        <v>2010103132</v>
      </c>
      <c r="B105" t="s">
        <v>105</v>
      </c>
      <c r="C105" s="9">
        <v>0</v>
      </c>
      <c r="D105" s="11">
        <v>45322</v>
      </c>
      <c r="E105" s="9">
        <v>0</v>
      </c>
      <c r="F105" s="11">
        <v>45350</v>
      </c>
      <c r="G105" s="9">
        <v>0</v>
      </c>
      <c r="H105" s="11">
        <v>45382</v>
      </c>
      <c r="I105" s="9">
        <v>0</v>
      </c>
      <c r="J105" s="11">
        <v>45412</v>
      </c>
      <c r="K105" s="9">
        <v>0</v>
      </c>
      <c r="L105" s="7">
        <v>0</v>
      </c>
      <c r="M105" s="7">
        <v>181466</v>
      </c>
      <c r="N105" s="6">
        <v>-181466</v>
      </c>
      <c r="O105" s="9"/>
      <c r="P105" s="9"/>
    </row>
    <row r="106" spans="1:16" x14ac:dyDescent="0.2">
      <c r="A106" s="2">
        <v>2010105001</v>
      </c>
      <c r="B106" t="s">
        <v>106</v>
      </c>
      <c r="C106" s="9">
        <v>605.6</v>
      </c>
      <c r="D106" s="11">
        <v>45322</v>
      </c>
      <c r="E106" s="9">
        <v>0</v>
      </c>
      <c r="F106" s="11">
        <v>45350</v>
      </c>
      <c r="G106" s="9">
        <v>0</v>
      </c>
      <c r="H106" s="11">
        <v>45382</v>
      </c>
      <c r="I106" s="9">
        <v>0</v>
      </c>
      <c r="J106" s="11">
        <v>45412</v>
      </c>
      <c r="K106" s="9">
        <v>0</v>
      </c>
      <c r="L106" s="7">
        <v>605.6</v>
      </c>
      <c r="M106" s="7">
        <v>182071.6</v>
      </c>
      <c r="N106" s="6">
        <v>-181466</v>
      </c>
      <c r="O106" s="9"/>
      <c r="P106" s="9"/>
    </row>
    <row r="107" spans="1:16" x14ac:dyDescent="0.2">
      <c r="A107" s="2">
        <v>2010105002</v>
      </c>
      <c r="B107" t="s">
        <v>107</v>
      </c>
      <c r="C107" s="9">
        <v>12969.825000000001</v>
      </c>
      <c r="D107" s="11">
        <v>45322</v>
      </c>
      <c r="E107" s="9">
        <v>12969.825000000001</v>
      </c>
      <c r="F107" s="11">
        <v>45350</v>
      </c>
      <c r="G107" s="9">
        <v>0</v>
      </c>
      <c r="H107" s="11">
        <v>45382</v>
      </c>
      <c r="I107" s="9">
        <v>0</v>
      </c>
      <c r="J107" s="11">
        <v>45412</v>
      </c>
      <c r="K107" s="9">
        <v>0</v>
      </c>
      <c r="L107" s="7">
        <v>25939.65</v>
      </c>
      <c r="M107" s="7">
        <v>207405.65</v>
      </c>
      <c r="N107" s="6">
        <v>-181466</v>
      </c>
      <c r="O107" s="9"/>
      <c r="P107" s="9"/>
    </row>
    <row r="108" spans="1:16" x14ac:dyDescent="0.2">
      <c r="A108" s="2">
        <v>2010105003</v>
      </c>
      <c r="B108" t="s">
        <v>108</v>
      </c>
      <c r="C108" s="9">
        <v>17870.38</v>
      </c>
      <c r="D108" s="11">
        <v>45322</v>
      </c>
      <c r="E108" s="9">
        <v>17870.38</v>
      </c>
      <c r="F108" s="11">
        <v>45350</v>
      </c>
      <c r="G108" s="9">
        <v>0</v>
      </c>
      <c r="H108" s="11">
        <v>45382</v>
      </c>
      <c r="I108" s="9">
        <v>0</v>
      </c>
      <c r="J108" s="11">
        <v>45412</v>
      </c>
      <c r="K108" s="9">
        <v>0</v>
      </c>
      <c r="L108" s="7">
        <v>35740.76</v>
      </c>
      <c r="M108" s="7">
        <v>217206.76</v>
      </c>
      <c r="N108" s="6">
        <v>-181466</v>
      </c>
      <c r="O108" s="9"/>
      <c r="P108" s="9"/>
    </row>
    <row r="109" spans="1:16" x14ac:dyDescent="0.2">
      <c r="A109" s="2">
        <v>2010105005</v>
      </c>
      <c r="B109" t="s">
        <v>109</v>
      </c>
      <c r="C109" s="9">
        <v>216000</v>
      </c>
      <c r="D109" s="11">
        <v>45322</v>
      </c>
      <c r="E109" s="9">
        <v>0</v>
      </c>
      <c r="F109" s="11">
        <v>45350</v>
      </c>
      <c r="G109" s="9">
        <v>131896.03</v>
      </c>
      <c r="H109" s="11">
        <v>45382</v>
      </c>
      <c r="I109" s="9">
        <v>0</v>
      </c>
      <c r="J109" s="11">
        <v>45412</v>
      </c>
      <c r="K109" s="9">
        <v>0</v>
      </c>
      <c r="L109" s="7">
        <v>347896.03</v>
      </c>
      <c r="M109" s="7">
        <v>529362.03</v>
      </c>
      <c r="N109" s="6">
        <v>-181466</v>
      </c>
      <c r="O109" s="9"/>
      <c r="P109" s="9"/>
    </row>
    <row r="110" spans="1:16" x14ac:dyDescent="0.2">
      <c r="A110" s="2">
        <v>2010105009</v>
      </c>
      <c r="B110" s="10" t="s">
        <v>110</v>
      </c>
      <c r="C110" s="9">
        <v>3832.44</v>
      </c>
      <c r="D110" s="11">
        <v>45322</v>
      </c>
      <c r="E110" s="9">
        <v>0</v>
      </c>
      <c r="F110" s="11">
        <v>45350</v>
      </c>
      <c r="G110" s="9">
        <v>0</v>
      </c>
      <c r="H110" s="11">
        <v>45382</v>
      </c>
      <c r="I110" s="9">
        <v>0</v>
      </c>
      <c r="J110" s="11">
        <v>45412</v>
      </c>
      <c r="K110" s="9">
        <v>0</v>
      </c>
      <c r="L110" s="7">
        <v>3832.44</v>
      </c>
      <c r="M110" s="7">
        <v>185298.44</v>
      </c>
      <c r="N110" s="6">
        <v>-181466</v>
      </c>
      <c r="O110" s="9"/>
      <c r="P110" s="9"/>
    </row>
    <row r="111" spans="1:16" x14ac:dyDescent="0.2">
      <c r="A111" s="2">
        <v>2010105010</v>
      </c>
      <c r="B111" t="s">
        <v>111</v>
      </c>
      <c r="C111" s="9">
        <v>0</v>
      </c>
      <c r="D111" s="11">
        <v>45322</v>
      </c>
      <c r="E111" s="9">
        <v>0</v>
      </c>
      <c r="F111" s="11">
        <v>45350</v>
      </c>
      <c r="G111" s="9">
        <v>0</v>
      </c>
      <c r="H111" s="11">
        <v>45382</v>
      </c>
      <c r="I111" s="9">
        <v>0</v>
      </c>
      <c r="J111" s="11">
        <v>45412</v>
      </c>
      <c r="K111" s="9">
        <v>0</v>
      </c>
      <c r="L111" s="7">
        <v>0</v>
      </c>
      <c r="M111" s="7">
        <v>181466</v>
      </c>
      <c r="N111" s="6">
        <v>-181466</v>
      </c>
      <c r="O111" s="9"/>
      <c r="P111" s="9"/>
    </row>
    <row r="112" spans="1:16" x14ac:dyDescent="0.2">
      <c r="A112" s="2">
        <v>2010105012</v>
      </c>
      <c r="B112" t="s">
        <v>112</v>
      </c>
      <c r="C112" s="9">
        <v>10035.06</v>
      </c>
      <c r="D112" s="11">
        <v>45322</v>
      </c>
      <c r="E112" s="9">
        <v>0</v>
      </c>
      <c r="F112" s="11">
        <v>45350</v>
      </c>
      <c r="G112" s="9">
        <v>0</v>
      </c>
      <c r="H112" s="11">
        <v>45382</v>
      </c>
      <c r="I112" s="9">
        <v>0</v>
      </c>
      <c r="J112" s="11">
        <v>45412</v>
      </c>
      <c r="K112" s="9">
        <v>0</v>
      </c>
      <c r="L112" s="7">
        <v>10035.06</v>
      </c>
      <c r="M112" s="7">
        <v>191501.06</v>
      </c>
      <c r="N112" s="6">
        <v>-181466</v>
      </c>
      <c r="O112" s="9"/>
      <c r="P112" s="9"/>
    </row>
    <row r="113" spans="1:16" x14ac:dyDescent="0.2">
      <c r="A113" s="2">
        <v>2010105013</v>
      </c>
      <c r="B113" t="s">
        <v>113</v>
      </c>
      <c r="C113" s="9">
        <v>18550</v>
      </c>
      <c r="D113" s="11">
        <v>45322</v>
      </c>
      <c r="E113" s="9">
        <v>130046.75</v>
      </c>
      <c r="F113" s="11">
        <v>45350</v>
      </c>
      <c r="G113" s="9">
        <v>0</v>
      </c>
      <c r="H113" s="11">
        <v>45382</v>
      </c>
      <c r="I113" s="9">
        <v>0</v>
      </c>
      <c r="J113" s="11">
        <v>45412</v>
      </c>
      <c r="K113" s="9">
        <v>0</v>
      </c>
      <c r="L113" s="7">
        <v>148596.75</v>
      </c>
      <c r="M113" s="7">
        <v>330062.75</v>
      </c>
      <c r="N113" s="6">
        <v>-181466</v>
      </c>
      <c r="O113" s="9"/>
      <c r="P113" s="9"/>
    </row>
    <row r="114" spans="1:16" x14ac:dyDescent="0.2">
      <c r="A114" s="2">
        <v>2010105019</v>
      </c>
      <c r="B114" t="s">
        <v>114</v>
      </c>
      <c r="C114" s="9">
        <v>0.05</v>
      </c>
      <c r="D114" s="11">
        <v>45322</v>
      </c>
      <c r="E114" s="9">
        <v>0</v>
      </c>
      <c r="F114" s="11">
        <v>45350</v>
      </c>
      <c r="G114" s="9">
        <v>0</v>
      </c>
      <c r="H114" s="11">
        <v>45382</v>
      </c>
      <c r="I114" s="9">
        <v>0</v>
      </c>
      <c r="J114" s="11">
        <v>45412</v>
      </c>
      <c r="K114" s="9">
        <v>0</v>
      </c>
      <c r="L114" s="7">
        <v>0.05</v>
      </c>
      <c r="M114" s="7">
        <v>181466.05</v>
      </c>
      <c r="N114" s="6">
        <v>-181466</v>
      </c>
      <c r="O114" s="9"/>
      <c r="P114" s="9"/>
    </row>
    <row r="115" spans="1:16" x14ac:dyDescent="0.2">
      <c r="A115" s="2">
        <v>2010105025</v>
      </c>
      <c r="B115" t="s">
        <v>115</v>
      </c>
      <c r="C115" s="9">
        <v>95326.96</v>
      </c>
      <c r="D115" s="11">
        <v>45322</v>
      </c>
      <c r="E115" s="9">
        <v>95326.96</v>
      </c>
      <c r="F115" s="11">
        <v>45350</v>
      </c>
      <c r="G115" s="9">
        <v>95326.96</v>
      </c>
      <c r="H115" s="11">
        <v>45382</v>
      </c>
      <c r="I115" s="9">
        <v>0</v>
      </c>
      <c r="J115" s="11">
        <v>45412</v>
      </c>
      <c r="K115" s="9">
        <v>0</v>
      </c>
      <c r="L115" s="7">
        <v>285980.88</v>
      </c>
      <c r="M115" s="7">
        <v>467446.88000000006</v>
      </c>
      <c r="N115" s="6">
        <v>-181466.00000000006</v>
      </c>
      <c r="O115" s="9"/>
      <c r="P115" s="9"/>
    </row>
    <row r="116" spans="1:16" x14ac:dyDescent="0.2">
      <c r="A116" s="2">
        <v>2010105031</v>
      </c>
      <c r="B116" t="s">
        <v>116</v>
      </c>
      <c r="C116" s="9">
        <v>0</v>
      </c>
      <c r="D116" s="11">
        <v>45322</v>
      </c>
      <c r="E116" s="9">
        <v>0</v>
      </c>
      <c r="F116" s="11">
        <v>45350</v>
      </c>
      <c r="G116" s="9">
        <v>0</v>
      </c>
      <c r="H116" s="11">
        <v>45382</v>
      </c>
      <c r="I116" s="9">
        <v>0</v>
      </c>
      <c r="J116" s="11">
        <v>45412</v>
      </c>
      <c r="K116" s="9">
        <v>0</v>
      </c>
      <c r="L116" s="7">
        <v>0</v>
      </c>
      <c r="M116" s="7">
        <v>181466</v>
      </c>
      <c r="N116" s="6">
        <v>-181466</v>
      </c>
      <c r="O116" s="9"/>
      <c r="P116" s="9"/>
    </row>
    <row r="117" spans="1:16" x14ac:dyDescent="0.2">
      <c r="A117" s="2">
        <v>2010105032</v>
      </c>
      <c r="B117" t="s">
        <v>117</v>
      </c>
      <c r="C117" s="9">
        <v>350</v>
      </c>
      <c r="D117" s="11">
        <v>45322</v>
      </c>
      <c r="E117" s="9">
        <v>0</v>
      </c>
      <c r="F117" s="11">
        <v>45350</v>
      </c>
      <c r="G117" s="9">
        <v>0</v>
      </c>
      <c r="H117" s="11">
        <v>45382</v>
      </c>
      <c r="I117" s="9">
        <v>0</v>
      </c>
      <c r="J117" s="11">
        <v>45412</v>
      </c>
      <c r="K117" s="9">
        <v>0</v>
      </c>
      <c r="L117" s="7">
        <v>350</v>
      </c>
      <c r="M117" s="7">
        <v>181816</v>
      </c>
      <c r="N117" s="6">
        <v>-181466</v>
      </c>
      <c r="O117" s="9"/>
      <c r="P117" s="9"/>
    </row>
    <row r="118" spans="1:16" x14ac:dyDescent="0.2">
      <c r="A118" s="2">
        <v>2010105049</v>
      </c>
      <c r="B118" t="s">
        <v>118</v>
      </c>
      <c r="C118" s="9">
        <v>45.49</v>
      </c>
      <c r="D118" s="11">
        <v>45322</v>
      </c>
      <c r="E118" s="9">
        <v>0</v>
      </c>
      <c r="F118" s="11">
        <v>45350</v>
      </c>
      <c r="G118" s="9">
        <v>0</v>
      </c>
      <c r="H118" s="11">
        <v>45382</v>
      </c>
      <c r="I118" s="9">
        <v>0</v>
      </c>
      <c r="J118" s="11">
        <v>45412</v>
      </c>
      <c r="K118" s="9">
        <v>0</v>
      </c>
      <c r="L118" s="7">
        <v>45.49</v>
      </c>
      <c r="M118" s="7">
        <v>181511.49</v>
      </c>
      <c r="N118" s="6">
        <v>-181466</v>
      </c>
      <c r="O118" s="9"/>
      <c r="P118" s="9"/>
    </row>
    <row r="119" spans="1:16" x14ac:dyDescent="0.2">
      <c r="A119" s="2">
        <v>2010105050</v>
      </c>
      <c r="B119" t="s">
        <v>119</v>
      </c>
      <c r="C119" s="9">
        <v>109281.06333333334</v>
      </c>
      <c r="D119" s="11">
        <v>45322</v>
      </c>
      <c r="E119" s="9">
        <v>109281.06333333334</v>
      </c>
      <c r="F119" s="11">
        <v>45350</v>
      </c>
      <c r="G119" s="9">
        <v>109281.06333333334</v>
      </c>
      <c r="H119" s="11">
        <v>45382</v>
      </c>
      <c r="I119" s="9">
        <v>0</v>
      </c>
      <c r="J119" s="11">
        <v>45412</v>
      </c>
      <c r="K119" s="9">
        <v>0</v>
      </c>
      <c r="L119" s="7">
        <v>327843.19</v>
      </c>
      <c r="M119" s="7">
        <v>509309.19000000006</v>
      </c>
      <c r="N119" s="6">
        <v>-181466.00000000006</v>
      </c>
      <c r="O119" s="9"/>
      <c r="P119" s="9"/>
    </row>
    <row r="120" spans="1:16" x14ac:dyDescent="0.2">
      <c r="A120" s="2">
        <v>2010105056</v>
      </c>
      <c r="B120" t="s">
        <v>120</v>
      </c>
      <c r="C120" s="9">
        <v>58761.825000000004</v>
      </c>
      <c r="D120" s="11">
        <v>45322</v>
      </c>
      <c r="E120" s="9">
        <v>58761.825000000004</v>
      </c>
      <c r="F120" s="11">
        <v>45350</v>
      </c>
      <c r="G120" s="9"/>
      <c r="H120" s="11">
        <v>45382</v>
      </c>
      <c r="I120" s="9">
        <v>0</v>
      </c>
      <c r="J120" s="11">
        <v>45412</v>
      </c>
      <c r="K120" s="9">
        <v>0</v>
      </c>
      <c r="L120" s="7">
        <v>117523.65000000001</v>
      </c>
      <c r="M120" s="7">
        <v>298989.65000000002</v>
      </c>
      <c r="N120" s="6">
        <v>-181466</v>
      </c>
      <c r="O120" s="9"/>
      <c r="P120" s="9"/>
    </row>
    <row r="121" spans="1:16" x14ac:dyDescent="0.2">
      <c r="A121" s="2">
        <v>2010105057</v>
      </c>
      <c r="B121" s="10" t="s">
        <v>121</v>
      </c>
      <c r="C121" s="9">
        <v>130497.25</v>
      </c>
      <c r="D121" s="11">
        <v>45322</v>
      </c>
      <c r="E121" s="9">
        <v>0</v>
      </c>
      <c r="F121" s="11">
        <v>45350</v>
      </c>
      <c r="G121" s="9">
        <v>0</v>
      </c>
      <c r="H121" s="11">
        <v>45382</v>
      </c>
      <c r="I121" s="9">
        <v>0</v>
      </c>
      <c r="J121" s="11">
        <v>45412</v>
      </c>
      <c r="K121" s="9">
        <v>0</v>
      </c>
      <c r="L121" s="7">
        <v>130497.25</v>
      </c>
      <c r="M121" s="7">
        <v>311963.25</v>
      </c>
      <c r="N121" s="6">
        <v>-181466</v>
      </c>
      <c r="O121" s="9"/>
      <c r="P121" s="9"/>
    </row>
    <row r="122" spans="1:16" x14ac:dyDescent="0.2">
      <c r="A122" s="2">
        <v>2010105065</v>
      </c>
      <c r="B122" t="s">
        <v>122</v>
      </c>
      <c r="C122" s="9">
        <v>4738</v>
      </c>
      <c r="D122" s="11">
        <v>45322</v>
      </c>
      <c r="E122" s="9">
        <v>0</v>
      </c>
      <c r="F122" s="11">
        <v>45350</v>
      </c>
      <c r="G122" s="9">
        <v>0</v>
      </c>
      <c r="H122" s="11">
        <v>45382</v>
      </c>
      <c r="I122" s="9">
        <v>0</v>
      </c>
      <c r="J122" s="11">
        <v>45412</v>
      </c>
      <c r="K122" s="9">
        <v>0</v>
      </c>
      <c r="L122" s="7">
        <v>4738</v>
      </c>
      <c r="M122" s="7">
        <v>186204</v>
      </c>
      <c r="N122" s="6">
        <v>-181466</v>
      </c>
      <c r="O122" s="9"/>
      <c r="P122" s="9"/>
    </row>
    <row r="123" spans="1:16" x14ac:dyDescent="0.2">
      <c r="A123" s="2">
        <v>2010105066</v>
      </c>
      <c r="B123" s="10" t="s">
        <v>123</v>
      </c>
      <c r="C123" s="9">
        <v>47087.37</v>
      </c>
      <c r="D123" s="11">
        <v>45322</v>
      </c>
      <c r="E123" s="9">
        <v>0</v>
      </c>
      <c r="F123" s="11">
        <v>45350</v>
      </c>
      <c r="G123" s="9">
        <v>0</v>
      </c>
      <c r="H123" s="11">
        <v>45382</v>
      </c>
      <c r="I123" s="9">
        <v>0</v>
      </c>
      <c r="J123" s="11">
        <v>45412</v>
      </c>
      <c r="K123" s="9">
        <v>0</v>
      </c>
      <c r="L123" s="7">
        <v>47087.37</v>
      </c>
      <c r="M123" s="7">
        <v>228553.37</v>
      </c>
      <c r="N123" s="6">
        <v>-181466</v>
      </c>
      <c r="O123" s="9"/>
      <c r="P123" s="9"/>
    </row>
    <row r="124" spans="1:16" x14ac:dyDescent="0.2">
      <c r="A124" s="2">
        <v>2010105069</v>
      </c>
      <c r="B124" s="10" t="s">
        <v>124</v>
      </c>
      <c r="C124" s="9">
        <v>15937.54</v>
      </c>
      <c r="D124" s="11">
        <v>45322</v>
      </c>
      <c r="E124" s="9">
        <v>0</v>
      </c>
      <c r="F124" s="11">
        <v>45350</v>
      </c>
      <c r="G124" s="9">
        <v>0</v>
      </c>
      <c r="H124" s="11">
        <v>45382</v>
      </c>
      <c r="I124" s="9">
        <v>0</v>
      </c>
      <c r="J124" s="11">
        <v>45412</v>
      </c>
      <c r="K124" s="9">
        <v>0</v>
      </c>
      <c r="L124" s="7">
        <v>15937.54</v>
      </c>
      <c r="M124" s="7">
        <v>197403.54</v>
      </c>
      <c r="N124" s="6">
        <v>-181466</v>
      </c>
      <c r="O124" s="9"/>
      <c r="P124" s="9"/>
    </row>
    <row r="125" spans="1:16" x14ac:dyDescent="0.2">
      <c r="A125" s="2">
        <v>2010105071</v>
      </c>
      <c r="B125" s="10" t="s">
        <v>125</v>
      </c>
      <c r="C125" s="9">
        <v>234206.25</v>
      </c>
      <c r="D125" s="11">
        <v>45322</v>
      </c>
      <c r="E125" s="9">
        <v>234206.25</v>
      </c>
      <c r="F125" s="11">
        <v>45350</v>
      </c>
      <c r="G125" s="9">
        <v>234206.25</v>
      </c>
      <c r="H125" s="11">
        <v>45382</v>
      </c>
      <c r="I125" s="9">
        <v>234206.25</v>
      </c>
      <c r="J125" s="11">
        <v>45412</v>
      </c>
      <c r="K125" s="9">
        <v>0</v>
      </c>
      <c r="L125" s="7">
        <v>936825</v>
      </c>
      <c r="M125" s="7">
        <v>1118291</v>
      </c>
      <c r="N125" s="6">
        <v>-181466</v>
      </c>
      <c r="O125" s="9"/>
      <c r="P125" s="9"/>
    </row>
    <row r="126" spans="1:16" x14ac:dyDescent="0.2">
      <c r="A126" s="2">
        <v>2010105075</v>
      </c>
      <c r="B126" s="10" t="s">
        <v>126</v>
      </c>
      <c r="C126" s="9">
        <v>5000.17</v>
      </c>
      <c r="D126" s="11">
        <v>45322</v>
      </c>
      <c r="E126" s="9">
        <v>0</v>
      </c>
      <c r="F126" s="11">
        <v>45350</v>
      </c>
      <c r="G126" s="9">
        <v>0</v>
      </c>
      <c r="H126" s="11">
        <v>45382</v>
      </c>
      <c r="I126" s="9">
        <v>0</v>
      </c>
      <c r="J126" s="11">
        <v>45412</v>
      </c>
      <c r="K126" s="9">
        <v>0</v>
      </c>
      <c r="L126" s="7">
        <v>5000.17</v>
      </c>
      <c r="M126" s="7">
        <v>186466.16999999998</v>
      </c>
      <c r="N126" s="6">
        <v>-181465.99999999997</v>
      </c>
      <c r="O126" s="9"/>
      <c r="P126" s="9"/>
    </row>
    <row r="127" spans="1:16" x14ac:dyDescent="0.2">
      <c r="A127" s="2">
        <v>2010105079</v>
      </c>
      <c r="B127" t="s">
        <v>127</v>
      </c>
      <c r="C127" s="9">
        <v>4352.0450050000009</v>
      </c>
      <c r="D127" s="11">
        <v>45322</v>
      </c>
      <c r="E127" s="9">
        <v>4352.0450050000009</v>
      </c>
      <c r="F127" s="11">
        <v>45350</v>
      </c>
      <c r="G127" s="9">
        <v>0</v>
      </c>
      <c r="H127" s="11">
        <v>45382</v>
      </c>
      <c r="I127" s="9">
        <v>0</v>
      </c>
      <c r="J127" s="11">
        <v>45412</v>
      </c>
      <c r="K127" s="9">
        <v>0</v>
      </c>
      <c r="L127" s="7">
        <v>8704.0900100000017</v>
      </c>
      <c r="M127" s="7">
        <v>190170.09000999999</v>
      </c>
      <c r="N127" s="6">
        <v>-181465.99999999997</v>
      </c>
      <c r="O127" s="9"/>
      <c r="P127" s="9"/>
    </row>
    <row r="128" spans="1:16" x14ac:dyDescent="0.2">
      <c r="A128" s="2">
        <v>2010105091</v>
      </c>
      <c r="B128" s="10" t="s">
        <v>128</v>
      </c>
      <c r="C128" s="9">
        <v>5481.5</v>
      </c>
      <c r="D128" s="11">
        <v>45322</v>
      </c>
      <c r="E128" s="9">
        <v>0</v>
      </c>
      <c r="F128" s="11">
        <v>45350</v>
      </c>
      <c r="G128" s="9">
        <v>0</v>
      </c>
      <c r="H128" s="11">
        <v>45382</v>
      </c>
      <c r="I128" s="9">
        <v>0</v>
      </c>
      <c r="J128" s="11">
        <v>45412</v>
      </c>
      <c r="K128" s="9">
        <v>0</v>
      </c>
      <c r="L128" s="7">
        <v>5481.5</v>
      </c>
      <c r="M128" s="7">
        <v>186947.5</v>
      </c>
      <c r="N128" s="6">
        <v>-181466</v>
      </c>
      <c r="O128" s="9"/>
      <c r="P128" s="9"/>
    </row>
    <row r="129" spans="1:16" x14ac:dyDescent="0.2">
      <c r="A129" s="2">
        <v>2010105096</v>
      </c>
      <c r="B129" s="10" t="s">
        <v>129</v>
      </c>
      <c r="C129" s="9">
        <v>10871.87</v>
      </c>
      <c r="D129" s="11">
        <v>45322</v>
      </c>
      <c r="E129" s="9">
        <v>0</v>
      </c>
      <c r="F129" s="11">
        <v>45350</v>
      </c>
      <c r="G129" s="9">
        <v>0</v>
      </c>
      <c r="H129" s="11">
        <v>45382</v>
      </c>
      <c r="I129" s="9">
        <v>0</v>
      </c>
      <c r="J129" s="11">
        <v>45412</v>
      </c>
      <c r="K129" s="9">
        <v>0</v>
      </c>
      <c r="L129" s="7">
        <v>10871.87</v>
      </c>
      <c r="M129" s="7">
        <v>192337.87</v>
      </c>
      <c r="N129" s="6">
        <v>-181466</v>
      </c>
      <c r="O129" s="9"/>
      <c r="P129" s="9"/>
    </row>
    <row r="130" spans="1:16" x14ac:dyDescent="0.2">
      <c r="A130" s="2">
        <v>2010105100</v>
      </c>
      <c r="B130" t="s">
        <v>130</v>
      </c>
      <c r="C130" s="9">
        <v>1886</v>
      </c>
      <c r="D130" s="11">
        <v>45322</v>
      </c>
      <c r="E130" s="9">
        <v>0</v>
      </c>
      <c r="F130" s="11">
        <v>45350</v>
      </c>
      <c r="G130" s="9">
        <v>0</v>
      </c>
      <c r="H130" s="11">
        <v>45382</v>
      </c>
      <c r="I130" s="9">
        <v>0</v>
      </c>
      <c r="J130" s="11">
        <v>45412</v>
      </c>
      <c r="K130" s="9">
        <v>0</v>
      </c>
      <c r="L130" s="7">
        <v>1886</v>
      </c>
      <c r="M130" s="7">
        <v>183352</v>
      </c>
      <c r="N130" s="6">
        <v>-181466</v>
      </c>
      <c r="O130" s="9"/>
      <c r="P130" s="9"/>
    </row>
    <row r="131" spans="1:16" x14ac:dyDescent="0.2">
      <c r="A131" s="2">
        <v>2010105103</v>
      </c>
      <c r="B131" t="s">
        <v>131</v>
      </c>
      <c r="C131" s="9">
        <v>822</v>
      </c>
      <c r="D131" s="11">
        <v>45322</v>
      </c>
      <c r="E131" s="9">
        <v>0</v>
      </c>
      <c r="F131" s="11">
        <v>45350</v>
      </c>
      <c r="G131" s="9">
        <v>0</v>
      </c>
      <c r="H131" s="11">
        <v>45382</v>
      </c>
      <c r="I131" s="9">
        <v>0</v>
      </c>
      <c r="J131" s="11">
        <v>45412</v>
      </c>
      <c r="K131" s="9">
        <v>0</v>
      </c>
      <c r="L131" s="7">
        <v>822</v>
      </c>
      <c r="M131" s="7">
        <v>182288</v>
      </c>
      <c r="N131" s="6">
        <v>-181466</v>
      </c>
      <c r="O131" s="9"/>
      <c r="P131" s="9"/>
    </row>
    <row r="132" spans="1:16" x14ac:dyDescent="0.2">
      <c r="A132" s="2">
        <v>2010105104</v>
      </c>
      <c r="B132" t="s">
        <v>132</v>
      </c>
      <c r="C132" s="9">
        <v>10401.67</v>
      </c>
      <c r="D132" s="11">
        <v>45322</v>
      </c>
      <c r="E132" s="9">
        <v>0</v>
      </c>
      <c r="F132" s="11">
        <v>45350</v>
      </c>
      <c r="G132" s="9">
        <v>0</v>
      </c>
      <c r="H132" s="11">
        <v>45382</v>
      </c>
      <c r="I132" s="9">
        <v>0</v>
      </c>
      <c r="J132" s="11">
        <v>45412</v>
      </c>
      <c r="K132" s="9">
        <v>0</v>
      </c>
      <c r="L132" s="7">
        <v>10401.67</v>
      </c>
      <c r="M132" s="7">
        <v>191867.66999999998</v>
      </c>
      <c r="N132" s="6">
        <v>-181465.99999999997</v>
      </c>
      <c r="O132" s="9"/>
      <c r="P132" s="9"/>
    </row>
    <row r="133" spans="1:16" x14ac:dyDescent="0.2">
      <c r="A133" s="2">
        <v>2010105110</v>
      </c>
      <c r="B133" t="s">
        <v>133</v>
      </c>
      <c r="C133" s="9">
        <v>590</v>
      </c>
      <c r="D133" s="11">
        <v>45322</v>
      </c>
      <c r="E133" s="9">
        <v>0</v>
      </c>
      <c r="F133" s="11">
        <v>45350</v>
      </c>
      <c r="G133" s="9">
        <v>0</v>
      </c>
      <c r="H133" s="11">
        <v>45382</v>
      </c>
      <c r="I133" s="9">
        <v>0</v>
      </c>
      <c r="J133" s="11">
        <v>45412</v>
      </c>
      <c r="K133" s="9">
        <v>0</v>
      </c>
      <c r="L133" s="7">
        <v>590</v>
      </c>
      <c r="M133" s="7">
        <v>182056</v>
      </c>
      <c r="N133" s="6">
        <v>-181466</v>
      </c>
      <c r="O133" s="9"/>
      <c r="P133" s="9"/>
    </row>
    <row r="134" spans="1:16" x14ac:dyDescent="0.2">
      <c r="A134" s="2">
        <v>2010105113</v>
      </c>
      <c r="B134" t="s">
        <v>134</v>
      </c>
      <c r="C134" s="9">
        <v>0</v>
      </c>
      <c r="D134" s="11">
        <v>45322</v>
      </c>
      <c r="E134" s="9">
        <v>0</v>
      </c>
      <c r="F134" s="11">
        <v>45350</v>
      </c>
      <c r="G134" s="9">
        <v>0</v>
      </c>
      <c r="H134" s="11">
        <v>45382</v>
      </c>
      <c r="I134" s="9">
        <v>0</v>
      </c>
      <c r="J134" s="11">
        <v>45412</v>
      </c>
      <c r="K134" s="9">
        <v>0</v>
      </c>
      <c r="L134" s="7">
        <v>0</v>
      </c>
      <c r="M134" s="7">
        <v>181466</v>
      </c>
      <c r="N134" s="6">
        <v>-181466</v>
      </c>
      <c r="O134" s="9"/>
      <c r="P134" s="9"/>
    </row>
    <row r="135" spans="1:16" x14ac:dyDescent="0.2">
      <c r="A135" s="2">
        <v>2010105116</v>
      </c>
      <c r="B135" t="s">
        <v>135</v>
      </c>
      <c r="C135" s="9">
        <v>0</v>
      </c>
      <c r="D135" s="11">
        <v>45322</v>
      </c>
      <c r="E135" s="9">
        <v>0</v>
      </c>
      <c r="F135" s="11">
        <v>45350</v>
      </c>
      <c r="G135" s="9">
        <v>0</v>
      </c>
      <c r="H135" s="11">
        <v>45382</v>
      </c>
      <c r="I135" s="9">
        <v>0</v>
      </c>
      <c r="J135" s="11">
        <v>45412</v>
      </c>
      <c r="K135" s="9">
        <v>0</v>
      </c>
      <c r="L135" s="7">
        <v>0</v>
      </c>
      <c r="M135" s="7">
        <v>181466</v>
      </c>
      <c r="N135" s="6">
        <v>-181466</v>
      </c>
      <c r="O135" s="9"/>
      <c r="P135" s="9"/>
    </row>
    <row r="136" spans="1:16" x14ac:dyDescent="0.2">
      <c r="A136" s="2">
        <v>2010105117</v>
      </c>
      <c r="B136" t="s">
        <v>136</v>
      </c>
      <c r="C136" s="9">
        <v>13110</v>
      </c>
      <c r="D136" s="11">
        <v>45322</v>
      </c>
      <c r="E136" s="9">
        <v>0</v>
      </c>
      <c r="F136" s="11">
        <v>45350</v>
      </c>
      <c r="G136" s="9">
        <v>0</v>
      </c>
      <c r="H136" s="11">
        <v>45382</v>
      </c>
      <c r="I136" s="9">
        <v>0</v>
      </c>
      <c r="J136" s="11">
        <v>45412</v>
      </c>
      <c r="K136" s="9">
        <v>0</v>
      </c>
      <c r="L136" s="7">
        <v>13110</v>
      </c>
      <c r="M136" s="7">
        <v>194576</v>
      </c>
      <c r="N136" s="6">
        <v>-181466</v>
      </c>
      <c r="O136" s="9"/>
      <c r="P136" s="9"/>
    </row>
    <row r="137" spans="1:16" x14ac:dyDescent="0.2">
      <c r="A137" s="2">
        <v>2010105119</v>
      </c>
      <c r="B137" t="s">
        <v>137</v>
      </c>
      <c r="C137" s="9">
        <v>2875.0050000000001</v>
      </c>
      <c r="D137" s="11">
        <v>45322</v>
      </c>
      <c r="E137" s="9">
        <v>0</v>
      </c>
      <c r="F137" s="11">
        <v>45350</v>
      </c>
      <c r="G137" s="9">
        <v>0</v>
      </c>
      <c r="H137" s="11">
        <v>45382</v>
      </c>
      <c r="I137" s="9">
        <v>0</v>
      </c>
      <c r="J137" s="11">
        <v>45412</v>
      </c>
      <c r="K137" s="9">
        <v>0</v>
      </c>
      <c r="L137" s="7">
        <v>2875.0050000000001</v>
      </c>
      <c r="M137" s="7">
        <v>184341.005</v>
      </c>
      <c r="N137" s="6">
        <v>-181466</v>
      </c>
      <c r="O137" s="9"/>
      <c r="P137" s="9"/>
    </row>
    <row r="138" spans="1:16" x14ac:dyDescent="0.2">
      <c r="A138" s="2">
        <v>2010105121</v>
      </c>
      <c r="B138" t="s">
        <v>138</v>
      </c>
      <c r="C138" s="9">
        <v>3056.3049999999998</v>
      </c>
      <c r="D138" s="11">
        <v>45322</v>
      </c>
      <c r="E138" s="9">
        <v>3056.3049999999998</v>
      </c>
      <c r="F138" s="11">
        <v>45350</v>
      </c>
      <c r="G138" s="9">
        <v>3056.3049999999998</v>
      </c>
      <c r="H138" s="11">
        <v>45382</v>
      </c>
      <c r="I138" s="9">
        <v>3056.3049999999998</v>
      </c>
      <c r="J138" s="11">
        <v>45412</v>
      </c>
      <c r="K138" s="9">
        <v>0</v>
      </c>
      <c r="L138" s="7">
        <v>12225.22</v>
      </c>
      <c r="M138" s="7">
        <v>193691.21999999997</v>
      </c>
      <c r="N138" s="6">
        <v>-181465.99999999997</v>
      </c>
      <c r="O138" s="9"/>
      <c r="P138" s="9"/>
    </row>
    <row r="139" spans="1:16" x14ac:dyDescent="0.2">
      <c r="A139" s="2">
        <v>2010105122</v>
      </c>
      <c r="B139" s="10" t="s">
        <v>139</v>
      </c>
      <c r="C139" s="9">
        <v>89017.25</v>
      </c>
      <c r="D139" s="11">
        <v>45322</v>
      </c>
      <c r="E139" s="9">
        <v>0</v>
      </c>
      <c r="F139" s="11">
        <v>45350</v>
      </c>
      <c r="G139" s="9">
        <v>0</v>
      </c>
      <c r="H139" s="11">
        <v>45382</v>
      </c>
      <c r="I139" s="9">
        <v>0</v>
      </c>
      <c r="J139" s="11">
        <v>45412</v>
      </c>
      <c r="K139" s="9">
        <v>0</v>
      </c>
      <c r="L139" s="7">
        <v>89017.25</v>
      </c>
      <c r="M139" s="7">
        <v>270483.25</v>
      </c>
      <c r="N139" s="6">
        <v>-181466</v>
      </c>
      <c r="O139" s="9"/>
      <c r="P139" s="9"/>
    </row>
    <row r="140" spans="1:16" x14ac:dyDescent="0.2">
      <c r="A140" s="2">
        <v>2010105128</v>
      </c>
      <c r="B140" s="10" t="s">
        <v>140</v>
      </c>
      <c r="C140" s="9">
        <v>172500</v>
      </c>
      <c r="D140" s="11">
        <v>45322</v>
      </c>
      <c r="E140" s="9">
        <v>0</v>
      </c>
      <c r="F140" s="11">
        <v>45350</v>
      </c>
      <c r="G140" s="9">
        <v>0</v>
      </c>
      <c r="H140" s="11">
        <v>45382</v>
      </c>
      <c r="I140" s="9">
        <v>0</v>
      </c>
      <c r="J140" s="11">
        <v>45412</v>
      </c>
      <c r="K140" s="9">
        <v>0</v>
      </c>
      <c r="L140" s="7">
        <v>172500</v>
      </c>
      <c r="M140" s="7">
        <v>353966</v>
      </c>
      <c r="N140" s="6">
        <v>-181466</v>
      </c>
      <c r="O140" s="9"/>
      <c r="P140" s="9"/>
    </row>
    <row r="141" spans="1:16" x14ac:dyDescent="0.2">
      <c r="A141" s="2">
        <v>2010105131</v>
      </c>
      <c r="B141" t="s">
        <v>141</v>
      </c>
      <c r="C141" s="9">
        <v>0</v>
      </c>
      <c r="D141" s="11">
        <v>45322</v>
      </c>
      <c r="E141" s="9">
        <v>0</v>
      </c>
      <c r="F141" s="11">
        <v>45350</v>
      </c>
      <c r="G141" s="9">
        <v>0</v>
      </c>
      <c r="H141" s="11">
        <v>45382</v>
      </c>
      <c r="I141" s="9">
        <v>0</v>
      </c>
      <c r="J141" s="11">
        <v>45412</v>
      </c>
      <c r="K141" s="9">
        <v>0</v>
      </c>
      <c r="L141" s="7">
        <v>0</v>
      </c>
      <c r="M141" s="7">
        <v>181466</v>
      </c>
      <c r="N141" s="6">
        <v>-181466</v>
      </c>
      <c r="O141" s="9"/>
      <c r="P141" s="9"/>
    </row>
    <row r="142" spans="1:16" x14ac:dyDescent="0.2">
      <c r="A142" s="2">
        <v>2010105132</v>
      </c>
      <c r="B142" s="10" t="s">
        <v>142</v>
      </c>
      <c r="C142" s="9">
        <v>77134.47</v>
      </c>
      <c r="D142" s="11">
        <v>45322</v>
      </c>
      <c r="E142" s="9">
        <v>0</v>
      </c>
      <c r="F142" s="11">
        <v>45350</v>
      </c>
      <c r="G142" s="9">
        <v>0</v>
      </c>
      <c r="H142" s="11">
        <v>45382</v>
      </c>
      <c r="I142" s="9">
        <v>0</v>
      </c>
      <c r="J142" s="11">
        <v>45412</v>
      </c>
      <c r="K142" s="9">
        <v>0</v>
      </c>
      <c r="L142" s="7">
        <v>77134.47</v>
      </c>
      <c r="M142" s="7">
        <v>258600.47</v>
      </c>
      <c r="N142" s="6">
        <v>-181466</v>
      </c>
      <c r="O142" s="9"/>
      <c r="P142" s="9"/>
    </row>
    <row r="143" spans="1:16" x14ac:dyDescent="0.2">
      <c r="A143" s="2">
        <v>2010105133</v>
      </c>
      <c r="B143" s="10" t="s">
        <v>143</v>
      </c>
      <c r="C143" s="9">
        <v>12767.33</v>
      </c>
      <c r="D143" s="11">
        <v>45322</v>
      </c>
      <c r="E143" s="9">
        <v>0</v>
      </c>
      <c r="F143" s="11">
        <v>45350</v>
      </c>
      <c r="G143" s="9">
        <v>0</v>
      </c>
      <c r="H143" s="11">
        <v>45382</v>
      </c>
      <c r="I143" s="9">
        <v>0</v>
      </c>
      <c r="J143" s="11">
        <v>45412</v>
      </c>
      <c r="K143" s="9">
        <v>0</v>
      </c>
      <c r="L143" s="7">
        <v>12767.33</v>
      </c>
      <c r="M143" s="7">
        <v>194233.33000000002</v>
      </c>
      <c r="N143" s="6">
        <v>-181466.00000000003</v>
      </c>
      <c r="O143" s="9"/>
      <c r="P143" s="9"/>
    </row>
    <row r="144" spans="1:16" x14ac:dyDescent="0.2">
      <c r="A144" s="2">
        <v>2010105134</v>
      </c>
      <c r="B144" t="s">
        <v>144</v>
      </c>
      <c r="C144" s="9">
        <v>0</v>
      </c>
      <c r="D144" s="11">
        <v>45322</v>
      </c>
      <c r="E144" s="9">
        <v>0</v>
      </c>
      <c r="F144" s="11">
        <v>45350</v>
      </c>
      <c r="G144" s="9">
        <v>0</v>
      </c>
      <c r="H144" s="11">
        <v>45382</v>
      </c>
      <c r="I144" s="9">
        <v>0</v>
      </c>
      <c r="J144" s="11">
        <v>45412</v>
      </c>
      <c r="K144" s="9">
        <v>0</v>
      </c>
      <c r="L144" s="7">
        <v>0</v>
      </c>
      <c r="M144" s="7">
        <v>181466</v>
      </c>
      <c r="N144" s="6">
        <v>-181466</v>
      </c>
      <c r="O144" s="9"/>
      <c r="P144" s="9"/>
    </row>
    <row r="145" spans="1:16" x14ac:dyDescent="0.2">
      <c r="A145" s="2">
        <v>2010105140</v>
      </c>
      <c r="B145" t="s">
        <v>145</v>
      </c>
      <c r="C145" s="9">
        <v>0</v>
      </c>
      <c r="D145" s="11">
        <v>45322</v>
      </c>
      <c r="E145" s="9">
        <v>0</v>
      </c>
      <c r="F145" s="11">
        <v>45350</v>
      </c>
      <c r="G145" s="9">
        <v>0</v>
      </c>
      <c r="H145" s="11">
        <v>45382</v>
      </c>
      <c r="I145" s="9">
        <v>0</v>
      </c>
      <c r="J145" s="11">
        <v>45412</v>
      </c>
      <c r="K145" s="9">
        <v>0</v>
      </c>
      <c r="L145" s="7">
        <v>0</v>
      </c>
      <c r="M145" s="7">
        <v>181466</v>
      </c>
      <c r="N145" s="6">
        <v>-181466</v>
      </c>
      <c r="O145" s="9"/>
      <c r="P145" s="9"/>
    </row>
    <row r="146" spans="1:16" x14ac:dyDescent="0.2">
      <c r="A146" s="2">
        <v>2010105141</v>
      </c>
      <c r="B146" t="s">
        <v>146</v>
      </c>
      <c r="C146" s="9">
        <v>0</v>
      </c>
      <c r="D146" s="11">
        <v>45322</v>
      </c>
      <c r="E146" s="9">
        <v>0</v>
      </c>
      <c r="F146" s="11">
        <v>45350</v>
      </c>
      <c r="G146" s="9">
        <v>0</v>
      </c>
      <c r="H146" s="11">
        <v>45382</v>
      </c>
      <c r="I146" s="9">
        <v>0</v>
      </c>
      <c r="J146" s="11">
        <v>45412</v>
      </c>
      <c r="K146" s="9">
        <v>0</v>
      </c>
      <c r="L146" s="7">
        <v>0</v>
      </c>
      <c r="M146" s="7">
        <v>181466</v>
      </c>
      <c r="N146" s="6">
        <v>-181466</v>
      </c>
      <c r="O146" s="9"/>
      <c r="P146" s="9"/>
    </row>
    <row r="147" spans="1:16" x14ac:dyDescent="0.2">
      <c r="A147" s="2">
        <v>2010105142</v>
      </c>
      <c r="B147" t="s">
        <v>147</v>
      </c>
      <c r="C147" s="9">
        <v>0</v>
      </c>
      <c r="D147" s="11">
        <v>45322</v>
      </c>
      <c r="E147" s="9">
        <v>0</v>
      </c>
      <c r="F147" s="11">
        <v>45350</v>
      </c>
      <c r="G147" s="9">
        <v>0</v>
      </c>
      <c r="H147" s="11">
        <v>45382</v>
      </c>
      <c r="I147" s="9">
        <v>0</v>
      </c>
      <c r="J147" s="11">
        <v>45412</v>
      </c>
      <c r="K147" s="9">
        <v>0</v>
      </c>
      <c r="L147" s="7">
        <v>0</v>
      </c>
      <c r="M147" s="7">
        <v>181466</v>
      </c>
      <c r="N147" s="6">
        <v>-181466</v>
      </c>
      <c r="O147" s="9"/>
      <c r="P147" s="9"/>
    </row>
    <row r="148" spans="1:16" x14ac:dyDescent="0.2">
      <c r="A148" s="2">
        <v>2010105145</v>
      </c>
      <c r="B148" t="s">
        <v>148</v>
      </c>
      <c r="C148" s="9">
        <v>91054.46</v>
      </c>
      <c r="D148" s="11">
        <v>45322</v>
      </c>
      <c r="E148" s="9">
        <v>0</v>
      </c>
      <c r="F148" s="11">
        <v>45350</v>
      </c>
      <c r="G148" s="9">
        <v>0</v>
      </c>
      <c r="H148" s="11">
        <v>45382</v>
      </c>
      <c r="I148" s="9">
        <v>0</v>
      </c>
      <c r="J148" s="11">
        <v>45412</v>
      </c>
      <c r="K148" s="9">
        <v>0</v>
      </c>
      <c r="L148" s="7">
        <v>91054.46</v>
      </c>
      <c r="M148" s="7">
        <v>272520.46000000002</v>
      </c>
      <c r="N148" s="6">
        <v>-181466</v>
      </c>
      <c r="O148" s="9"/>
      <c r="P148" s="9"/>
    </row>
    <row r="149" spans="1:16" x14ac:dyDescent="0.2">
      <c r="A149" s="2">
        <v>2010105148</v>
      </c>
      <c r="B149" s="10" t="s">
        <v>149</v>
      </c>
      <c r="C149" s="9">
        <v>1787.42</v>
      </c>
      <c r="D149" s="11">
        <v>45322</v>
      </c>
      <c r="E149" s="9">
        <v>0</v>
      </c>
      <c r="F149" s="11">
        <v>45350</v>
      </c>
      <c r="G149" s="9">
        <v>0</v>
      </c>
      <c r="H149" s="11">
        <v>45382</v>
      </c>
      <c r="I149" s="9">
        <v>0</v>
      </c>
      <c r="J149" s="11">
        <v>45412</v>
      </c>
      <c r="K149" s="9">
        <v>0</v>
      </c>
      <c r="L149" s="7">
        <v>1787.42</v>
      </c>
      <c r="M149" s="7">
        <v>183253.41999999998</v>
      </c>
      <c r="N149" s="6">
        <v>-181465.99999999997</v>
      </c>
      <c r="O149" s="9"/>
      <c r="P149" s="9"/>
    </row>
    <row r="150" spans="1:16" x14ac:dyDescent="0.2">
      <c r="A150" s="2">
        <v>2010105149</v>
      </c>
      <c r="B150" t="s">
        <v>150</v>
      </c>
      <c r="C150" s="9">
        <v>0</v>
      </c>
      <c r="D150" s="11">
        <v>45322</v>
      </c>
      <c r="E150" s="9">
        <v>0</v>
      </c>
      <c r="F150" s="11">
        <v>45350</v>
      </c>
      <c r="G150" s="9">
        <v>0</v>
      </c>
      <c r="H150" s="11">
        <v>45382</v>
      </c>
      <c r="I150" s="9">
        <v>0</v>
      </c>
      <c r="J150" s="11">
        <v>45412</v>
      </c>
      <c r="K150" s="9">
        <v>0</v>
      </c>
      <c r="L150" s="7">
        <v>0</v>
      </c>
      <c r="M150" s="7">
        <v>181466</v>
      </c>
      <c r="N150" s="6">
        <v>-181466</v>
      </c>
      <c r="O150" s="9"/>
      <c r="P150" s="9"/>
    </row>
    <row r="151" spans="1:16" x14ac:dyDescent="0.2">
      <c r="A151" s="2">
        <v>2010105154</v>
      </c>
      <c r="B151" t="s">
        <v>151</v>
      </c>
      <c r="C151" s="9">
        <v>0</v>
      </c>
      <c r="D151" s="11">
        <v>45322</v>
      </c>
      <c r="E151" s="9">
        <v>0</v>
      </c>
      <c r="F151" s="11">
        <v>45350</v>
      </c>
      <c r="G151" s="9">
        <v>0</v>
      </c>
      <c r="H151" s="11">
        <v>45382</v>
      </c>
      <c r="I151" s="9">
        <v>0</v>
      </c>
      <c r="J151" s="11">
        <v>45412</v>
      </c>
      <c r="K151" s="9">
        <v>0</v>
      </c>
      <c r="L151" s="7">
        <v>0</v>
      </c>
      <c r="M151" s="7">
        <v>181466</v>
      </c>
      <c r="N151" s="6">
        <v>-181466</v>
      </c>
      <c r="O151" s="9"/>
      <c r="P151" s="9"/>
    </row>
    <row r="152" spans="1:16" x14ac:dyDescent="0.2">
      <c r="A152" s="2">
        <v>2010105156</v>
      </c>
      <c r="B152" t="s">
        <v>152</v>
      </c>
      <c r="C152" s="9">
        <v>0</v>
      </c>
      <c r="D152" s="11">
        <v>45322</v>
      </c>
      <c r="E152" s="9">
        <v>0</v>
      </c>
      <c r="F152" s="11">
        <v>45350</v>
      </c>
      <c r="G152" s="9">
        <v>0</v>
      </c>
      <c r="H152" s="11">
        <v>45382</v>
      </c>
      <c r="I152" s="9">
        <v>0</v>
      </c>
      <c r="J152" s="11">
        <v>45412</v>
      </c>
      <c r="K152" s="9">
        <v>0</v>
      </c>
      <c r="L152" s="7">
        <v>0</v>
      </c>
      <c r="M152" s="7">
        <v>181466</v>
      </c>
      <c r="N152" s="6">
        <v>-181466</v>
      </c>
      <c r="O152" s="9"/>
      <c r="P152" s="9"/>
    </row>
    <row r="153" spans="1:16" x14ac:dyDescent="0.2">
      <c r="A153" s="2">
        <v>2010105160</v>
      </c>
      <c r="B153" t="s">
        <v>153</v>
      </c>
      <c r="C153" s="9">
        <v>13770.0425</v>
      </c>
      <c r="D153" s="11">
        <v>45322</v>
      </c>
      <c r="E153" s="9">
        <v>13770.0425</v>
      </c>
      <c r="F153" s="11">
        <v>45350</v>
      </c>
      <c r="G153" s="9">
        <v>13770.0425</v>
      </c>
      <c r="H153" s="11">
        <v>45382</v>
      </c>
      <c r="I153" s="9">
        <v>13770.0425</v>
      </c>
      <c r="J153" s="11">
        <v>45412</v>
      </c>
      <c r="K153" s="9">
        <v>0</v>
      </c>
      <c r="L153" s="7">
        <v>55080.17</v>
      </c>
      <c r="M153" s="7">
        <v>236546.17</v>
      </c>
      <c r="N153" s="6">
        <v>-181466</v>
      </c>
      <c r="O153" s="9"/>
      <c r="P153" s="9"/>
    </row>
    <row r="154" spans="1:16" x14ac:dyDescent="0.2">
      <c r="A154" s="2">
        <v>2010105163</v>
      </c>
      <c r="B154" t="s">
        <v>154</v>
      </c>
      <c r="C154" s="9">
        <v>1277.3900000000001</v>
      </c>
      <c r="D154" s="11">
        <v>45322</v>
      </c>
      <c r="E154" s="9">
        <v>0</v>
      </c>
      <c r="F154" s="11">
        <v>45350</v>
      </c>
      <c r="G154" s="9">
        <v>0</v>
      </c>
      <c r="H154" s="11">
        <v>45382</v>
      </c>
      <c r="I154" s="9">
        <v>0</v>
      </c>
      <c r="J154" s="11">
        <v>45412</v>
      </c>
      <c r="K154" s="9">
        <v>0</v>
      </c>
      <c r="L154" s="7">
        <v>1277.3900000000001</v>
      </c>
      <c r="M154" s="7">
        <v>182743.39</v>
      </c>
      <c r="N154" s="6">
        <v>-181466</v>
      </c>
      <c r="O154" s="9"/>
      <c r="P154" s="9"/>
    </row>
    <row r="155" spans="1:16" x14ac:dyDescent="0.2">
      <c r="A155" s="2">
        <v>2010105164</v>
      </c>
      <c r="B155" s="10" t="s">
        <v>155</v>
      </c>
      <c r="C155" s="9">
        <v>10516.130000000001</v>
      </c>
      <c r="D155" s="11">
        <v>45322</v>
      </c>
      <c r="E155" s="9">
        <v>0</v>
      </c>
      <c r="F155" s="11">
        <v>45350</v>
      </c>
      <c r="G155" s="9">
        <v>0</v>
      </c>
      <c r="H155" s="11">
        <v>45382</v>
      </c>
      <c r="I155" s="9">
        <v>0</v>
      </c>
      <c r="J155" s="11">
        <v>45412</v>
      </c>
      <c r="K155" s="9">
        <v>0</v>
      </c>
      <c r="L155" s="7">
        <v>10516.130000000001</v>
      </c>
      <c r="M155" s="7">
        <v>191982.13</v>
      </c>
      <c r="N155" s="6">
        <v>-181466</v>
      </c>
      <c r="O155" s="9"/>
      <c r="P155" s="9"/>
    </row>
    <row r="156" spans="1:16" x14ac:dyDescent="0.2">
      <c r="A156" s="2">
        <v>2010105167</v>
      </c>
      <c r="B156" t="s">
        <v>156</v>
      </c>
      <c r="C156" s="9">
        <v>18569.936666666665</v>
      </c>
      <c r="D156" s="11">
        <v>45322</v>
      </c>
      <c r="E156" s="9">
        <v>18569.936666666665</v>
      </c>
      <c r="F156" s="11">
        <v>45350</v>
      </c>
      <c r="G156" s="9">
        <v>18569.936666666665</v>
      </c>
      <c r="H156" s="11">
        <v>45382</v>
      </c>
      <c r="I156" s="9">
        <v>0</v>
      </c>
      <c r="J156" s="11">
        <v>45412</v>
      </c>
      <c r="K156" s="9">
        <v>0</v>
      </c>
      <c r="L156" s="7">
        <v>55709.81</v>
      </c>
      <c r="M156" s="7">
        <v>237175.81</v>
      </c>
      <c r="N156" s="6">
        <v>-181466</v>
      </c>
      <c r="O156" s="9"/>
      <c r="P156" s="9"/>
    </row>
    <row r="157" spans="1:16" x14ac:dyDescent="0.2">
      <c r="A157" s="2">
        <v>2010105172</v>
      </c>
      <c r="B157" t="s">
        <v>157</v>
      </c>
      <c r="C157" s="9">
        <v>0</v>
      </c>
      <c r="D157" s="11">
        <v>45322</v>
      </c>
      <c r="E157" s="9">
        <v>0</v>
      </c>
      <c r="F157" s="11">
        <v>45350</v>
      </c>
      <c r="G157" s="9">
        <v>0</v>
      </c>
      <c r="H157" s="11">
        <v>45382</v>
      </c>
      <c r="I157" s="9">
        <v>0</v>
      </c>
      <c r="J157" s="11">
        <v>45412</v>
      </c>
      <c r="K157" s="9">
        <v>0</v>
      </c>
      <c r="L157" s="7">
        <v>0</v>
      </c>
      <c r="M157" s="7">
        <v>181466</v>
      </c>
      <c r="N157" s="6">
        <v>-181466</v>
      </c>
      <c r="O157" s="9"/>
      <c r="P157" s="9"/>
    </row>
    <row r="158" spans="1:16" x14ac:dyDescent="0.2">
      <c r="A158" s="2">
        <v>2010105176</v>
      </c>
      <c r="B158" s="10" t="s">
        <v>158</v>
      </c>
      <c r="C158" s="9">
        <v>89257.67</v>
      </c>
      <c r="D158" s="11">
        <v>45322</v>
      </c>
      <c r="E158" s="9">
        <v>0</v>
      </c>
      <c r="F158" s="11">
        <v>45350</v>
      </c>
      <c r="G158" s="9">
        <v>0</v>
      </c>
      <c r="H158" s="11">
        <v>45382</v>
      </c>
      <c r="I158" s="9">
        <v>0</v>
      </c>
      <c r="J158" s="11">
        <v>45412</v>
      </c>
      <c r="K158" s="9">
        <v>0</v>
      </c>
      <c r="L158" s="7">
        <v>89257.67</v>
      </c>
      <c r="M158" s="7">
        <v>270723.67</v>
      </c>
      <c r="N158" s="6">
        <v>-181466</v>
      </c>
      <c r="O158" s="9"/>
      <c r="P158" s="9"/>
    </row>
    <row r="159" spans="1:16" x14ac:dyDescent="0.2">
      <c r="A159" s="2">
        <v>2010105177</v>
      </c>
      <c r="B159" t="s">
        <v>159</v>
      </c>
      <c r="C159" s="9">
        <v>1324</v>
      </c>
      <c r="D159" s="11">
        <v>45322</v>
      </c>
      <c r="E159" s="9">
        <v>0</v>
      </c>
      <c r="F159" s="11">
        <v>45350</v>
      </c>
      <c r="G159" s="9">
        <v>0</v>
      </c>
      <c r="H159" s="11">
        <v>45382</v>
      </c>
      <c r="I159" s="9">
        <v>0</v>
      </c>
      <c r="J159" s="11">
        <v>45412</v>
      </c>
      <c r="K159" s="9">
        <v>0</v>
      </c>
      <c r="L159" s="7">
        <v>1324</v>
      </c>
      <c r="M159" s="7">
        <v>182790</v>
      </c>
      <c r="N159" s="6">
        <v>-181466</v>
      </c>
      <c r="O159" s="9"/>
      <c r="P159" s="9"/>
    </row>
    <row r="160" spans="1:16" x14ac:dyDescent="0.2">
      <c r="A160" s="2">
        <v>2010105178</v>
      </c>
      <c r="B160" t="s">
        <v>160</v>
      </c>
      <c r="C160" s="9">
        <v>16996.45</v>
      </c>
      <c r="D160" s="11">
        <v>45322</v>
      </c>
      <c r="E160" s="9">
        <v>16996.45</v>
      </c>
      <c r="F160" s="11">
        <v>45350</v>
      </c>
      <c r="G160" s="9">
        <v>0</v>
      </c>
      <c r="H160" s="11">
        <v>45382</v>
      </c>
      <c r="I160" s="9">
        <v>0</v>
      </c>
      <c r="J160" s="11">
        <v>45412</v>
      </c>
      <c r="K160" s="9">
        <v>0</v>
      </c>
      <c r="L160" s="7">
        <v>33992.9</v>
      </c>
      <c r="M160" s="7">
        <v>215458.9</v>
      </c>
      <c r="N160" s="6">
        <v>-181466</v>
      </c>
      <c r="O160" s="9"/>
      <c r="P160" s="9"/>
    </row>
    <row r="161" spans="1:16" x14ac:dyDescent="0.2">
      <c r="A161" s="2">
        <v>2010105181</v>
      </c>
      <c r="B161" t="s">
        <v>161</v>
      </c>
      <c r="C161" s="9">
        <v>0</v>
      </c>
      <c r="D161" s="11">
        <v>45322</v>
      </c>
      <c r="E161" s="9">
        <v>0</v>
      </c>
      <c r="F161" s="11">
        <v>45350</v>
      </c>
      <c r="G161" s="9">
        <v>0</v>
      </c>
      <c r="H161" s="11">
        <v>45382</v>
      </c>
      <c r="I161" s="9">
        <v>0</v>
      </c>
      <c r="J161" s="11">
        <v>45412</v>
      </c>
      <c r="K161" s="9">
        <v>0</v>
      </c>
      <c r="L161" s="7">
        <v>0</v>
      </c>
      <c r="M161" s="7">
        <v>181466</v>
      </c>
      <c r="N161" s="6">
        <v>-181466</v>
      </c>
      <c r="O161" s="9"/>
      <c r="P161" s="9"/>
    </row>
    <row r="162" spans="1:16" x14ac:dyDescent="0.2">
      <c r="A162" s="2">
        <v>2010105182</v>
      </c>
      <c r="B162" s="10" t="s">
        <v>162</v>
      </c>
      <c r="C162" s="9">
        <v>80010.600000000006</v>
      </c>
      <c r="D162" s="11">
        <v>45322</v>
      </c>
      <c r="E162" s="9">
        <v>0</v>
      </c>
      <c r="F162" s="11">
        <v>45350</v>
      </c>
      <c r="G162" s="9">
        <v>0</v>
      </c>
      <c r="H162" s="11">
        <v>45382</v>
      </c>
      <c r="I162" s="9">
        <v>0</v>
      </c>
      <c r="J162" s="11">
        <v>45412</v>
      </c>
      <c r="K162" s="9">
        <v>0</v>
      </c>
      <c r="L162" s="7">
        <v>80010.600000000006</v>
      </c>
      <c r="M162" s="7">
        <v>261476.6</v>
      </c>
      <c r="N162" s="6">
        <v>-181466</v>
      </c>
      <c r="O162" s="9"/>
      <c r="P162" s="9"/>
    </row>
    <row r="163" spans="1:16" x14ac:dyDescent="0.2">
      <c r="A163" s="2">
        <v>2010105183</v>
      </c>
      <c r="B163" s="10" t="s">
        <v>163</v>
      </c>
      <c r="C163" s="9">
        <v>143447.6</v>
      </c>
      <c r="D163" s="11">
        <v>45322</v>
      </c>
      <c r="E163" s="9">
        <v>0</v>
      </c>
      <c r="F163" s="11">
        <v>45350</v>
      </c>
      <c r="G163" s="9">
        <v>0</v>
      </c>
      <c r="H163" s="11">
        <v>45382</v>
      </c>
      <c r="I163" s="9">
        <v>0</v>
      </c>
      <c r="J163" s="11">
        <v>45412</v>
      </c>
      <c r="K163" s="9">
        <v>0</v>
      </c>
      <c r="L163" s="7">
        <v>143447.6</v>
      </c>
      <c r="M163" s="7">
        <v>324913.59999999998</v>
      </c>
      <c r="N163" s="6">
        <v>-181465.99999999997</v>
      </c>
      <c r="O163" s="9"/>
      <c r="P163" s="9"/>
    </row>
    <row r="164" spans="1:16" x14ac:dyDescent="0.2">
      <c r="A164" s="2">
        <v>2010105185</v>
      </c>
      <c r="B164" s="10" t="s">
        <v>164</v>
      </c>
      <c r="C164" s="9">
        <v>235521.5</v>
      </c>
      <c r="D164" s="11">
        <v>45322</v>
      </c>
      <c r="E164" s="9">
        <v>0</v>
      </c>
      <c r="F164" s="11">
        <v>45350</v>
      </c>
      <c r="G164" s="9">
        <v>0</v>
      </c>
      <c r="H164" s="11">
        <v>45382</v>
      </c>
      <c r="I164" s="9">
        <v>0</v>
      </c>
      <c r="J164" s="11">
        <v>45412</v>
      </c>
      <c r="K164" s="9">
        <v>0</v>
      </c>
      <c r="L164" s="7">
        <v>235521.5</v>
      </c>
      <c r="M164" s="7">
        <v>416987.5</v>
      </c>
      <c r="N164" s="6">
        <v>-181466</v>
      </c>
      <c r="O164" s="9"/>
      <c r="P164" s="9"/>
    </row>
    <row r="165" spans="1:16" x14ac:dyDescent="0.2">
      <c r="A165" s="2">
        <v>2010105189</v>
      </c>
      <c r="B165" t="s">
        <v>165</v>
      </c>
      <c r="C165" s="9">
        <v>8000</v>
      </c>
      <c r="D165" s="11">
        <v>45322</v>
      </c>
      <c r="E165" s="9">
        <v>8000</v>
      </c>
      <c r="F165" s="11">
        <v>45350</v>
      </c>
      <c r="G165" s="9">
        <v>0</v>
      </c>
      <c r="H165" s="11">
        <v>45382</v>
      </c>
      <c r="I165" s="9">
        <v>0</v>
      </c>
      <c r="J165" s="11">
        <v>45412</v>
      </c>
      <c r="K165" s="9">
        <v>0</v>
      </c>
      <c r="L165" s="7">
        <v>16000</v>
      </c>
      <c r="M165" s="7">
        <v>197466</v>
      </c>
      <c r="N165" s="6">
        <v>-181466</v>
      </c>
      <c r="O165" s="9"/>
      <c r="P165" s="9"/>
    </row>
    <row r="166" spans="1:16" x14ac:dyDescent="0.2">
      <c r="A166" s="2">
        <v>2010105190</v>
      </c>
      <c r="B166" s="10" t="s">
        <v>166</v>
      </c>
      <c r="C166" s="9">
        <v>21443.13</v>
      </c>
      <c r="D166" s="11">
        <v>45322</v>
      </c>
      <c r="E166" s="9">
        <v>0</v>
      </c>
      <c r="F166" s="11">
        <v>45350</v>
      </c>
      <c r="G166" s="9">
        <v>0</v>
      </c>
      <c r="H166" s="11">
        <v>45382</v>
      </c>
      <c r="I166" s="9">
        <v>0</v>
      </c>
      <c r="J166" s="11">
        <v>45412</v>
      </c>
      <c r="K166" s="9">
        <v>0</v>
      </c>
      <c r="L166" s="7">
        <v>21443.13</v>
      </c>
      <c r="M166" s="7">
        <v>202909.13</v>
      </c>
      <c r="N166" s="6">
        <v>-181466</v>
      </c>
      <c r="O166" s="9"/>
      <c r="P166" s="9"/>
    </row>
    <row r="167" spans="1:16" x14ac:dyDescent="0.2">
      <c r="A167" s="2">
        <v>2010105191</v>
      </c>
      <c r="B167" s="10" t="s">
        <v>167</v>
      </c>
      <c r="C167" s="9">
        <v>46690</v>
      </c>
      <c r="D167" s="11">
        <v>45322</v>
      </c>
      <c r="E167" s="9">
        <v>0</v>
      </c>
      <c r="F167" s="11">
        <v>45350</v>
      </c>
      <c r="G167" s="9">
        <v>0</v>
      </c>
      <c r="H167" s="11">
        <v>45382</v>
      </c>
      <c r="I167" s="9">
        <v>0</v>
      </c>
      <c r="J167" s="11">
        <v>45412</v>
      </c>
      <c r="K167" s="9">
        <v>0</v>
      </c>
      <c r="L167" s="7">
        <v>46690</v>
      </c>
      <c r="M167" s="7">
        <v>228156</v>
      </c>
      <c r="N167" s="6">
        <v>-181466</v>
      </c>
      <c r="O167" s="9"/>
      <c r="P167" s="9"/>
    </row>
    <row r="168" spans="1:16" x14ac:dyDescent="0.2">
      <c r="A168" s="2">
        <v>2010105192</v>
      </c>
      <c r="B168" t="s">
        <v>168</v>
      </c>
      <c r="C168" s="9">
        <v>0</v>
      </c>
      <c r="D168" s="11">
        <v>45322</v>
      </c>
      <c r="E168" s="9">
        <v>0</v>
      </c>
      <c r="F168" s="11">
        <v>45350</v>
      </c>
      <c r="G168" s="9">
        <v>0</v>
      </c>
      <c r="H168" s="11">
        <v>45382</v>
      </c>
      <c r="I168" s="9">
        <v>0</v>
      </c>
      <c r="J168" s="11">
        <v>45412</v>
      </c>
      <c r="K168" s="9">
        <v>0</v>
      </c>
      <c r="L168" s="7">
        <v>0</v>
      </c>
      <c r="M168" s="7">
        <v>181466</v>
      </c>
      <c r="N168" s="6">
        <v>-181466</v>
      </c>
      <c r="O168" s="9"/>
      <c r="P168" s="9"/>
    </row>
    <row r="169" spans="1:16" x14ac:dyDescent="0.2">
      <c r="A169" s="2">
        <v>2010105195</v>
      </c>
      <c r="B169" s="10" t="s">
        <v>169</v>
      </c>
      <c r="C169" s="9">
        <v>33827.5</v>
      </c>
      <c r="D169" s="11">
        <v>45322</v>
      </c>
      <c r="E169" s="9">
        <v>0</v>
      </c>
      <c r="F169" s="11">
        <v>45350</v>
      </c>
      <c r="G169" s="9">
        <v>0</v>
      </c>
      <c r="H169" s="11">
        <v>45382</v>
      </c>
      <c r="I169" s="9">
        <v>0</v>
      </c>
      <c r="J169" s="11">
        <v>45412</v>
      </c>
      <c r="K169" s="9">
        <v>0</v>
      </c>
      <c r="L169" s="7">
        <v>33827.5</v>
      </c>
      <c r="M169" s="7">
        <v>215293.5</v>
      </c>
      <c r="N169" s="6">
        <v>-181466</v>
      </c>
      <c r="O169" s="9"/>
      <c r="P169" s="9"/>
    </row>
    <row r="170" spans="1:16" x14ac:dyDescent="0.2">
      <c r="A170" s="2">
        <v>2010105196</v>
      </c>
      <c r="B170" t="s">
        <v>170</v>
      </c>
      <c r="C170" s="9">
        <v>24445.55</v>
      </c>
      <c r="D170" s="11">
        <v>45322</v>
      </c>
      <c r="E170" s="9">
        <v>24445.55</v>
      </c>
      <c r="F170" s="11">
        <v>45350</v>
      </c>
      <c r="G170" s="9">
        <v>0</v>
      </c>
      <c r="H170" s="11">
        <v>45382</v>
      </c>
      <c r="I170" s="9">
        <v>0</v>
      </c>
      <c r="J170" s="11">
        <v>45412</v>
      </c>
      <c r="K170" s="9">
        <v>0</v>
      </c>
      <c r="L170" s="7">
        <v>48891.1</v>
      </c>
      <c r="M170" s="7">
        <v>230357.1</v>
      </c>
      <c r="N170" s="6">
        <v>-181466</v>
      </c>
      <c r="O170" s="9"/>
      <c r="P170" s="9"/>
    </row>
    <row r="171" spans="1:16" x14ac:dyDescent="0.2">
      <c r="A171" s="2">
        <v>2010105197</v>
      </c>
      <c r="B171" t="s">
        <v>171</v>
      </c>
      <c r="C171" s="9">
        <v>0</v>
      </c>
      <c r="D171" s="11">
        <v>45322</v>
      </c>
      <c r="E171" s="9">
        <v>0</v>
      </c>
      <c r="F171" s="11">
        <v>45350</v>
      </c>
      <c r="G171" s="9">
        <v>0</v>
      </c>
      <c r="H171" s="11">
        <v>45382</v>
      </c>
      <c r="I171" s="9">
        <v>0</v>
      </c>
      <c r="J171" s="11">
        <v>45412</v>
      </c>
      <c r="K171" s="9">
        <v>0</v>
      </c>
      <c r="L171" s="7">
        <v>0</v>
      </c>
      <c r="M171" s="7">
        <v>181466</v>
      </c>
      <c r="N171" s="6">
        <v>-181466</v>
      </c>
      <c r="O171" s="9"/>
      <c r="P171" s="9"/>
    </row>
    <row r="172" spans="1:16" x14ac:dyDescent="0.2">
      <c r="A172" s="2">
        <v>2010105198</v>
      </c>
      <c r="B172" t="s">
        <v>172</v>
      </c>
      <c r="C172" s="9">
        <v>0</v>
      </c>
      <c r="D172" s="11">
        <v>45322</v>
      </c>
      <c r="E172" s="9">
        <v>0</v>
      </c>
      <c r="F172" s="11">
        <v>45350</v>
      </c>
      <c r="G172" s="9">
        <v>0</v>
      </c>
      <c r="H172" s="11">
        <v>45382</v>
      </c>
      <c r="I172" s="9">
        <v>0</v>
      </c>
      <c r="J172" s="11">
        <v>45412</v>
      </c>
      <c r="K172" s="9">
        <v>0</v>
      </c>
      <c r="L172" s="7">
        <v>0</v>
      </c>
      <c r="M172" s="7">
        <v>181466</v>
      </c>
      <c r="N172" s="6">
        <v>-181466</v>
      </c>
      <c r="O172" s="9"/>
      <c r="P172" s="9"/>
    </row>
    <row r="173" spans="1:16" x14ac:dyDescent="0.2">
      <c r="A173" s="2">
        <v>2010106004</v>
      </c>
      <c r="B173" t="s">
        <v>173</v>
      </c>
      <c r="C173" s="9">
        <v>0</v>
      </c>
      <c r="D173" s="11">
        <v>45322</v>
      </c>
      <c r="E173" s="9">
        <v>0</v>
      </c>
      <c r="F173" s="11">
        <v>45350</v>
      </c>
      <c r="G173" s="9">
        <v>0</v>
      </c>
      <c r="H173" s="11">
        <v>45382</v>
      </c>
      <c r="I173" s="9">
        <v>0</v>
      </c>
      <c r="J173" s="11">
        <v>45412</v>
      </c>
      <c r="K173" s="9">
        <v>0</v>
      </c>
      <c r="L173" s="7">
        <v>0</v>
      </c>
      <c r="M173" s="7">
        <v>181466</v>
      </c>
      <c r="N173" s="6">
        <v>-181466</v>
      </c>
      <c r="O173" s="9"/>
      <c r="P173" s="9"/>
    </row>
    <row r="174" spans="1:16" x14ac:dyDescent="0.2">
      <c r="A174" s="2">
        <v>2010106006</v>
      </c>
      <c r="B174" t="s">
        <v>174</v>
      </c>
      <c r="C174" s="9">
        <v>19082.920229999909</v>
      </c>
      <c r="D174" s="11">
        <v>45322</v>
      </c>
      <c r="E174" s="9">
        <v>0</v>
      </c>
      <c r="F174" s="11">
        <v>45350</v>
      </c>
      <c r="G174" s="9">
        <v>0</v>
      </c>
      <c r="H174" s="11">
        <v>45382</v>
      </c>
      <c r="I174" s="9">
        <v>0</v>
      </c>
      <c r="J174" s="11">
        <v>45412</v>
      </c>
      <c r="K174" s="9">
        <v>0</v>
      </c>
      <c r="L174" s="7">
        <v>19082.920229999909</v>
      </c>
      <c r="M174" s="7">
        <v>200548.9202299999</v>
      </c>
      <c r="N174" s="6">
        <v>-181466</v>
      </c>
      <c r="O174" s="9"/>
      <c r="P174" s="9"/>
    </row>
    <row r="175" spans="1:16" x14ac:dyDescent="0.2">
      <c r="A175" s="2">
        <v>2010106014</v>
      </c>
      <c r="B175" t="s">
        <v>175</v>
      </c>
      <c r="C175" s="9">
        <v>0</v>
      </c>
      <c r="D175" s="11">
        <v>45322</v>
      </c>
      <c r="E175" s="9">
        <v>0</v>
      </c>
      <c r="F175" s="11">
        <v>45350</v>
      </c>
      <c r="G175" s="9">
        <v>0</v>
      </c>
      <c r="H175" s="11">
        <v>45382</v>
      </c>
      <c r="I175" s="9">
        <v>0</v>
      </c>
      <c r="J175" s="11">
        <v>45412</v>
      </c>
      <c r="K175" s="9">
        <v>0</v>
      </c>
      <c r="L175" s="7">
        <v>0</v>
      </c>
      <c r="M175" s="7">
        <v>181466</v>
      </c>
      <c r="N175" s="6">
        <v>-181466</v>
      </c>
      <c r="O175" s="9"/>
      <c r="P175" s="9"/>
    </row>
    <row r="176" spans="1:16" x14ac:dyDescent="0.2">
      <c r="A176" s="2">
        <v>2010106019</v>
      </c>
      <c r="B176" t="s">
        <v>176</v>
      </c>
      <c r="C176" s="9">
        <v>273.81366999994964</v>
      </c>
      <c r="D176" s="11">
        <v>45322</v>
      </c>
      <c r="E176" s="9">
        <v>0</v>
      </c>
      <c r="F176" s="11">
        <v>45350</v>
      </c>
      <c r="G176" s="9">
        <v>0</v>
      </c>
      <c r="H176" s="11">
        <v>45382</v>
      </c>
      <c r="I176" s="9">
        <v>0</v>
      </c>
      <c r="J176" s="11">
        <v>45412</v>
      </c>
      <c r="K176" s="9">
        <v>0</v>
      </c>
      <c r="L176" s="7">
        <v>273.81366999994964</v>
      </c>
      <c r="M176" s="7">
        <v>181739.81366999994</v>
      </c>
      <c r="N176" s="6">
        <v>-181466</v>
      </c>
      <c r="O176" s="9"/>
      <c r="P176" s="9"/>
    </row>
    <row r="177" spans="1:16" x14ac:dyDescent="0.2">
      <c r="A177" s="2">
        <v>2010106021</v>
      </c>
      <c r="B177" t="s">
        <v>177</v>
      </c>
      <c r="C177" s="9">
        <v>0</v>
      </c>
      <c r="D177" s="11">
        <v>45322</v>
      </c>
      <c r="E177" s="9">
        <v>999596</v>
      </c>
      <c r="F177" s="11">
        <v>45350</v>
      </c>
      <c r="G177" s="9">
        <v>894260</v>
      </c>
      <c r="H177" s="11">
        <v>45382</v>
      </c>
      <c r="I177" s="9">
        <v>1007063.94</v>
      </c>
      <c r="J177" s="11">
        <v>45412</v>
      </c>
      <c r="K177" s="9">
        <v>0</v>
      </c>
      <c r="L177" s="7">
        <v>2900919.94</v>
      </c>
      <c r="M177" s="7">
        <v>3082385.94</v>
      </c>
      <c r="N177" s="6">
        <v>-181466</v>
      </c>
      <c r="O177" s="9"/>
      <c r="P177" s="9"/>
    </row>
    <row r="178" spans="1:16" x14ac:dyDescent="0.2">
      <c r="A178" s="2">
        <v>2010106022</v>
      </c>
      <c r="B178" t="s">
        <v>178</v>
      </c>
      <c r="C178" s="9">
        <v>0</v>
      </c>
      <c r="D178" s="11">
        <v>45322</v>
      </c>
      <c r="E178" s="9">
        <v>0</v>
      </c>
      <c r="F178" s="11">
        <v>45350</v>
      </c>
      <c r="G178" s="9">
        <v>0</v>
      </c>
      <c r="H178" s="11">
        <v>45382</v>
      </c>
      <c r="I178" s="9">
        <v>0</v>
      </c>
      <c r="J178" s="11">
        <v>45412</v>
      </c>
      <c r="K178" s="9">
        <v>0</v>
      </c>
      <c r="L178" s="7">
        <v>0</v>
      </c>
      <c r="M178" s="7">
        <v>181466</v>
      </c>
      <c r="N178" s="6">
        <v>-181466</v>
      </c>
      <c r="O178" s="9"/>
      <c r="P178" s="9"/>
    </row>
    <row r="179" spans="1:16" x14ac:dyDescent="0.2">
      <c r="A179" s="2">
        <v>2010106023</v>
      </c>
      <c r="B179" t="s">
        <v>179</v>
      </c>
      <c r="C179" s="9">
        <v>0</v>
      </c>
      <c r="D179" s="11">
        <v>45322</v>
      </c>
      <c r="E179" s="9">
        <v>0</v>
      </c>
      <c r="F179" s="11">
        <v>45350</v>
      </c>
      <c r="G179" s="9">
        <v>0</v>
      </c>
      <c r="H179" s="11">
        <v>45382</v>
      </c>
      <c r="I179" s="9">
        <v>0</v>
      </c>
      <c r="J179" s="11">
        <v>45412</v>
      </c>
      <c r="K179" s="9">
        <v>0</v>
      </c>
      <c r="L179" s="7">
        <v>0</v>
      </c>
      <c r="M179" s="7">
        <v>181466</v>
      </c>
      <c r="N179" s="6">
        <v>-181466</v>
      </c>
      <c r="O179" s="9"/>
      <c r="P179" s="9"/>
    </row>
    <row r="180" spans="1:16" x14ac:dyDescent="0.2">
      <c r="A180" s="2">
        <v>2010106024</v>
      </c>
      <c r="B180" t="s">
        <v>180</v>
      </c>
      <c r="C180" s="9">
        <v>0</v>
      </c>
      <c r="D180" s="11">
        <v>45322</v>
      </c>
      <c r="E180" s="9">
        <v>0</v>
      </c>
      <c r="F180" s="11">
        <v>45350</v>
      </c>
      <c r="G180" s="9">
        <v>0</v>
      </c>
      <c r="H180" s="11">
        <v>45382</v>
      </c>
      <c r="I180" s="9">
        <v>0</v>
      </c>
      <c r="J180" s="11">
        <v>45412</v>
      </c>
      <c r="K180" s="9">
        <v>0</v>
      </c>
      <c r="L180" s="7">
        <v>0</v>
      </c>
      <c r="M180" s="7">
        <v>181466</v>
      </c>
      <c r="N180" s="6">
        <v>-181466</v>
      </c>
      <c r="O180" s="9"/>
      <c r="P180" s="9"/>
    </row>
    <row r="181" spans="1:16" x14ac:dyDescent="0.2">
      <c r="A181" s="2">
        <v>2010106026</v>
      </c>
      <c r="B181" s="10" t="s">
        <v>181</v>
      </c>
      <c r="C181" s="9">
        <v>2718649.94</v>
      </c>
      <c r="D181" s="11">
        <v>45322</v>
      </c>
      <c r="E181" s="9">
        <v>0</v>
      </c>
      <c r="F181" s="11">
        <v>45350</v>
      </c>
      <c r="G181" s="9">
        <v>0</v>
      </c>
      <c r="H181" s="11">
        <v>45382</v>
      </c>
      <c r="I181" s="9">
        <v>0</v>
      </c>
      <c r="J181" s="11">
        <v>45412</v>
      </c>
      <c r="K181" s="9">
        <v>0</v>
      </c>
      <c r="L181" s="7">
        <v>2718649.94</v>
      </c>
      <c r="M181" s="7">
        <v>2900115.94</v>
      </c>
      <c r="N181" s="6">
        <v>-181466</v>
      </c>
      <c r="O181" s="9"/>
      <c r="P181" s="9"/>
    </row>
    <row r="182" spans="1:16" x14ac:dyDescent="0.2">
      <c r="A182" s="2">
        <v>2010106030</v>
      </c>
      <c r="B182" t="s">
        <v>182</v>
      </c>
      <c r="C182" s="9">
        <v>0</v>
      </c>
      <c r="D182" s="11">
        <v>45322</v>
      </c>
      <c r="E182" s="9">
        <v>0</v>
      </c>
      <c r="F182" s="11">
        <v>45350</v>
      </c>
      <c r="G182" s="9">
        <v>0</v>
      </c>
      <c r="H182" s="11">
        <v>45382</v>
      </c>
      <c r="I182" s="9">
        <v>0</v>
      </c>
      <c r="J182" s="11">
        <v>45412</v>
      </c>
      <c r="K182" s="9">
        <v>0</v>
      </c>
      <c r="L182" s="7">
        <v>0</v>
      </c>
      <c r="M182" s="7">
        <v>181466</v>
      </c>
      <c r="N182" s="6">
        <v>-181466</v>
      </c>
      <c r="O182" s="9"/>
      <c r="P182" s="9"/>
    </row>
    <row r="183" spans="1:16" x14ac:dyDescent="0.2">
      <c r="A183" s="2">
        <v>2010106035</v>
      </c>
      <c r="B183" t="s">
        <v>183</v>
      </c>
      <c r="C183" s="9">
        <v>0</v>
      </c>
      <c r="D183" s="11">
        <v>45322</v>
      </c>
      <c r="E183" s="9">
        <v>0</v>
      </c>
      <c r="F183" s="11">
        <v>45350</v>
      </c>
      <c r="G183" s="9">
        <v>0</v>
      </c>
      <c r="H183" s="11">
        <v>45382</v>
      </c>
      <c r="I183" s="9">
        <v>0</v>
      </c>
      <c r="J183" s="11">
        <v>45412</v>
      </c>
      <c r="K183" s="9">
        <v>0</v>
      </c>
      <c r="L183" s="7">
        <v>0</v>
      </c>
      <c r="M183" s="7">
        <v>181466</v>
      </c>
      <c r="N183" s="6">
        <v>-181466</v>
      </c>
      <c r="O183" s="9"/>
      <c r="P183" s="9"/>
    </row>
    <row r="184" spans="1:16" x14ac:dyDescent="0.2">
      <c r="A184" s="2">
        <v>2010106048</v>
      </c>
      <c r="B184" t="s">
        <v>184</v>
      </c>
      <c r="C184" s="9">
        <v>0</v>
      </c>
      <c r="D184" s="11">
        <v>45322</v>
      </c>
      <c r="E184" s="9">
        <v>0</v>
      </c>
      <c r="F184" s="11">
        <v>45350</v>
      </c>
      <c r="G184" s="9">
        <v>0</v>
      </c>
      <c r="H184" s="11">
        <v>45382</v>
      </c>
      <c r="I184" s="9">
        <v>0</v>
      </c>
      <c r="J184" s="11">
        <v>45412</v>
      </c>
      <c r="K184" s="9">
        <v>0</v>
      </c>
      <c r="L184" s="7">
        <v>0</v>
      </c>
      <c r="M184" s="7">
        <v>181466</v>
      </c>
      <c r="N184" s="6">
        <v>-181466</v>
      </c>
      <c r="O184" s="9"/>
      <c r="P184" s="9"/>
    </row>
    <row r="185" spans="1:16" x14ac:dyDescent="0.2">
      <c r="A185" s="2">
        <v>2010106050</v>
      </c>
      <c r="B185" t="s">
        <v>185</v>
      </c>
      <c r="C185" s="9">
        <v>0</v>
      </c>
      <c r="D185" s="11">
        <v>45322</v>
      </c>
      <c r="E185" s="9">
        <v>0</v>
      </c>
      <c r="F185" s="11">
        <v>45350</v>
      </c>
      <c r="G185" s="9">
        <v>0</v>
      </c>
      <c r="H185" s="11">
        <v>45382</v>
      </c>
      <c r="I185" s="9">
        <v>0</v>
      </c>
      <c r="J185" s="11">
        <v>45412</v>
      </c>
      <c r="K185" s="9">
        <v>0</v>
      </c>
      <c r="L185" s="7">
        <v>0</v>
      </c>
      <c r="M185" s="7">
        <v>181466</v>
      </c>
      <c r="N185" s="6">
        <v>-181466</v>
      </c>
      <c r="O185" s="9"/>
      <c r="P185" s="9"/>
    </row>
    <row r="186" spans="1:16" x14ac:dyDescent="0.2">
      <c r="A186" s="2">
        <v>2010106053</v>
      </c>
      <c r="B186" t="s">
        <v>186</v>
      </c>
      <c r="C186" s="9">
        <v>0</v>
      </c>
      <c r="D186" s="11">
        <v>45322</v>
      </c>
      <c r="E186" s="9">
        <v>0</v>
      </c>
      <c r="F186" s="11">
        <v>45350</v>
      </c>
      <c r="G186" s="9">
        <v>0</v>
      </c>
      <c r="H186" s="11">
        <v>45382</v>
      </c>
      <c r="I186" s="9">
        <v>0</v>
      </c>
      <c r="J186" s="11">
        <v>45412</v>
      </c>
      <c r="K186" s="9">
        <v>0</v>
      </c>
      <c r="L186" s="7">
        <v>0</v>
      </c>
      <c r="M186" s="7">
        <v>181466</v>
      </c>
      <c r="N186" s="6">
        <v>-181466</v>
      </c>
      <c r="O186" s="9"/>
      <c r="P186" s="9"/>
    </row>
    <row r="187" spans="1:16" x14ac:dyDescent="0.2">
      <c r="A187" s="2">
        <v>2010106057</v>
      </c>
      <c r="B187" t="s">
        <v>187</v>
      </c>
      <c r="C187" s="9">
        <v>0</v>
      </c>
      <c r="D187" s="11">
        <v>45322</v>
      </c>
      <c r="E187" s="9">
        <v>0</v>
      </c>
      <c r="F187" s="11">
        <v>45350</v>
      </c>
      <c r="G187" s="9">
        <v>0</v>
      </c>
      <c r="H187" s="11">
        <v>45382</v>
      </c>
      <c r="I187" s="9">
        <v>0</v>
      </c>
      <c r="J187" s="11">
        <v>45412</v>
      </c>
      <c r="K187" s="9">
        <v>0</v>
      </c>
      <c r="L187" s="7">
        <v>0</v>
      </c>
      <c r="M187" s="7">
        <v>181466</v>
      </c>
      <c r="N187" s="6">
        <v>-181466</v>
      </c>
      <c r="O187" s="9"/>
      <c r="P187" s="9"/>
    </row>
    <row r="188" spans="1:16" x14ac:dyDescent="0.2">
      <c r="A188" s="2">
        <v>2010106063</v>
      </c>
      <c r="B188" t="s">
        <v>188</v>
      </c>
      <c r="C188" s="9">
        <v>0</v>
      </c>
      <c r="D188" s="11">
        <v>45322</v>
      </c>
      <c r="E188" s="9">
        <v>0</v>
      </c>
      <c r="F188" s="11">
        <v>45350</v>
      </c>
      <c r="G188" s="9">
        <v>0</v>
      </c>
      <c r="H188" s="11">
        <v>45382</v>
      </c>
      <c r="I188" s="9">
        <v>0</v>
      </c>
      <c r="J188" s="11">
        <v>45412</v>
      </c>
      <c r="K188" s="9">
        <v>0</v>
      </c>
      <c r="L188" s="7">
        <v>0</v>
      </c>
      <c r="M188" s="7">
        <v>181466</v>
      </c>
      <c r="N188" s="6">
        <v>-181466</v>
      </c>
      <c r="O188" s="9"/>
      <c r="P188" s="9"/>
    </row>
    <row r="189" spans="1:16" x14ac:dyDescent="0.2">
      <c r="A189" s="2">
        <v>2010106065</v>
      </c>
      <c r="B189" t="s">
        <v>189</v>
      </c>
      <c r="C189" s="9">
        <v>0</v>
      </c>
      <c r="D189" s="11">
        <v>45322</v>
      </c>
      <c r="E189" s="9">
        <v>0</v>
      </c>
      <c r="F189" s="11">
        <v>45350</v>
      </c>
      <c r="G189" s="9">
        <v>0</v>
      </c>
      <c r="H189" s="11">
        <v>45382</v>
      </c>
      <c r="I189" s="9">
        <v>0</v>
      </c>
      <c r="J189" s="11">
        <v>45412</v>
      </c>
      <c r="K189" s="9">
        <v>0</v>
      </c>
      <c r="L189" s="7">
        <v>0</v>
      </c>
      <c r="M189" s="7">
        <v>181466</v>
      </c>
      <c r="N189" s="6">
        <v>-181466</v>
      </c>
      <c r="O189" s="9"/>
      <c r="P189" s="9"/>
    </row>
    <row r="190" spans="1:16" x14ac:dyDescent="0.2">
      <c r="A190" s="2">
        <v>2010106070</v>
      </c>
      <c r="B190" t="s">
        <v>190</v>
      </c>
      <c r="C190" s="9">
        <v>0</v>
      </c>
      <c r="D190" s="11">
        <v>45322</v>
      </c>
      <c r="E190" s="9">
        <v>0</v>
      </c>
      <c r="F190" s="11">
        <v>45350</v>
      </c>
      <c r="G190" s="9">
        <v>0</v>
      </c>
      <c r="H190" s="11">
        <v>45382</v>
      </c>
      <c r="I190" s="9">
        <v>0</v>
      </c>
      <c r="J190" s="11">
        <v>45412</v>
      </c>
      <c r="K190" s="9">
        <v>0</v>
      </c>
      <c r="L190" s="7">
        <v>0</v>
      </c>
      <c r="M190" s="7">
        <v>181466</v>
      </c>
      <c r="N190" s="6">
        <v>-181466</v>
      </c>
      <c r="O190" s="9"/>
      <c r="P190" s="9"/>
    </row>
    <row r="191" spans="1:16" x14ac:dyDescent="0.2">
      <c r="A191" s="2">
        <v>2010106074</v>
      </c>
      <c r="B191" t="s">
        <v>191</v>
      </c>
      <c r="C191" s="9">
        <v>0</v>
      </c>
      <c r="D191" s="11">
        <v>45322</v>
      </c>
      <c r="E191" s="9">
        <v>0</v>
      </c>
      <c r="F191" s="11">
        <v>45350</v>
      </c>
      <c r="G191" s="9">
        <v>0</v>
      </c>
      <c r="H191" s="11">
        <v>45382</v>
      </c>
      <c r="I191" s="9">
        <v>0</v>
      </c>
      <c r="J191" s="11">
        <v>45412</v>
      </c>
      <c r="K191" s="9">
        <v>0</v>
      </c>
      <c r="L191" s="7">
        <v>0</v>
      </c>
      <c r="M191" s="7">
        <v>181466</v>
      </c>
      <c r="N191" s="6">
        <v>-181466</v>
      </c>
      <c r="O191" s="9"/>
      <c r="P191" s="9"/>
    </row>
    <row r="192" spans="1:16" x14ac:dyDescent="0.2">
      <c r="A192" s="2">
        <v>2010106076</v>
      </c>
      <c r="B192" t="s">
        <v>192</v>
      </c>
      <c r="C192" s="9">
        <v>0</v>
      </c>
      <c r="D192" s="11">
        <v>45322</v>
      </c>
      <c r="E192" s="9">
        <v>0</v>
      </c>
      <c r="F192" s="11">
        <v>45350</v>
      </c>
      <c r="G192" s="9">
        <v>0</v>
      </c>
      <c r="H192" s="11">
        <v>45382</v>
      </c>
      <c r="I192" s="9">
        <v>0</v>
      </c>
      <c r="J192" s="11">
        <v>45412</v>
      </c>
      <c r="K192" s="9">
        <v>0</v>
      </c>
      <c r="L192" s="7">
        <v>0</v>
      </c>
      <c r="M192" s="7">
        <v>181466</v>
      </c>
      <c r="N192" s="6">
        <v>-181466</v>
      </c>
      <c r="O192" s="9"/>
      <c r="P192" s="9"/>
    </row>
    <row r="193" spans="1:16" x14ac:dyDescent="0.2">
      <c r="A193" s="2">
        <v>2010106077</v>
      </c>
      <c r="B193" t="s">
        <v>193</v>
      </c>
      <c r="C193" s="9">
        <v>310602.33584000025</v>
      </c>
      <c r="D193" s="11">
        <v>45322</v>
      </c>
      <c r="E193" s="9">
        <v>0</v>
      </c>
      <c r="F193" s="11">
        <v>45350</v>
      </c>
      <c r="G193" s="9">
        <v>0</v>
      </c>
      <c r="H193" s="11">
        <v>45382</v>
      </c>
      <c r="I193" s="9">
        <v>0</v>
      </c>
      <c r="J193" s="11">
        <v>45412</v>
      </c>
      <c r="K193" s="9">
        <v>0</v>
      </c>
      <c r="L193" s="7">
        <v>310602.33584000025</v>
      </c>
      <c r="M193" s="7">
        <v>492068.33584000025</v>
      </c>
      <c r="N193" s="6">
        <v>-181466</v>
      </c>
      <c r="O193" s="9"/>
      <c r="P193" s="9"/>
    </row>
    <row r="194" spans="1:16" x14ac:dyDescent="0.2">
      <c r="A194" s="2">
        <v>2010106080</v>
      </c>
      <c r="B194" t="s">
        <v>194</v>
      </c>
      <c r="C194" s="9">
        <v>0</v>
      </c>
      <c r="D194" s="11">
        <v>45322</v>
      </c>
      <c r="E194" s="9">
        <v>0</v>
      </c>
      <c r="F194" s="11">
        <v>45350</v>
      </c>
      <c r="G194" s="9">
        <v>0</v>
      </c>
      <c r="H194" s="11">
        <v>45382</v>
      </c>
      <c r="I194" s="9">
        <v>0</v>
      </c>
      <c r="J194" s="11">
        <v>45412</v>
      </c>
      <c r="K194" s="9">
        <v>0</v>
      </c>
      <c r="L194" s="7">
        <v>0</v>
      </c>
      <c r="M194" s="7">
        <v>181466</v>
      </c>
      <c r="N194" s="6">
        <v>-181466</v>
      </c>
      <c r="O194" s="9"/>
      <c r="P194" s="9"/>
    </row>
    <row r="195" spans="1:16" x14ac:dyDescent="0.2">
      <c r="A195" s="2">
        <v>2010106081</v>
      </c>
      <c r="B195" t="s">
        <v>195</v>
      </c>
      <c r="C195" s="9">
        <v>0</v>
      </c>
      <c r="D195" s="11">
        <v>45322</v>
      </c>
      <c r="E195" s="9">
        <v>0</v>
      </c>
      <c r="F195" s="11">
        <v>45350</v>
      </c>
      <c r="G195" s="9">
        <v>0</v>
      </c>
      <c r="H195" s="11">
        <v>45382</v>
      </c>
      <c r="I195" s="9">
        <v>0</v>
      </c>
      <c r="J195" s="11">
        <v>45412</v>
      </c>
      <c r="K195" s="9">
        <v>0</v>
      </c>
      <c r="L195" s="7">
        <v>0</v>
      </c>
      <c r="M195" s="7">
        <v>181466</v>
      </c>
      <c r="N195" s="6">
        <v>-181466</v>
      </c>
      <c r="O195" s="9"/>
      <c r="P195" s="9"/>
    </row>
    <row r="196" spans="1:16" x14ac:dyDescent="0.2">
      <c r="A196" s="2">
        <v>2010106086</v>
      </c>
      <c r="B196" t="s">
        <v>196</v>
      </c>
      <c r="C196" s="9">
        <v>0</v>
      </c>
      <c r="D196" s="11">
        <v>45322</v>
      </c>
      <c r="E196" s="9">
        <v>0</v>
      </c>
      <c r="F196" s="11">
        <v>45350</v>
      </c>
      <c r="G196" s="9">
        <v>0</v>
      </c>
      <c r="H196" s="11">
        <v>45382</v>
      </c>
      <c r="I196" s="9">
        <v>0</v>
      </c>
      <c r="J196" s="11">
        <v>45412</v>
      </c>
      <c r="K196" s="9">
        <v>0</v>
      </c>
      <c r="L196" s="7">
        <v>0</v>
      </c>
      <c r="M196" s="7">
        <v>181466</v>
      </c>
      <c r="N196" s="6">
        <v>-181466</v>
      </c>
      <c r="O196" s="9"/>
      <c r="P196" s="9"/>
    </row>
    <row r="197" spans="1:16" x14ac:dyDescent="0.2">
      <c r="A197" s="2">
        <v>2010106088</v>
      </c>
      <c r="B197" t="s">
        <v>197</v>
      </c>
      <c r="C197" s="9">
        <v>0</v>
      </c>
      <c r="D197" s="11">
        <v>45322</v>
      </c>
      <c r="E197" s="9">
        <v>0</v>
      </c>
      <c r="F197" s="11">
        <v>45350</v>
      </c>
      <c r="G197" s="9">
        <v>0</v>
      </c>
      <c r="H197" s="11">
        <v>45382</v>
      </c>
      <c r="I197" s="9">
        <v>0</v>
      </c>
      <c r="J197" s="11">
        <v>45412</v>
      </c>
      <c r="K197" s="9">
        <v>0</v>
      </c>
      <c r="L197" s="7">
        <v>0</v>
      </c>
      <c r="M197" s="7">
        <v>181466</v>
      </c>
      <c r="N197" s="6">
        <v>-181466</v>
      </c>
      <c r="O197" s="9"/>
      <c r="P197" s="9"/>
    </row>
    <row r="198" spans="1:16" x14ac:dyDescent="0.2">
      <c r="A198" s="2">
        <v>2010106092</v>
      </c>
      <c r="B198" t="s">
        <v>198</v>
      </c>
      <c r="C198" s="9">
        <v>110732.03362</v>
      </c>
      <c r="D198" s="11">
        <v>45322</v>
      </c>
      <c r="E198" s="9">
        <v>0</v>
      </c>
      <c r="F198" s="11">
        <v>45350</v>
      </c>
      <c r="G198" s="9">
        <v>0</v>
      </c>
      <c r="H198" s="11">
        <v>45382</v>
      </c>
      <c r="I198" s="9">
        <v>0</v>
      </c>
      <c r="J198" s="11">
        <v>45412</v>
      </c>
      <c r="K198" s="9">
        <v>0</v>
      </c>
      <c r="L198" s="7">
        <v>110732.03362</v>
      </c>
      <c r="M198" s="7">
        <v>292198.03362</v>
      </c>
      <c r="N198" s="6">
        <v>-181466</v>
      </c>
      <c r="O198" s="9"/>
      <c r="P198" s="9"/>
    </row>
    <row r="199" spans="1:16" x14ac:dyDescent="0.2">
      <c r="A199" s="2">
        <v>2010106093</v>
      </c>
      <c r="B199" t="s">
        <v>199</v>
      </c>
      <c r="C199" s="9">
        <v>0</v>
      </c>
      <c r="D199" s="11">
        <v>45322</v>
      </c>
      <c r="E199" s="9">
        <v>0</v>
      </c>
      <c r="F199" s="11">
        <v>45350</v>
      </c>
      <c r="G199" s="9">
        <v>0</v>
      </c>
      <c r="H199" s="11">
        <v>45382</v>
      </c>
      <c r="I199" s="9">
        <v>0</v>
      </c>
      <c r="J199" s="11">
        <v>45412</v>
      </c>
      <c r="K199" s="9">
        <v>0</v>
      </c>
      <c r="L199" s="7">
        <v>0</v>
      </c>
      <c r="M199" s="7">
        <v>181466</v>
      </c>
      <c r="N199" s="6">
        <v>-181466</v>
      </c>
      <c r="O199" s="9"/>
      <c r="P199" s="9"/>
    </row>
    <row r="200" spans="1:16" x14ac:dyDescent="0.2">
      <c r="A200" s="2">
        <v>2010106095</v>
      </c>
      <c r="B200" t="s">
        <v>200</v>
      </c>
      <c r="C200" s="9">
        <v>0</v>
      </c>
      <c r="D200" s="11">
        <v>45322</v>
      </c>
      <c r="E200" s="9">
        <v>0</v>
      </c>
      <c r="F200" s="11">
        <v>45350</v>
      </c>
      <c r="G200" s="9">
        <v>0</v>
      </c>
      <c r="H200" s="11">
        <v>45382</v>
      </c>
      <c r="I200" s="9">
        <v>0</v>
      </c>
      <c r="J200" s="11">
        <v>45412</v>
      </c>
      <c r="K200" s="9">
        <v>0</v>
      </c>
      <c r="L200" s="7">
        <v>0</v>
      </c>
      <c r="M200" s="7">
        <v>181466</v>
      </c>
      <c r="N200" s="6">
        <v>-181466</v>
      </c>
      <c r="O200" s="9"/>
      <c r="P200" s="9"/>
    </row>
    <row r="201" spans="1:16" x14ac:dyDescent="0.2">
      <c r="A201" s="2">
        <v>2010106098</v>
      </c>
      <c r="B201" t="s">
        <v>201</v>
      </c>
      <c r="C201" s="9">
        <v>0</v>
      </c>
      <c r="D201" s="11">
        <v>45322</v>
      </c>
      <c r="E201" s="9">
        <v>0</v>
      </c>
      <c r="F201" s="11">
        <v>45350</v>
      </c>
      <c r="G201" s="9">
        <v>0</v>
      </c>
      <c r="H201" s="11">
        <v>45382</v>
      </c>
      <c r="I201" s="9">
        <v>0</v>
      </c>
      <c r="J201" s="11">
        <v>45412</v>
      </c>
      <c r="K201" s="9">
        <v>0</v>
      </c>
      <c r="L201" s="7">
        <v>0</v>
      </c>
      <c r="M201" s="7">
        <v>181466</v>
      </c>
      <c r="N201" s="6">
        <v>-181466</v>
      </c>
      <c r="O201" s="9"/>
      <c r="P201" s="9"/>
    </row>
    <row r="202" spans="1:16" x14ac:dyDescent="0.2">
      <c r="A202" s="2">
        <v>2010106099</v>
      </c>
      <c r="B202" t="s">
        <v>202</v>
      </c>
      <c r="C202" s="9">
        <v>0</v>
      </c>
      <c r="D202" s="11">
        <v>45322</v>
      </c>
      <c r="E202" s="9">
        <v>0</v>
      </c>
      <c r="F202" s="11">
        <v>45350</v>
      </c>
      <c r="G202" s="9">
        <v>0</v>
      </c>
      <c r="H202" s="11">
        <v>45382</v>
      </c>
      <c r="I202" s="9">
        <v>0</v>
      </c>
      <c r="J202" s="11">
        <v>45412</v>
      </c>
      <c r="K202" s="9">
        <v>0</v>
      </c>
      <c r="L202" s="7">
        <v>0</v>
      </c>
      <c r="M202" s="7">
        <v>181466</v>
      </c>
      <c r="N202" s="6">
        <v>-181466</v>
      </c>
      <c r="O202" s="9"/>
      <c r="P202" s="9"/>
    </row>
    <row r="203" spans="1:16" x14ac:dyDescent="0.2">
      <c r="A203" s="2">
        <v>2010106100</v>
      </c>
      <c r="B203" t="s">
        <v>203</v>
      </c>
      <c r="C203" s="9">
        <v>0</v>
      </c>
      <c r="D203" s="11">
        <v>45322</v>
      </c>
      <c r="E203" s="9">
        <v>0</v>
      </c>
      <c r="F203" s="11">
        <v>45350</v>
      </c>
      <c r="G203" s="9">
        <v>0</v>
      </c>
      <c r="H203" s="11">
        <v>45382</v>
      </c>
      <c r="I203" s="9">
        <v>0</v>
      </c>
      <c r="J203" s="11">
        <v>45412</v>
      </c>
      <c r="K203" s="9">
        <v>0</v>
      </c>
      <c r="L203" s="7">
        <v>0</v>
      </c>
      <c r="M203" s="7">
        <v>181466</v>
      </c>
      <c r="N203" s="6">
        <v>-181466</v>
      </c>
      <c r="O203" s="9"/>
      <c r="P203" s="9"/>
    </row>
    <row r="204" spans="1:16" x14ac:dyDescent="0.2">
      <c r="A204" s="2">
        <v>2010106102</v>
      </c>
      <c r="B204" t="s">
        <v>204</v>
      </c>
      <c r="C204" s="9">
        <v>0</v>
      </c>
      <c r="D204" s="11">
        <v>45322</v>
      </c>
      <c r="E204" s="9">
        <v>0</v>
      </c>
      <c r="F204" s="11">
        <v>45350</v>
      </c>
      <c r="G204" s="9">
        <v>0</v>
      </c>
      <c r="H204" s="11">
        <v>45382</v>
      </c>
      <c r="I204" s="9">
        <v>0</v>
      </c>
      <c r="J204" s="11">
        <v>45412</v>
      </c>
      <c r="K204" s="9">
        <v>0</v>
      </c>
      <c r="L204" s="7">
        <v>0</v>
      </c>
      <c r="M204" s="7">
        <v>181466</v>
      </c>
      <c r="N204" s="6">
        <v>-181466</v>
      </c>
      <c r="O204" s="9"/>
      <c r="P204" s="9"/>
    </row>
    <row r="205" spans="1:16" x14ac:dyDescent="0.2">
      <c r="A205" s="2">
        <v>2010106104</v>
      </c>
      <c r="B205" t="s">
        <v>205</v>
      </c>
      <c r="C205" s="9">
        <v>0</v>
      </c>
      <c r="D205" s="11">
        <v>45322</v>
      </c>
      <c r="E205" s="9">
        <v>0</v>
      </c>
      <c r="F205" s="11">
        <v>45350</v>
      </c>
      <c r="G205" s="9">
        <v>0</v>
      </c>
      <c r="H205" s="11">
        <v>45382</v>
      </c>
      <c r="I205" s="9">
        <v>0</v>
      </c>
      <c r="J205" s="11">
        <v>45412</v>
      </c>
      <c r="K205" s="9">
        <v>0</v>
      </c>
      <c r="L205" s="7">
        <v>0</v>
      </c>
      <c r="M205" s="7">
        <v>181466</v>
      </c>
      <c r="N205" s="6">
        <v>-181466</v>
      </c>
      <c r="O205" s="9"/>
      <c r="P205" s="9"/>
    </row>
    <row r="206" spans="1:16" x14ac:dyDescent="0.2">
      <c r="A206" s="2">
        <v>2010106105</v>
      </c>
      <c r="B206" t="s">
        <v>206</v>
      </c>
      <c r="C206" s="9">
        <v>0</v>
      </c>
      <c r="D206" s="11">
        <v>45322</v>
      </c>
      <c r="E206" s="9">
        <v>0</v>
      </c>
      <c r="F206" s="11">
        <v>45350</v>
      </c>
      <c r="G206" s="9">
        <v>0</v>
      </c>
      <c r="H206" s="11">
        <v>45382</v>
      </c>
      <c r="I206" s="9">
        <v>0</v>
      </c>
      <c r="J206" s="11">
        <v>45412</v>
      </c>
      <c r="K206" s="9">
        <v>0</v>
      </c>
      <c r="L206" s="7">
        <v>0</v>
      </c>
      <c r="M206" s="7">
        <v>181466</v>
      </c>
      <c r="N206" s="6">
        <v>-181466</v>
      </c>
      <c r="O206" s="9"/>
      <c r="P206" s="9"/>
    </row>
    <row r="207" spans="1:16" x14ac:dyDescent="0.2">
      <c r="A207" s="2">
        <v>2010106106</v>
      </c>
      <c r="B207" t="s">
        <v>207</v>
      </c>
      <c r="C207" s="9">
        <v>0</v>
      </c>
      <c r="D207" s="11">
        <v>45322</v>
      </c>
      <c r="E207" s="9">
        <v>0</v>
      </c>
      <c r="F207" s="11">
        <v>45350</v>
      </c>
      <c r="G207" s="9">
        <v>0</v>
      </c>
      <c r="H207" s="11">
        <v>45382</v>
      </c>
      <c r="I207" s="9">
        <v>0</v>
      </c>
      <c r="J207" s="11">
        <v>45412</v>
      </c>
      <c r="K207" s="9">
        <v>0</v>
      </c>
      <c r="L207" s="7">
        <v>0</v>
      </c>
      <c r="M207" s="7">
        <v>181466</v>
      </c>
      <c r="N207" s="6">
        <v>-181466</v>
      </c>
      <c r="O207" s="9"/>
      <c r="P207" s="9"/>
    </row>
    <row r="208" spans="1:16" x14ac:dyDescent="0.2">
      <c r="A208" s="2">
        <v>2010106109</v>
      </c>
      <c r="B208" t="s">
        <v>208</v>
      </c>
      <c r="C208" s="9">
        <v>0</v>
      </c>
      <c r="D208" s="11">
        <v>45322</v>
      </c>
      <c r="E208" s="9">
        <v>0</v>
      </c>
      <c r="F208" s="11">
        <v>45350</v>
      </c>
      <c r="G208" s="9">
        <v>0</v>
      </c>
      <c r="H208" s="11">
        <v>45382</v>
      </c>
      <c r="I208" s="9">
        <v>0</v>
      </c>
      <c r="J208" s="11">
        <v>45412</v>
      </c>
      <c r="K208" s="9">
        <v>0</v>
      </c>
      <c r="L208" s="7">
        <v>0</v>
      </c>
      <c r="M208" s="7">
        <v>181466</v>
      </c>
      <c r="N208" s="6">
        <v>-181466</v>
      </c>
      <c r="O208" s="9"/>
      <c r="P208" s="9"/>
    </row>
    <row r="209" spans="1:16" x14ac:dyDescent="0.2">
      <c r="A209" s="2">
        <v>2010106110</v>
      </c>
      <c r="B209" t="s">
        <v>209</v>
      </c>
      <c r="C209" s="9">
        <v>0</v>
      </c>
      <c r="D209" s="11">
        <v>45322</v>
      </c>
      <c r="E209" s="9">
        <v>0</v>
      </c>
      <c r="F209" s="11">
        <v>45350</v>
      </c>
      <c r="G209" s="9">
        <v>0</v>
      </c>
      <c r="H209" s="11">
        <v>45382</v>
      </c>
      <c r="I209" s="9">
        <v>0</v>
      </c>
      <c r="J209" s="11">
        <v>45412</v>
      </c>
      <c r="K209" s="9">
        <v>0</v>
      </c>
      <c r="L209" s="7">
        <v>0</v>
      </c>
      <c r="M209" s="7">
        <v>181466</v>
      </c>
      <c r="N209" s="6">
        <v>-181466</v>
      </c>
      <c r="O209" s="9"/>
      <c r="P209" s="9"/>
    </row>
    <row r="210" spans="1:16" x14ac:dyDescent="0.2">
      <c r="A210" s="2">
        <v>2010107002</v>
      </c>
      <c r="B210" t="s">
        <v>210</v>
      </c>
      <c r="C210" s="9">
        <v>0</v>
      </c>
      <c r="D210" s="11">
        <v>45322</v>
      </c>
      <c r="E210" s="9">
        <v>0</v>
      </c>
      <c r="F210" s="11">
        <v>45350</v>
      </c>
      <c r="G210" s="9">
        <v>0</v>
      </c>
      <c r="H210" s="11">
        <v>45382</v>
      </c>
      <c r="I210" s="9">
        <v>0</v>
      </c>
      <c r="J210" s="11">
        <v>45412</v>
      </c>
      <c r="K210" s="9">
        <v>0</v>
      </c>
      <c r="L210" s="7">
        <v>0</v>
      </c>
      <c r="M210" s="7">
        <v>181466</v>
      </c>
      <c r="N210" s="6">
        <v>-181466</v>
      </c>
      <c r="O210" s="9"/>
      <c r="P210" s="9"/>
    </row>
    <row r="211" spans="1:16" x14ac:dyDescent="0.2">
      <c r="A211" s="2">
        <v>2010107010</v>
      </c>
      <c r="B211" t="s">
        <v>211</v>
      </c>
      <c r="C211" s="9">
        <v>3765.26</v>
      </c>
      <c r="D211" s="11">
        <v>45322</v>
      </c>
      <c r="E211" s="9">
        <v>0</v>
      </c>
      <c r="F211" s="11">
        <v>45350</v>
      </c>
      <c r="G211" s="9">
        <v>0</v>
      </c>
      <c r="H211" s="11">
        <v>45382</v>
      </c>
      <c r="I211" s="9">
        <v>0</v>
      </c>
      <c r="J211" s="11">
        <v>45412</v>
      </c>
      <c r="K211" s="9">
        <v>0</v>
      </c>
      <c r="L211" s="7">
        <v>3765.26</v>
      </c>
      <c r="M211" s="7">
        <v>185231.26</v>
      </c>
      <c r="N211" s="6">
        <v>-181466</v>
      </c>
      <c r="O211" s="9"/>
      <c r="P211" s="9"/>
    </row>
    <row r="212" spans="1:16" x14ac:dyDescent="0.2">
      <c r="A212" s="2">
        <v>2010107015</v>
      </c>
      <c r="B212" t="s">
        <v>212</v>
      </c>
      <c r="C212" s="9">
        <v>0</v>
      </c>
      <c r="D212" s="11">
        <v>45322</v>
      </c>
      <c r="E212" s="9">
        <v>0</v>
      </c>
      <c r="F212" s="11">
        <v>45350</v>
      </c>
      <c r="G212" s="9">
        <v>0</v>
      </c>
      <c r="H212" s="11">
        <v>45382</v>
      </c>
      <c r="I212" s="9">
        <v>0</v>
      </c>
      <c r="J212" s="11">
        <v>45412</v>
      </c>
      <c r="K212" s="9">
        <v>0</v>
      </c>
      <c r="L212" s="7">
        <v>9.9999993108212944E-6</v>
      </c>
      <c r="M212" s="7">
        <v>181466</v>
      </c>
      <c r="N212" s="6">
        <v>-181465.99999000001</v>
      </c>
      <c r="O212" s="9"/>
      <c r="P212" s="9"/>
    </row>
    <row r="213" spans="1:16" x14ac:dyDescent="0.2">
      <c r="A213" s="2">
        <v>2010107021</v>
      </c>
      <c r="B213" t="s">
        <v>213</v>
      </c>
      <c r="C213" s="9">
        <v>0</v>
      </c>
      <c r="D213" s="11">
        <v>45322</v>
      </c>
      <c r="E213" s="9">
        <v>0</v>
      </c>
      <c r="F213" s="11">
        <v>45350</v>
      </c>
      <c r="G213" s="9">
        <v>0</v>
      </c>
      <c r="H213" s="11">
        <v>45382</v>
      </c>
      <c r="I213" s="9">
        <v>0</v>
      </c>
      <c r="J213" s="11">
        <v>45412</v>
      </c>
      <c r="K213" s="9">
        <v>0</v>
      </c>
      <c r="L213" s="7">
        <v>0</v>
      </c>
      <c r="M213" s="7">
        <v>181466</v>
      </c>
      <c r="N213" s="6">
        <v>-181466</v>
      </c>
      <c r="O213" s="9"/>
      <c r="P213" s="9"/>
    </row>
    <row r="214" spans="1:16" x14ac:dyDescent="0.2">
      <c r="A214" s="2">
        <v>2010107023</v>
      </c>
      <c r="B214" t="s">
        <v>214</v>
      </c>
      <c r="C214" s="9">
        <v>0</v>
      </c>
      <c r="D214" s="11">
        <v>45322</v>
      </c>
      <c r="E214" s="9">
        <v>0</v>
      </c>
      <c r="F214" s="11">
        <v>45350</v>
      </c>
      <c r="G214" s="9">
        <v>0</v>
      </c>
      <c r="H214" s="11">
        <v>45382</v>
      </c>
      <c r="I214" s="9">
        <v>0</v>
      </c>
      <c r="J214" s="11">
        <v>45412</v>
      </c>
      <c r="K214" s="9">
        <v>0</v>
      </c>
      <c r="L214" s="7">
        <v>0</v>
      </c>
      <c r="M214" s="7">
        <v>181466</v>
      </c>
      <c r="N214" s="6">
        <v>-181466</v>
      </c>
      <c r="O214" s="9"/>
      <c r="P214" s="9"/>
    </row>
    <row r="215" spans="1:16" x14ac:dyDescent="0.2">
      <c r="A215" s="2">
        <v>2010107025</v>
      </c>
      <c r="B215" t="s">
        <v>215</v>
      </c>
      <c r="C215" s="9">
        <v>0</v>
      </c>
      <c r="D215" s="11">
        <v>45322</v>
      </c>
      <c r="E215" s="9">
        <v>0</v>
      </c>
      <c r="F215" s="11">
        <v>45350</v>
      </c>
      <c r="G215" s="9">
        <v>0</v>
      </c>
      <c r="H215" s="11">
        <v>45382</v>
      </c>
      <c r="I215" s="9">
        <v>0</v>
      </c>
      <c r="J215" s="11">
        <v>45412</v>
      </c>
      <c r="K215" s="9">
        <v>0</v>
      </c>
      <c r="L215" s="7">
        <v>0</v>
      </c>
      <c r="M215" s="7">
        <v>181466</v>
      </c>
      <c r="N215" s="6">
        <v>-181466</v>
      </c>
      <c r="O215" s="9"/>
      <c r="P215" s="9"/>
    </row>
    <row r="216" spans="1:16" x14ac:dyDescent="0.2">
      <c r="A216" s="2">
        <v>2010107031</v>
      </c>
      <c r="B216" t="s">
        <v>216</v>
      </c>
      <c r="C216" s="9">
        <v>0</v>
      </c>
      <c r="D216" s="11">
        <v>45322</v>
      </c>
      <c r="E216" s="9">
        <v>0</v>
      </c>
      <c r="F216" s="11">
        <v>45350</v>
      </c>
      <c r="G216" s="9">
        <v>0</v>
      </c>
      <c r="H216" s="11">
        <v>45382</v>
      </c>
      <c r="I216" s="9">
        <v>0</v>
      </c>
      <c r="J216" s="11">
        <v>45412</v>
      </c>
      <c r="K216" s="9">
        <v>0</v>
      </c>
      <c r="L216" s="7">
        <v>0</v>
      </c>
      <c r="M216" s="7">
        <v>181466</v>
      </c>
      <c r="N216" s="6">
        <v>-181466</v>
      </c>
      <c r="O216" s="9"/>
      <c r="P216" s="9"/>
    </row>
    <row r="217" spans="1:16" x14ac:dyDescent="0.2">
      <c r="A217" s="2">
        <v>2010107033</v>
      </c>
      <c r="B217" t="s">
        <v>217</v>
      </c>
      <c r="C217" s="9">
        <v>0</v>
      </c>
      <c r="D217" s="11">
        <v>45322</v>
      </c>
      <c r="E217" s="9">
        <v>0</v>
      </c>
      <c r="F217" s="11">
        <v>45350</v>
      </c>
      <c r="G217" s="9">
        <v>0</v>
      </c>
      <c r="H217" s="11">
        <v>45382</v>
      </c>
      <c r="I217" s="9">
        <v>0</v>
      </c>
      <c r="J217" s="11">
        <v>45412</v>
      </c>
      <c r="K217" s="9">
        <v>0</v>
      </c>
      <c r="L217" s="7">
        <v>0</v>
      </c>
      <c r="M217" s="7">
        <v>181466</v>
      </c>
      <c r="N217" s="6">
        <v>-181466</v>
      </c>
      <c r="O217" s="9"/>
      <c r="P217" s="9"/>
    </row>
    <row r="218" spans="1:16" x14ac:dyDescent="0.2">
      <c r="A218" s="2">
        <v>2010107034</v>
      </c>
      <c r="B218" t="s">
        <v>218</v>
      </c>
      <c r="C218" s="9">
        <v>0</v>
      </c>
      <c r="D218" s="11">
        <v>45322</v>
      </c>
      <c r="E218" s="9">
        <v>0</v>
      </c>
      <c r="F218" s="11">
        <v>45350</v>
      </c>
      <c r="G218" s="9">
        <v>0</v>
      </c>
      <c r="H218" s="11">
        <v>45382</v>
      </c>
      <c r="I218" s="9">
        <v>0</v>
      </c>
      <c r="J218" s="11">
        <v>45412</v>
      </c>
      <c r="K218" s="9">
        <v>0</v>
      </c>
      <c r="L218" s="7">
        <v>0</v>
      </c>
      <c r="M218" s="7">
        <v>181466</v>
      </c>
      <c r="N218" s="6">
        <v>-181466</v>
      </c>
      <c r="O218" s="9"/>
      <c r="P218" s="9"/>
    </row>
    <row r="219" spans="1:16" x14ac:dyDescent="0.2">
      <c r="A219" s="2">
        <v>2010101002</v>
      </c>
      <c r="B219" t="s">
        <v>3</v>
      </c>
      <c r="C219" s="9">
        <v>0</v>
      </c>
      <c r="D219" s="11">
        <v>45350</v>
      </c>
      <c r="E219" s="12">
        <v>6520179.8628600007</v>
      </c>
      <c r="F219" s="9"/>
      <c r="G219" s="12">
        <v>5865975.7178700007</v>
      </c>
      <c r="H219" s="9"/>
      <c r="I219" s="12">
        <v>0</v>
      </c>
      <c r="J219" s="7"/>
      <c r="K219" s="7">
        <v>12476827.580730002</v>
      </c>
      <c r="L219" s="6"/>
      <c r="M219" s="13">
        <v>12386155.580730002</v>
      </c>
      <c r="N219"/>
    </row>
    <row r="220" spans="1:16" ht="12.75" customHeight="1" x14ac:dyDescent="0.2">
      <c r="A220" s="2">
        <v>2010101003</v>
      </c>
      <c r="B220" t="s">
        <v>4</v>
      </c>
      <c r="C220" s="9">
        <v>2375</v>
      </c>
      <c r="D220" s="11">
        <v>45350</v>
      </c>
      <c r="E220" s="9"/>
      <c r="F220" s="9"/>
      <c r="G220" s="9"/>
      <c r="H220" s="9"/>
      <c r="I220" s="9"/>
      <c r="J220" s="7"/>
      <c r="K220" s="7">
        <v>101838.99130999997</v>
      </c>
      <c r="L220" s="6"/>
      <c r="M220"/>
      <c r="N220"/>
    </row>
    <row r="221" spans="1:16" ht="12.75" customHeight="1" x14ac:dyDescent="0.2">
      <c r="A221" s="2">
        <v>2010101004</v>
      </c>
      <c r="B221" t="s">
        <v>5</v>
      </c>
      <c r="C221" s="9">
        <v>41492</v>
      </c>
      <c r="D221" s="11">
        <v>45350</v>
      </c>
      <c r="E221" s="9"/>
      <c r="F221" s="9"/>
      <c r="G221" s="9"/>
      <c r="H221" s="9"/>
      <c r="J221" s="7"/>
      <c r="K221" s="7">
        <v>327093.87</v>
      </c>
      <c r="L221" s="6"/>
      <c r="M221"/>
      <c r="N221"/>
    </row>
    <row r="222" spans="1:16" ht="12.75" customHeight="1" x14ac:dyDescent="0.2">
      <c r="A222" s="2">
        <v>2010101006</v>
      </c>
      <c r="B222" t="s">
        <v>6</v>
      </c>
      <c r="C222" s="9">
        <v>118531</v>
      </c>
      <c r="D222" s="11">
        <v>45350</v>
      </c>
      <c r="E222" s="9"/>
      <c r="F222" s="9"/>
      <c r="G222" s="9"/>
      <c r="H222" s="9"/>
      <c r="I222" s="9"/>
      <c r="J222" s="7"/>
      <c r="K222" s="7">
        <v>794133.81</v>
      </c>
      <c r="L222" s="6"/>
      <c r="M222"/>
      <c r="N222"/>
    </row>
    <row r="223" spans="1:16" ht="12.75" customHeight="1" x14ac:dyDescent="0.2">
      <c r="A223" s="2">
        <v>2010101007</v>
      </c>
      <c r="B223" t="s">
        <v>7</v>
      </c>
      <c r="C223" s="9">
        <v>0</v>
      </c>
      <c r="D223" s="11">
        <v>45350</v>
      </c>
      <c r="G223" s="9"/>
      <c r="H223" s="9"/>
      <c r="I223" s="9"/>
      <c r="J223" s="7"/>
      <c r="K223" s="7">
        <v>131098.83000000002</v>
      </c>
      <c r="L223" s="6"/>
      <c r="M223"/>
      <c r="N223"/>
    </row>
    <row r="224" spans="1:16" ht="12.75" customHeight="1" x14ac:dyDescent="0.2">
      <c r="A224" s="2">
        <v>2010101008</v>
      </c>
      <c r="B224" t="s">
        <v>8</v>
      </c>
      <c r="C224" s="9">
        <v>1639839</v>
      </c>
      <c r="D224" s="11">
        <v>45350</v>
      </c>
      <c r="G224" s="9"/>
      <c r="H224" s="9"/>
      <c r="J224" s="7"/>
      <c r="K224" s="7">
        <v>4200043</v>
      </c>
      <c r="L224" s="6"/>
      <c r="M224"/>
      <c r="N224"/>
    </row>
    <row r="225" spans="1:14" ht="12.75" customHeight="1" x14ac:dyDescent="0.2">
      <c r="A225" s="2">
        <v>2010101010</v>
      </c>
      <c r="B225" s="10" t="s">
        <v>9</v>
      </c>
      <c r="C225" s="9">
        <v>180974.85</v>
      </c>
      <c r="D225" s="11">
        <v>45350</v>
      </c>
      <c r="J225" s="7"/>
      <c r="K225" s="7"/>
      <c r="L225" s="6"/>
      <c r="M225"/>
      <c r="N225"/>
    </row>
    <row r="226" spans="1:14" ht="12.75" customHeight="1" x14ac:dyDescent="0.2">
      <c r="A226" s="2">
        <v>2010101022</v>
      </c>
      <c r="B226" t="s">
        <v>10</v>
      </c>
      <c r="C226" s="9">
        <v>30277</v>
      </c>
      <c r="D226" s="11">
        <v>45350</v>
      </c>
      <c r="J226" s="7"/>
      <c r="K226" s="7"/>
      <c r="L226" s="6"/>
      <c r="M226"/>
      <c r="N226"/>
    </row>
    <row r="227" spans="1:14" ht="12.75" customHeight="1" x14ac:dyDescent="0.2">
      <c r="A227" s="2">
        <v>2010101023</v>
      </c>
      <c r="B227" t="s">
        <v>11</v>
      </c>
      <c r="C227" s="9">
        <v>0</v>
      </c>
      <c r="D227" s="11">
        <v>45350</v>
      </c>
      <c r="G227" s="9"/>
      <c r="H227" s="9"/>
      <c r="J227" s="7"/>
      <c r="K227" s="7"/>
      <c r="L227" s="6"/>
      <c r="M227"/>
      <c r="N227"/>
    </row>
    <row r="228" spans="1:14" ht="12.75" customHeight="1" x14ac:dyDescent="0.2">
      <c r="A228" s="2">
        <v>2010101032</v>
      </c>
      <c r="B228" t="s">
        <v>12</v>
      </c>
      <c r="C228" s="9">
        <v>42881.37</v>
      </c>
      <c r="D228" s="11">
        <v>45350</v>
      </c>
      <c r="G228" s="9"/>
      <c r="H228" s="9"/>
      <c r="J228" s="7"/>
      <c r="K228" s="7"/>
      <c r="L228" s="6"/>
      <c r="M228"/>
      <c r="N228"/>
    </row>
    <row r="229" spans="1:14" ht="12.75" customHeight="1" x14ac:dyDescent="0.2">
      <c r="A229" s="2">
        <v>2010101033</v>
      </c>
      <c r="B229" t="s">
        <v>13</v>
      </c>
      <c r="C229" s="9">
        <v>0</v>
      </c>
      <c r="D229" s="11">
        <v>45350</v>
      </c>
      <c r="G229" s="9"/>
      <c r="H229" s="9"/>
      <c r="J229" s="7"/>
      <c r="K229" s="7"/>
      <c r="L229" s="6"/>
      <c r="M229"/>
      <c r="N229"/>
    </row>
    <row r="230" spans="1:14" ht="12.75" customHeight="1" x14ac:dyDescent="0.2">
      <c r="A230" s="2">
        <v>2010101034</v>
      </c>
      <c r="B230" t="s">
        <v>14</v>
      </c>
      <c r="C230" s="9">
        <v>129948.7</v>
      </c>
      <c r="D230" s="11">
        <v>45350</v>
      </c>
      <c r="G230" s="9"/>
      <c r="H230" s="9"/>
      <c r="J230" s="7"/>
      <c r="K230" s="7"/>
      <c r="L230" s="6"/>
      <c r="M230"/>
      <c r="N230"/>
    </row>
    <row r="231" spans="1:14" ht="12.75" customHeight="1" x14ac:dyDescent="0.2">
      <c r="A231" s="2">
        <v>2010101039</v>
      </c>
      <c r="B231" t="s">
        <v>15</v>
      </c>
      <c r="C231" s="9">
        <v>0</v>
      </c>
      <c r="D231" s="11">
        <v>45350</v>
      </c>
      <c r="G231" s="9"/>
      <c r="H231" s="9"/>
      <c r="J231" s="7"/>
      <c r="K231" s="7"/>
      <c r="L231" s="6"/>
      <c r="M231"/>
      <c r="N231"/>
    </row>
    <row r="232" spans="1:14" ht="12.75" customHeight="1" x14ac:dyDescent="0.2">
      <c r="A232" s="2">
        <v>2010101040</v>
      </c>
      <c r="B232" t="s">
        <v>16</v>
      </c>
      <c r="C232" s="9">
        <v>0</v>
      </c>
      <c r="D232" s="11">
        <v>45350</v>
      </c>
      <c r="G232" s="9"/>
      <c r="H232" s="9"/>
      <c r="J232" s="7"/>
      <c r="K232" s="7"/>
      <c r="L232" s="6"/>
      <c r="M232"/>
      <c r="N232"/>
    </row>
    <row r="233" spans="1:14" ht="12.75" customHeight="1" x14ac:dyDescent="0.2">
      <c r="A233" s="2">
        <v>2010101044</v>
      </c>
      <c r="B233" t="s">
        <v>17</v>
      </c>
      <c r="C233" s="9">
        <v>70530.994850000003</v>
      </c>
      <c r="D233" s="11">
        <v>45350</v>
      </c>
      <c r="G233" s="9"/>
      <c r="H233" s="9"/>
      <c r="J233" s="7"/>
      <c r="K233" s="7"/>
      <c r="L233" s="6"/>
      <c r="M233"/>
      <c r="N233"/>
    </row>
    <row r="234" spans="1:14" ht="12.75" customHeight="1" x14ac:dyDescent="0.2">
      <c r="A234" s="2">
        <v>2010101060</v>
      </c>
      <c r="B234" t="s">
        <v>18</v>
      </c>
      <c r="C234" s="9">
        <v>0</v>
      </c>
      <c r="D234" s="11">
        <v>45350</v>
      </c>
      <c r="G234" s="9"/>
      <c r="H234" s="9"/>
      <c r="J234" s="7"/>
      <c r="K234" s="7"/>
      <c r="L234" s="6"/>
      <c r="M234"/>
      <c r="N234"/>
    </row>
    <row r="235" spans="1:14" ht="12.75" customHeight="1" x14ac:dyDescent="0.2">
      <c r="A235" s="2">
        <v>2010101061</v>
      </c>
      <c r="B235" t="s">
        <v>19</v>
      </c>
      <c r="C235" s="9">
        <v>0</v>
      </c>
      <c r="D235" s="11">
        <v>45350</v>
      </c>
      <c r="G235" s="9"/>
      <c r="H235" s="9"/>
      <c r="J235" s="7"/>
      <c r="K235" s="7"/>
      <c r="L235" s="6"/>
      <c r="M235"/>
      <c r="N235"/>
    </row>
    <row r="236" spans="1:14" ht="12.75" customHeight="1" x14ac:dyDescent="0.2">
      <c r="A236" s="2">
        <v>2010101064</v>
      </c>
      <c r="B236" t="s">
        <v>20</v>
      </c>
      <c r="C236" s="9">
        <v>542429.60000000009</v>
      </c>
      <c r="D236" s="11">
        <v>45350</v>
      </c>
      <c r="G236" s="9"/>
      <c r="H236" s="9"/>
      <c r="J236" s="7"/>
      <c r="K236" s="7"/>
      <c r="L236" s="6"/>
      <c r="M236"/>
      <c r="N236"/>
    </row>
    <row r="237" spans="1:14" ht="12.75" customHeight="1" x14ac:dyDescent="0.2">
      <c r="A237" s="2">
        <v>2010101072</v>
      </c>
      <c r="B237" t="s">
        <v>21</v>
      </c>
      <c r="C237" s="9">
        <v>0</v>
      </c>
      <c r="D237" s="11">
        <v>45350</v>
      </c>
      <c r="J237" s="7"/>
      <c r="K237" s="7"/>
      <c r="L237" s="6"/>
      <c r="M237"/>
      <c r="N237"/>
    </row>
    <row r="238" spans="1:14" ht="12.75" customHeight="1" x14ac:dyDescent="0.2">
      <c r="A238" s="2">
        <v>2010101074</v>
      </c>
      <c r="B238" t="s">
        <v>22</v>
      </c>
      <c r="C238" s="9"/>
      <c r="D238" s="11">
        <v>45350</v>
      </c>
      <c r="J238" s="7"/>
      <c r="K238" s="7"/>
      <c r="L238" s="6"/>
      <c r="M238"/>
      <c r="N238"/>
    </row>
    <row r="239" spans="1:14" ht="12.75" customHeight="1" x14ac:dyDescent="0.2">
      <c r="A239" s="2">
        <v>2010101092</v>
      </c>
      <c r="B239" t="s">
        <v>23</v>
      </c>
      <c r="C239" s="9">
        <v>0</v>
      </c>
      <c r="D239" s="11">
        <v>45350</v>
      </c>
      <c r="J239" s="7"/>
      <c r="K239" s="7"/>
      <c r="L239" s="6"/>
      <c r="M239"/>
      <c r="N239"/>
    </row>
    <row r="240" spans="1:14" ht="12.75" customHeight="1" x14ac:dyDescent="0.2">
      <c r="A240" s="2">
        <v>2010101093</v>
      </c>
      <c r="B240" t="s">
        <v>24</v>
      </c>
      <c r="C240" s="9">
        <v>0</v>
      </c>
      <c r="D240" s="11">
        <v>45350</v>
      </c>
      <c r="J240" s="7"/>
      <c r="K240" s="7"/>
      <c r="L240" s="6"/>
      <c r="M240"/>
      <c r="N240"/>
    </row>
    <row r="241" spans="1:14" ht="12.75" customHeight="1" x14ac:dyDescent="0.2">
      <c r="A241" s="2">
        <v>2010101095</v>
      </c>
      <c r="B241" t="s">
        <v>25</v>
      </c>
      <c r="C241" s="9">
        <v>12936.82</v>
      </c>
      <c r="D241" s="11">
        <v>45350</v>
      </c>
      <c r="J241" s="7"/>
      <c r="K241" s="7"/>
      <c r="L241" s="6"/>
      <c r="M241"/>
      <c r="N241"/>
    </row>
    <row r="242" spans="1:14" ht="12.75" customHeight="1" x14ac:dyDescent="0.2">
      <c r="A242" s="2">
        <v>2010101097</v>
      </c>
      <c r="B242" s="10" t="s">
        <v>26</v>
      </c>
      <c r="C242" s="9">
        <v>0</v>
      </c>
      <c r="D242" s="11">
        <v>45350</v>
      </c>
      <c r="J242" s="7"/>
      <c r="K242" s="7"/>
      <c r="L242" s="6"/>
      <c r="M242"/>
      <c r="N242"/>
    </row>
    <row r="243" spans="1:14" ht="12.75" customHeight="1" x14ac:dyDescent="0.2">
      <c r="A243" s="2">
        <v>2010101112</v>
      </c>
      <c r="B243" t="s">
        <v>27</v>
      </c>
      <c r="C243" s="9">
        <v>0</v>
      </c>
      <c r="D243" s="11">
        <v>45350</v>
      </c>
      <c r="J243" s="7"/>
      <c r="K243" s="7"/>
      <c r="L243" s="6"/>
      <c r="M243"/>
      <c r="N243"/>
    </row>
    <row r="244" spans="1:14" ht="12.75" customHeight="1" x14ac:dyDescent="0.2">
      <c r="A244" s="2">
        <v>2010101122</v>
      </c>
      <c r="B244" t="s">
        <v>28</v>
      </c>
      <c r="C244" s="9">
        <v>0</v>
      </c>
      <c r="D244" s="11">
        <v>45350</v>
      </c>
      <c r="J244" s="7"/>
      <c r="K244" s="7"/>
      <c r="L244" s="6"/>
      <c r="M244"/>
      <c r="N244"/>
    </row>
    <row r="245" spans="1:14" ht="12.75" customHeight="1" x14ac:dyDescent="0.2">
      <c r="A245" s="2">
        <v>2010101149</v>
      </c>
      <c r="B245" t="s">
        <v>29</v>
      </c>
      <c r="C245" s="9">
        <v>0</v>
      </c>
      <c r="D245" s="11">
        <v>45350</v>
      </c>
      <c r="J245" s="7"/>
      <c r="K245" s="7"/>
      <c r="L245" s="6"/>
      <c r="M245"/>
      <c r="N245"/>
    </row>
    <row r="246" spans="1:14" ht="12.75" customHeight="1" x14ac:dyDescent="0.2">
      <c r="A246" s="2">
        <v>2010101150</v>
      </c>
      <c r="B246" t="s">
        <v>30</v>
      </c>
      <c r="C246" s="9">
        <v>0</v>
      </c>
      <c r="D246" s="11">
        <v>45350</v>
      </c>
      <c r="J246" s="7"/>
      <c r="K246" s="7"/>
      <c r="L246" s="6"/>
      <c r="M246"/>
      <c r="N246"/>
    </row>
    <row r="247" spans="1:14" ht="12.75" customHeight="1" x14ac:dyDescent="0.2">
      <c r="A247" s="2">
        <v>2010101157</v>
      </c>
      <c r="B247" t="s">
        <v>31</v>
      </c>
      <c r="C247" s="9">
        <v>0</v>
      </c>
      <c r="D247" s="11">
        <v>45350</v>
      </c>
      <c r="J247" s="7"/>
      <c r="K247" s="7"/>
      <c r="L247" s="6"/>
      <c r="M247"/>
      <c r="N247"/>
    </row>
    <row r="248" spans="1:14" ht="12.75" customHeight="1" x14ac:dyDescent="0.2">
      <c r="A248" s="2">
        <v>2010101168</v>
      </c>
      <c r="B248" t="s">
        <v>32</v>
      </c>
      <c r="C248" s="9">
        <v>0</v>
      </c>
      <c r="D248" s="11">
        <v>45350</v>
      </c>
      <c r="J248" s="7"/>
      <c r="K248" s="7"/>
      <c r="L248" s="6"/>
      <c r="M248"/>
      <c r="N248"/>
    </row>
    <row r="249" spans="1:14" ht="12.75" customHeight="1" x14ac:dyDescent="0.2">
      <c r="A249" s="2">
        <v>2010101170</v>
      </c>
      <c r="B249" t="s">
        <v>33</v>
      </c>
      <c r="C249" s="9">
        <v>0</v>
      </c>
      <c r="D249" s="11">
        <v>45350</v>
      </c>
      <c r="J249" s="7"/>
      <c r="K249" s="7"/>
      <c r="L249" s="6"/>
      <c r="M249"/>
      <c r="N249"/>
    </row>
    <row r="250" spans="1:14" ht="12.75" customHeight="1" x14ac:dyDescent="0.2">
      <c r="A250" s="2">
        <v>2010101173</v>
      </c>
      <c r="B250" t="s">
        <v>34</v>
      </c>
      <c r="C250" s="9">
        <v>0</v>
      </c>
      <c r="D250" s="11">
        <v>45350</v>
      </c>
      <c r="J250" s="7"/>
      <c r="K250" s="7"/>
      <c r="L250" s="6"/>
      <c r="M250"/>
      <c r="N250"/>
    </row>
    <row r="251" spans="1:14" ht="12.75" customHeight="1" x14ac:dyDescent="0.2">
      <c r="A251" s="2">
        <v>2010101182</v>
      </c>
      <c r="B251" t="s">
        <v>35</v>
      </c>
      <c r="C251" s="9">
        <v>0</v>
      </c>
      <c r="D251" s="11">
        <v>45350</v>
      </c>
      <c r="J251" s="7"/>
      <c r="K251" s="7"/>
      <c r="L251" s="6"/>
      <c r="M251"/>
      <c r="N251"/>
    </row>
    <row r="252" spans="1:14" ht="12.75" customHeight="1" x14ac:dyDescent="0.2">
      <c r="A252" s="2">
        <v>2010101183</v>
      </c>
      <c r="B252" t="s">
        <v>36</v>
      </c>
      <c r="C252" s="9">
        <v>0</v>
      </c>
      <c r="D252" s="11">
        <v>45350</v>
      </c>
      <c r="J252" s="7"/>
      <c r="K252" s="7"/>
      <c r="L252" s="6"/>
      <c r="M252"/>
      <c r="N252"/>
    </row>
    <row r="253" spans="1:14" ht="12.75" customHeight="1" x14ac:dyDescent="0.2">
      <c r="A253" s="2">
        <v>2010101185</v>
      </c>
      <c r="B253" t="s">
        <v>37</v>
      </c>
      <c r="C253" s="9">
        <v>0</v>
      </c>
      <c r="D253" s="11">
        <v>45350</v>
      </c>
      <c r="J253" s="7"/>
      <c r="K253" s="7"/>
      <c r="L253" s="6"/>
      <c r="M253"/>
      <c r="N253"/>
    </row>
    <row r="254" spans="1:14" ht="12.75" customHeight="1" x14ac:dyDescent="0.2">
      <c r="A254" s="2">
        <v>2010101188</v>
      </c>
      <c r="B254" s="10" t="s">
        <v>38</v>
      </c>
      <c r="C254" s="9">
        <v>0</v>
      </c>
      <c r="D254" s="11">
        <v>45350</v>
      </c>
      <c r="J254" s="7"/>
      <c r="K254" s="7"/>
      <c r="L254" s="6"/>
      <c r="M254"/>
      <c r="N254"/>
    </row>
    <row r="255" spans="1:14" ht="12.75" customHeight="1" x14ac:dyDescent="0.2">
      <c r="A255" s="2">
        <v>2010101191</v>
      </c>
      <c r="B255" t="s">
        <v>39</v>
      </c>
      <c r="C255" s="9">
        <v>0</v>
      </c>
      <c r="D255" s="11">
        <v>45350</v>
      </c>
      <c r="J255" s="7"/>
      <c r="K255" s="7"/>
      <c r="L255" s="6"/>
      <c r="M255"/>
      <c r="N255"/>
    </row>
    <row r="256" spans="1:14" ht="12.75" customHeight="1" x14ac:dyDescent="0.2">
      <c r="A256" s="2">
        <v>2010101194</v>
      </c>
      <c r="B256" s="10" t="s">
        <v>40</v>
      </c>
      <c r="C256" s="9">
        <v>0</v>
      </c>
      <c r="D256" s="11">
        <v>45350</v>
      </c>
      <c r="J256" s="7"/>
      <c r="K256" s="7"/>
      <c r="L256" s="6"/>
      <c r="M256"/>
      <c r="N256"/>
    </row>
    <row r="257" spans="1:14" ht="12.75" customHeight="1" x14ac:dyDescent="0.2">
      <c r="A257" s="2">
        <v>2010101195</v>
      </c>
      <c r="B257" t="s">
        <v>41</v>
      </c>
      <c r="C257" s="9">
        <v>0</v>
      </c>
      <c r="D257" s="11">
        <v>45350</v>
      </c>
      <c r="J257" s="7"/>
      <c r="K257" s="7"/>
      <c r="L257" s="6"/>
      <c r="M257"/>
      <c r="N257"/>
    </row>
    <row r="258" spans="1:14" ht="12.75" customHeight="1" x14ac:dyDescent="0.2">
      <c r="A258" s="2">
        <v>2010101196</v>
      </c>
      <c r="B258" t="s">
        <v>42</v>
      </c>
      <c r="C258" s="9">
        <v>0</v>
      </c>
      <c r="D258" s="11">
        <v>45350</v>
      </c>
      <c r="J258" s="7"/>
      <c r="K258" s="7"/>
      <c r="L258" s="6"/>
      <c r="M258"/>
      <c r="N258"/>
    </row>
    <row r="259" spans="1:14" ht="12.75" customHeight="1" x14ac:dyDescent="0.2">
      <c r="A259" s="2">
        <v>2010101197</v>
      </c>
      <c r="B259" s="10" t="s">
        <v>43</v>
      </c>
      <c r="C259" s="9">
        <v>0</v>
      </c>
      <c r="D259" s="11">
        <v>45350</v>
      </c>
      <c r="J259" s="7"/>
      <c r="K259" s="7"/>
      <c r="L259" s="6"/>
      <c r="M259"/>
      <c r="N259"/>
    </row>
    <row r="260" spans="1:14" ht="12.75" customHeight="1" x14ac:dyDescent="0.2">
      <c r="A260" s="2">
        <v>2010101200</v>
      </c>
      <c r="B260" t="s">
        <v>44</v>
      </c>
      <c r="C260" s="9">
        <v>0</v>
      </c>
      <c r="D260" s="11">
        <v>45350</v>
      </c>
      <c r="J260" s="7"/>
      <c r="K260" s="7"/>
      <c r="L260" s="6"/>
      <c r="M260"/>
      <c r="N260"/>
    </row>
    <row r="261" spans="1:14" ht="12.75" customHeight="1" x14ac:dyDescent="0.2">
      <c r="A261" s="2">
        <v>2010101201</v>
      </c>
      <c r="B261" t="s">
        <v>45</v>
      </c>
      <c r="C261" s="9">
        <v>0</v>
      </c>
      <c r="D261" s="11">
        <v>45350</v>
      </c>
      <c r="J261" s="7"/>
      <c r="K261" s="7"/>
      <c r="L261" s="6"/>
      <c r="M261"/>
      <c r="N261"/>
    </row>
    <row r="262" spans="1:14" ht="12.75" customHeight="1" x14ac:dyDescent="0.2">
      <c r="A262" s="2">
        <v>2010101209</v>
      </c>
      <c r="B262" t="s">
        <v>46</v>
      </c>
      <c r="C262" s="9">
        <v>0</v>
      </c>
      <c r="D262" s="11">
        <v>45350</v>
      </c>
      <c r="J262" s="7"/>
      <c r="K262" s="7"/>
      <c r="L262" s="6"/>
      <c r="M262"/>
      <c r="N262"/>
    </row>
    <row r="263" spans="1:14" ht="12.75" customHeight="1" x14ac:dyDescent="0.2">
      <c r="A263" s="2">
        <v>2010101221</v>
      </c>
      <c r="B263" t="s">
        <v>47</v>
      </c>
      <c r="C263" s="9">
        <v>0</v>
      </c>
      <c r="D263" s="11">
        <v>45350</v>
      </c>
      <c r="J263" s="7"/>
      <c r="K263" s="7"/>
      <c r="L263" s="6"/>
      <c r="M263"/>
      <c r="N263"/>
    </row>
    <row r="264" spans="1:14" ht="12.75" customHeight="1" x14ac:dyDescent="0.2">
      <c r="A264" s="2">
        <v>2010101222</v>
      </c>
      <c r="B264" t="s">
        <v>48</v>
      </c>
      <c r="C264" s="9">
        <v>57222</v>
      </c>
      <c r="D264" s="11">
        <v>45350</v>
      </c>
      <c r="J264" s="7"/>
      <c r="K264" s="7"/>
      <c r="L264" s="6"/>
      <c r="M264"/>
      <c r="N264"/>
    </row>
    <row r="265" spans="1:14" ht="12.75" customHeight="1" x14ac:dyDescent="0.2">
      <c r="A265" s="2">
        <v>2010101231</v>
      </c>
      <c r="B265" s="10" t="s">
        <v>49</v>
      </c>
      <c r="C265" s="9">
        <v>0</v>
      </c>
      <c r="D265" s="11">
        <v>45350</v>
      </c>
      <c r="J265" s="7"/>
      <c r="K265" s="7"/>
      <c r="L265" s="6"/>
      <c r="M265"/>
      <c r="N265"/>
    </row>
    <row r="266" spans="1:14" ht="12.75" customHeight="1" x14ac:dyDescent="0.2">
      <c r="A266" s="2">
        <v>2010101234</v>
      </c>
      <c r="B266" t="s">
        <v>50</v>
      </c>
      <c r="C266" s="9">
        <v>0</v>
      </c>
      <c r="D266" s="11">
        <v>45350</v>
      </c>
      <c r="J266" s="7"/>
      <c r="K266" s="7"/>
      <c r="L266" s="6"/>
      <c r="M266"/>
      <c r="N266"/>
    </row>
    <row r="267" spans="1:14" ht="12.75" customHeight="1" x14ac:dyDescent="0.2">
      <c r="A267" s="2">
        <v>2010101236</v>
      </c>
      <c r="B267" t="s">
        <v>51</v>
      </c>
      <c r="C267" s="9">
        <v>0</v>
      </c>
      <c r="D267" s="11">
        <v>45350</v>
      </c>
      <c r="J267" s="7"/>
      <c r="K267" s="7"/>
      <c r="L267" s="6"/>
      <c r="M267"/>
      <c r="N267"/>
    </row>
    <row r="268" spans="1:14" ht="12.75" customHeight="1" x14ac:dyDescent="0.2">
      <c r="A268" s="2">
        <v>2010101243</v>
      </c>
      <c r="B268" t="s">
        <v>52</v>
      </c>
      <c r="C268" s="9">
        <v>0</v>
      </c>
      <c r="D268" s="11">
        <v>45350</v>
      </c>
      <c r="J268" s="7"/>
      <c r="K268" s="7"/>
      <c r="L268" s="6"/>
      <c r="M268"/>
      <c r="N268"/>
    </row>
    <row r="269" spans="1:14" ht="12.75" customHeight="1" x14ac:dyDescent="0.2">
      <c r="A269" s="2">
        <v>2010101245</v>
      </c>
      <c r="B269" t="s">
        <v>53</v>
      </c>
      <c r="C269" s="9">
        <v>0</v>
      </c>
      <c r="D269" s="11">
        <v>45350</v>
      </c>
      <c r="J269" s="7"/>
      <c r="K269" s="7"/>
      <c r="L269" s="6"/>
      <c r="M269"/>
      <c r="N269"/>
    </row>
    <row r="270" spans="1:14" ht="12.75" customHeight="1" x14ac:dyDescent="0.2">
      <c r="A270" s="2">
        <v>2010101247</v>
      </c>
      <c r="B270" t="s">
        <v>54</v>
      </c>
      <c r="C270" s="9">
        <v>0</v>
      </c>
      <c r="D270" s="11">
        <v>45350</v>
      </c>
      <c r="J270" s="7"/>
      <c r="K270" s="7"/>
      <c r="L270" s="6"/>
      <c r="M270"/>
      <c r="N270"/>
    </row>
    <row r="271" spans="1:14" ht="12.75" customHeight="1" x14ac:dyDescent="0.2">
      <c r="A271" s="2">
        <v>2010101249</v>
      </c>
      <c r="B271" t="s">
        <v>55</v>
      </c>
      <c r="C271" s="9">
        <v>0</v>
      </c>
      <c r="D271" s="11">
        <v>45350</v>
      </c>
      <c r="J271" s="7"/>
      <c r="K271" s="7"/>
      <c r="L271" s="6"/>
      <c r="M271"/>
      <c r="N271"/>
    </row>
    <row r="272" spans="1:14" ht="12.75" customHeight="1" x14ac:dyDescent="0.2">
      <c r="A272" s="2">
        <v>2010101251</v>
      </c>
      <c r="B272" t="s">
        <v>56</v>
      </c>
      <c r="C272" s="9">
        <v>0</v>
      </c>
      <c r="D272" s="11">
        <v>45350</v>
      </c>
      <c r="J272" s="7"/>
      <c r="K272" s="7"/>
      <c r="L272" s="6"/>
      <c r="M272"/>
      <c r="N272"/>
    </row>
    <row r="273" spans="1:14" ht="12.75" customHeight="1" x14ac:dyDescent="0.2">
      <c r="A273" s="2">
        <v>2010101253</v>
      </c>
      <c r="B273" t="s">
        <v>57</v>
      </c>
      <c r="C273" s="9">
        <v>0</v>
      </c>
      <c r="D273" s="11">
        <v>45350</v>
      </c>
      <c r="J273" s="7"/>
      <c r="K273" s="7"/>
      <c r="L273" s="6"/>
      <c r="M273"/>
      <c r="N273"/>
    </row>
    <row r="274" spans="1:14" ht="12.75" customHeight="1" x14ac:dyDescent="0.2">
      <c r="A274" s="2">
        <v>2010101254</v>
      </c>
      <c r="B274" t="s">
        <v>58</v>
      </c>
      <c r="C274" s="9">
        <v>53575.200000000004</v>
      </c>
      <c r="D274" s="11">
        <v>45350</v>
      </c>
      <c r="J274" s="7"/>
      <c r="K274" s="7"/>
      <c r="L274" s="6"/>
      <c r="M274"/>
      <c r="N274"/>
    </row>
    <row r="275" spans="1:14" ht="12.75" customHeight="1" x14ac:dyDescent="0.2">
      <c r="A275" s="2">
        <v>2010101255</v>
      </c>
      <c r="B275" t="s">
        <v>59</v>
      </c>
      <c r="C275" s="9">
        <v>0</v>
      </c>
      <c r="D275" s="11">
        <v>45350</v>
      </c>
      <c r="J275" s="7"/>
      <c r="K275" s="7"/>
      <c r="L275" s="6"/>
      <c r="M275"/>
      <c r="N275"/>
    </row>
    <row r="276" spans="1:14" ht="12.75" customHeight="1" x14ac:dyDescent="0.2">
      <c r="A276" s="2">
        <v>2010101256</v>
      </c>
      <c r="B276" s="10" t="s">
        <v>60</v>
      </c>
      <c r="C276" s="9">
        <v>0</v>
      </c>
      <c r="D276" s="11">
        <v>45350</v>
      </c>
      <c r="J276" s="7"/>
      <c r="K276" s="7"/>
      <c r="L276" s="6"/>
      <c r="M276"/>
      <c r="N276"/>
    </row>
    <row r="277" spans="1:14" ht="12.75" customHeight="1" x14ac:dyDescent="0.2">
      <c r="A277" s="2">
        <v>2010101257</v>
      </c>
      <c r="B277" t="s">
        <v>61</v>
      </c>
      <c r="C277" s="9">
        <v>0</v>
      </c>
      <c r="D277" s="11">
        <v>45350</v>
      </c>
      <c r="J277" s="7"/>
      <c r="K277" s="7"/>
      <c r="L277" s="6"/>
      <c r="M277"/>
      <c r="N277"/>
    </row>
    <row r="278" spans="1:14" ht="12.75" customHeight="1" x14ac:dyDescent="0.2">
      <c r="A278" s="2">
        <v>2010101261</v>
      </c>
      <c r="B278" t="s">
        <v>62</v>
      </c>
      <c r="C278" s="9">
        <v>0</v>
      </c>
      <c r="D278" s="11">
        <v>45350</v>
      </c>
      <c r="J278" s="7"/>
      <c r="K278" s="7"/>
      <c r="L278" s="6"/>
      <c r="M278"/>
      <c r="N278"/>
    </row>
    <row r="279" spans="1:14" ht="12.75" customHeight="1" x14ac:dyDescent="0.2">
      <c r="A279" s="2">
        <v>2010101265</v>
      </c>
      <c r="B279" t="s">
        <v>63</v>
      </c>
      <c r="C279" s="9">
        <v>0</v>
      </c>
      <c r="D279" s="11">
        <v>45350</v>
      </c>
      <c r="J279" s="7"/>
      <c r="K279" s="7"/>
      <c r="L279" s="6"/>
      <c r="M279"/>
      <c r="N279"/>
    </row>
    <row r="280" spans="1:14" ht="12.75" customHeight="1" x14ac:dyDescent="0.2">
      <c r="A280" s="2">
        <v>2010101266</v>
      </c>
      <c r="B280" t="s">
        <v>64</v>
      </c>
      <c r="C280" s="9">
        <v>0</v>
      </c>
      <c r="D280" s="11">
        <v>45350</v>
      </c>
      <c r="J280" s="7"/>
      <c r="K280" s="7"/>
      <c r="L280" s="6"/>
      <c r="M280"/>
      <c r="N280"/>
    </row>
    <row r="281" spans="1:14" ht="12.75" customHeight="1" x14ac:dyDescent="0.2">
      <c r="A281" s="2">
        <v>2010101267</v>
      </c>
      <c r="B281" t="s">
        <v>65</v>
      </c>
      <c r="C281" s="9">
        <v>0</v>
      </c>
      <c r="D281" s="11">
        <v>45350</v>
      </c>
      <c r="J281" s="7"/>
      <c r="K281" s="7"/>
      <c r="L281" s="6"/>
      <c r="M281"/>
      <c r="N281"/>
    </row>
    <row r="282" spans="1:14" ht="12.75" customHeight="1" x14ac:dyDescent="0.2">
      <c r="A282" s="2">
        <v>2010101268</v>
      </c>
      <c r="B282" t="s">
        <v>66</v>
      </c>
      <c r="C282" s="9">
        <v>0</v>
      </c>
      <c r="D282" s="11">
        <v>45350</v>
      </c>
      <c r="J282" s="7"/>
      <c r="K282" s="7"/>
      <c r="L282" s="6"/>
      <c r="M282"/>
      <c r="N282"/>
    </row>
    <row r="283" spans="1:14" ht="12.75" customHeight="1" x14ac:dyDescent="0.2">
      <c r="A283" s="2">
        <v>2010101274</v>
      </c>
      <c r="B283" t="s">
        <v>67</v>
      </c>
      <c r="C283" s="9">
        <v>0</v>
      </c>
      <c r="D283" s="11">
        <v>45350</v>
      </c>
      <c r="J283" s="7"/>
      <c r="K283" s="7"/>
      <c r="L283" s="6"/>
      <c r="M283"/>
      <c r="N283"/>
    </row>
    <row r="284" spans="1:14" ht="12.75" customHeight="1" x14ac:dyDescent="0.2">
      <c r="A284" s="2">
        <v>2010101275</v>
      </c>
      <c r="B284" t="s">
        <v>68</v>
      </c>
      <c r="C284" s="9">
        <v>0</v>
      </c>
      <c r="D284" s="11">
        <v>45350</v>
      </c>
      <c r="J284" s="7"/>
      <c r="K284" s="7"/>
      <c r="L284" s="6"/>
      <c r="M284"/>
      <c r="N284"/>
    </row>
    <row r="285" spans="1:14" ht="12.75" customHeight="1" x14ac:dyDescent="0.2">
      <c r="A285" s="2">
        <v>2010101279</v>
      </c>
      <c r="B285" t="s">
        <v>69</v>
      </c>
      <c r="C285" s="9">
        <v>0</v>
      </c>
      <c r="D285" s="11">
        <v>45350</v>
      </c>
      <c r="J285" s="7"/>
      <c r="K285" s="7"/>
      <c r="L285" s="6"/>
      <c r="M285"/>
      <c r="N285"/>
    </row>
    <row r="286" spans="1:14" ht="12.75" customHeight="1" x14ac:dyDescent="0.2">
      <c r="A286" s="2">
        <v>2010101280</v>
      </c>
      <c r="B286" t="s">
        <v>70</v>
      </c>
      <c r="C286" s="9">
        <v>0</v>
      </c>
      <c r="D286" s="11">
        <v>45350</v>
      </c>
      <c r="J286" s="7"/>
      <c r="K286" s="7"/>
      <c r="L286" s="6"/>
      <c r="M286"/>
      <c r="N286"/>
    </row>
    <row r="287" spans="1:14" ht="12.75" customHeight="1" x14ac:dyDescent="0.2">
      <c r="A287" s="2">
        <v>2010101281</v>
      </c>
      <c r="B287" s="10" t="s">
        <v>71</v>
      </c>
      <c r="C287" s="9">
        <v>69206.84</v>
      </c>
      <c r="D287" s="11">
        <v>45350</v>
      </c>
      <c r="J287" s="7"/>
      <c r="K287" s="7"/>
      <c r="L287" s="6"/>
      <c r="M287"/>
      <c r="N287"/>
    </row>
    <row r="288" spans="1:14" ht="12.75" customHeight="1" x14ac:dyDescent="0.2">
      <c r="A288" s="2">
        <v>2010101285</v>
      </c>
      <c r="B288" t="s">
        <v>72</v>
      </c>
      <c r="C288" s="9">
        <v>0</v>
      </c>
      <c r="D288" s="11">
        <v>45350</v>
      </c>
      <c r="J288" s="7"/>
      <c r="K288" s="7"/>
      <c r="L288" s="6"/>
      <c r="M288"/>
      <c r="N288"/>
    </row>
    <row r="289" spans="1:14" ht="12.75" customHeight="1" x14ac:dyDescent="0.2">
      <c r="A289" s="2">
        <v>2010101288</v>
      </c>
      <c r="B289" t="s">
        <v>73</v>
      </c>
      <c r="C289" s="9">
        <v>0</v>
      </c>
      <c r="D289" s="11">
        <v>45350</v>
      </c>
      <c r="J289" s="7"/>
      <c r="K289" s="7"/>
      <c r="L289" s="6"/>
      <c r="M289"/>
      <c r="N289"/>
    </row>
    <row r="290" spans="1:14" ht="12.75" customHeight="1" x14ac:dyDescent="0.2">
      <c r="A290" s="2">
        <v>2010101289</v>
      </c>
      <c r="B290" t="s">
        <v>74</v>
      </c>
      <c r="C290" s="9">
        <v>0</v>
      </c>
      <c r="D290" s="11">
        <v>45350</v>
      </c>
      <c r="J290" s="7"/>
      <c r="K290" s="7"/>
      <c r="L290" s="6"/>
      <c r="M290"/>
      <c r="N290"/>
    </row>
    <row r="291" spans="1:14" ht="12.75" customHeight="1" x14ac:dyDescent="0.2">
      <c r="A291" s="2">
        <v>2010101290</v>
      </c>
      <c r="B291" t="s">
        <v>75</v>
      </c>
      <c r="C291" s="9">
        <v>0</v>
      </c>
      <c r="D291" s="11">
        <v>45350</v>
      </c>
      <c r="J291" s="7"/>
      <c r="K291" s="7"/>
      <c r="L291" s="6"/>
      <c r="M291"/>
      <c r="N291"/>
    </row>
    <row r="292" spans="1:14" ht="12.75" customHeight="1" x14ac:dyDescent="0.2">
      <c r="A292" s="2">
        <v>2010101292</v>
      </c>
      <c r="B292" t="s">
        <v>76</v>
      </c>
      <c r="C292" s="9">
        <v>0</v>
      </c>
      <c r="D292" s="11">
        <v>45350</v>
      </c>
      <c r="J292" s="7"/>
      <c r="K292" s="7"/>
      <c r="L292" s="6"/>
      <c r="M292"/>
      <c r="N292"/>
    </row>
    <row r="293" spans="1:14" ht="12.75" customHeight="1" x14ac:dyDescent="0.2">
      <c r="A293" s="2">
        <v>2010101295</v>
      </c>
      <c r="B293" t="s">
        <v>77</v>
      </c>
      <c r="C293" s="9">
        <v>0</v>
      </c>
      <c r="D293" s="11">
        <v>45350</v>
      </c>
      <c r="J293" s="7"/>
      <c r="K293" s="7"/>
      <c r="L293" s="6"/>
      <c r="M293"/>
      <c r="N293"/>
    </row>
    <row r="294" spans="1:14" ht="12.75" customHeight="1" x14ac:dyDescent="0.2">
      <c r="A294" s="2">
        <v>2010101297</v>
      </c>
      <c r="B294" t="s">
        <v>78</v>
      </c>
      <c r="C294" s="9">
        <v>0</v>
      </c>
      <c r="D294" s="11">
        <v>45350</v>
      </c>
      <c r="J294" s="7"/>
      <c r="K294" s="7"/>
      <c r="L294" s="6"/>
      <c r="M294"/>
      <c r="N294"/>
    </row>
    <row r="295" spans="1:14" ht="12.75" customHeight="1" x14ac:dyDescent="0.2">
      <c r="A295" s="2">
        <v>2010101298</v>
      </c>
      <c r="B295" t="s">
        <v>79</v>
      </c>
      <c r="C295" s="9">
        <v>110717.785</v>
      </c>
      <c r="D295" s="11">
        <v>45350</v>
      </c>
      <c r="J295" s="7"/>
      <c r="K295" s="7"/>
      <c r="L295" s="6"/>
      <c r="M295"/>
      <c r="N295"/>
    </row>
    <row r="296" spans="1:14" ht="12.75" customHeight="1" x14ac:dyDescent="0.2">
      <c r="A296" s="2">
        <v>2010101300</v>
      </c>
      <c r="B296" s="10" t="s">
        <v>80</v>
      </c>
      <c r="C296" s="9">
        <v>0</v>
      </c>
      <c r="D296" s="11">
        <v>45350</v>
      </c>
      <c r="J296" s="7"/>
      <c r="K296" s="7"/>
      <c r="L296" s="6"/>
      <c r="M296"/>
      <c r="N296"/>
    </row>
    <row r="297" spans="1:14" ht="12.75" customHeight="1" x14ac:dyDescent="0.2">
      <c r="A297" s="2">
        <v>2010101301</v>
      </c>
      <c r="B297" t="s">
        <v>81</v>
      </c>
      <c r="C297" s="9">
        <v>0</v>
      </c>
      <c r="D297" s="11">
        <v>45350</v>
      </c>
      <c r="J297" s="7"/>
      <c r="K297" s="7"/>
      <c r="L297" s="6"/>
      <c r="M297"/>
      <c r="N297"/>
    </row>
    <row r="298" spans="1:14" ht="12.75" customHeight="1" x14ac:dyDescent="0.2">
      <c r="A298" s="2">
        <v>2010101304</v>
      </c>
      <c r="B298" t="s">
        <v>82</v>
      </c>
      <c r="C298" s="9">
        <v>0</v>
      </c>
      <c r="D298" s="11">
        <v>45350</v>
      </c>
      <c r="J298" s="7"/>
      <c r="K298" s="7"/>
      <c r="L298" s="6"/>
      <c r="M298"/>
      <c r="N298"/>
    </row>
    <row r="299" spans="1:14" ht="12.75" customHeight="1" x14ac:dyDescent="0.2">
      <c r="A299" s="2">
        <v>2010101307</v>
      </c>
      <c r="B299" s="10" t="s">
        <v>83</v>
      </c>
      <c r="C299" s="9">
        <v>0</v>
      </c>
      <c r="D299" s="11">
        <v>45350</v>
      </c>
      <c r="J299" s="7"/>
      <c r="K299" s="7"/>
      <c r="L299" s="6"/>
      <c r="M299"/>
      <c r="N299"/>
    </row>
    <row r="300" spans="1:14" ht="12.75" customHeight="1" x14ac:dyDescent="0.2">
      <c r="A300" s="2">
        <v>2010101308</v>
      </c>
      <c r="B300" t="s">
        <v>84</v>
      </c>
      <c r="C300" s="9">
        <v>0</v>
      </c>
      <c r="D300" s="11">
        <v>45350</v>
      </c>
      <c r="J300" s="7"/>
      <c r="K300" s="7"/>
      <c r="L300" s="6"/>
      <c r="M300"/>
      <c r="N300"/>
    </row>
    <row r="301" spans="1:14" ht="12.75" customHeight="1" x14ac:dyDescent="0.2">
      <c r="A301" s="2">
        <v>2010101310</v>
      </c>
      <c r="B301" s="10" t="s">
        <v>85</v>
      </c>
      <c r="C301" s="9">
        <v>1182078.88536</v>
      </c>
      <c r="D301" s="11">
        <v>45350</v>
      </c>
      <c r="J301" s="7"/>
      <c r="K301" s="7"/>
      <c r="L301" s="6"/>
      <c r="M301"/>
      <c r="N301"/>
    </row>
    <row r="302" spans="1:14" ht="12.75" customHeight="1" x14ac:dyDescent="0.2">
      <c r="A302" s="2">
        <v>2010102004</v>
      </c>
      <c r="B302" s="10" t="s">
        <v>86</v>
      </c>
      <c r="C302" s="9">
        <v>0</v>
      </c>
      <c r="D302" s="11">
        <v>45350</v>
      </c>
      <c r="J302" s="7"/>
      <c r="K302" s="7"/>
      <c r="L302" s="6"/>
      <c r="M302"/>
      <c r="N302"/>
    </row>
    <row r="303" spans="1:14" ht="12.75" customHeight="1" x14ac:dyDescent="0.2">
      <c r="A303" s="2">
        <v>2010102005</v>
      </c>
      <c r="B303" t="s">
        <v>87</v>
      </c>
      <c r="C303" s="9">
        <v>96600</v>
      </c>
      <c r="D303" s="11">
        <v>45350</v>
      </c>
      <c r="J303" s="7"/>
      <c r="K303" s="7"/>
      <c r="L303" s="6"/>
      <c r="M303"/>
      <c r="N303"/>
    </row>
    <row r="304" spans="1:14" ht="12.75" customHeight="1" x14ac:dyDescent="0.2">
      <c r="A304" s="2">
        <v>2010102015</v>
      </c>
      <c r="B304" t="s">
        <v>88</v>
      </c>
      <c r="C304" s="9">
        <v>0</v>
      </c>
      <c r="D304" s="11">
        <v>45350</v>
      </c>
      <c r="J304" s="7"/>
      <c r="K304" s="7"/>
      <c r="L304" s="6"/>
      <c r="M304"/>
      <c r="N304"/>
    </row>
    <row r="305" spans="1:14" ht="12.75" customHeight="1" x14ac:dyDescent="0.2">
      <c r="A305" s="2">
        <v>2010102016</v>
      </c>
      <c r="B305" s="10" t="s">
        <v>89</v>
      </c>
      <c r="C305" s="9">
        <v>0</v>
      </c>
      <c r="D305" s="11">
        <v>45350</v>
      </c>
      <c r="J305" s="7"/>
      <c r="K305" s="7"/>
      <c r="L305" s="6"/>
      <c r="M305"/>
      <c r="N305"/>
    </row>
    <row r="306" spans="1:14" ht="12.75" customHeight="1" x14ac:dyDescent="0.2">
      <c r="A306" s="2">
        <v>2010103008</v>
      </c>
      <c r="B306" s="10" t="s">
        <v>90</v>
      </c>
      <c r="C306" s="9">
        <v>0</v>
      </c>
      <c r="D306" s="11">
        <v>45350</v>
      </c>
      <c r="J306" s="7"/>
      <c r="K306" s="7"/>
      <c r="L306" s="6"/>
      <c r="M306"/>
      <c r="N306"/>
    </row>
    <row r="307" spans="1:14" ht="12.75" customHeight="1" x14ac:dyDescent="0.2">
      <c r="A307" s="2">
        <v>2010103010</v>
      </c>
      <c r="B307" t="s">
        <v>91</v>
      </c>
      <c r="C307" s="9">
        <v>0</v>
      </c>
      <c r="D307" s="11">
        <v>45350</v>
      </c>
      <c r="J307" s="7"/>
      <c r="K307" s="7"/>
      <c r="L307" s="6"/>
      <c r="M307"/>
      <c r="N307"/>
    </row>
    <row r="308" spans="1:14" ht="12.75" customHeight="1" x14ac:dyDescent="0.2">
      <c r="A308" s="2">
        <v>2010103011</v>
      </c>
      <c r="B308" s="10" t="s">
        <v>92</v>
      </c>
      <c r="C308" s="9">
        <v>0</v>
      </c>
      <c r="D308" s="11">
        <v>45350</v>
      </c>
      <c r="J308" s="7"/>
      <c r="K308" s="7"/>
      <c r="L308" s="6"/>
      <c r="M308"/>
      <c r="N308"/>
    </row>
    <row r="309" spans="1:14" ht="12.75" customHeight="1" x14ac:dyDescent="0.2">
      <c r="A309" s="2">
        <v>2010103016</v>
      </c>
      <c r="B309" t="s">
        <v>93</v>
      </c>
      <c r="C309" s="9">
        <v>0</v>
      </c>
      <c r="D309" s="11">
        <v>45350</v>
      </c>
      <c r="J309" s="7"/>
      <c r="K309" s="7"/>
      <c r="L309" s="6"/>
      <c r="M309"/>
      <c r="N309"/>
    </row>
    <row r="310" spans="1:14" ht="12.75" customHeight="1" x14ac:dyDescent="0.2">
      <c r="A310" s="2">
        <v>2010103022</v>
      </c>
      <c r="B310" t="s">
        <v>94</v>
      </c>
      <c r="C310" s="9">
        <v>30491.25</v>
      </c>
      <c r="D310" s="11">
        <v>45350</v>
      </c>
      <c r="J310" s="7"/>
      <c r="K310" s="7"/>
      <c r="L310" s="6"/>
      <c r="M310"/>
      <c r="N310"/>
    </row>
    <row r="311" spans="1:14" ht="12.75" customHeight="1" x14ac:dyDescent="0.2">
      <c r="A311" s="2">
        <v>2010103030</v>
      </c>
      <c r="B311" t="s">
        <v>95</v>
      </c>
      <c r="C311" s="9">
        <v>2054.4361249999997</v>
      </c>
      <c r="D311" s="11">
        <v>45350</v>
      </c>
      <c r="J311" s="7"/>
      <c r="K311" s="7"/>
      <c r="L311" s="6"/>
      <c r="M311"/>
      <c r="N311"/>
    </row>
    <row r="312" spans="1:14" ht="12.75" customHeight="1" x14ac:dyDescent="0.2">
      <c r="A312" s="2">
        <v>2010103032</v>
      </c>
      <c r="B312" t="s">
        <v>96</v>
      </c>
      <c r="C312" s="9">
        <v>18511.778674999998</v>
      </c>
      <c r="D312" s="11">
        <v>45350</v>
      </c>
      <c r="J312" s="7"/>
      <c r="K312" s="7"/>
      <c r="L312" s="6"/>
      <c r="M312"/>
      <c r="N312"/>
    </row>
    <row r="313" spans="1:14" ht="12.75" customHeight="1" x14ac:dyDescent="0.2">
      <c r="A313" s="2">
        <v>2010103033</v>
      </c>
      <c r="B313" t="s">
        <v>97</v>
      </c>
      <c r="C313" s="9">
        <v>0</v>
      </c>
      <c r="D313" s="11">
        <v>45350</v>
      </c>
      <c r="J313" s="7"/>
      <c r="K313" s="7"/>
      <c r="L313" s="6"/>
      <c r="M313"/>
      <c r="N313"/>
    </row>
    <row r="314" spans="1:14" ht="12.75" customHeight="1" x14ac:dyDescent="0.2">
      <c r="A314" s="2">
        <v>2010103046</v>
      </c>
      <c r="B314" t="s">
        <v>98</v>
      </c>
      <c r="C314" s="9">
        <v>142147</v>
      </c>
      <c r="D314" s="11">
        <v>45350</v>
      </c>
      <c r="J314" s="7"/>
      <c r="K314" s="7"/>
      <c r="L314" s="6"/>
      <c r="M314"/>
      <c r="N314"/>
    </row>
    <row r="315" spans="1:14" ht="12.75" customHeight="1" x14ac:dyDescent="0.2">
      <c r="A315" s="2">
        <v>2010103065</v>
      </c>
      <c r="B315" t="s">
        <v>99</v>
      </c>
      <c r="C315" s="9">
        <v>0</v>
      </c>
      <c r="D315" s="11">
        <v>45350</v>
      </c>
      <c r="J315" s="7"/>
      <c r="K315" s="7"/>
      <c r="L315" s="6"/>
      <c r="M315"/>
      <c r="N315"/>
    </row>
    <row r="316" spans="1:14" ht="12.75" customHeight="1" x14ac:dyDescent="0.2">
      <c r="A316" s="2">
        <v>2010103073</v>
      </c>
      <c r="B316" t="s">
        <v>100</v>
      </c>
      <c r="C316" s="9">
        <v>8784.5</v>
      </c>
      <c r="D316" s="11">
        <v>45350</v>
      </c>
      <c r="J316" s="7"/>
      <c r="K316" s="7"/>
      <c r="L316" s="6"/>
      <c r="M316"/>
      <c r="N316"/>
    </row>
    <row r="317" spans="1:14" ht="12.75" customHeight="1" x14ac:dyDescent="0.2">
      <c r="A317" s="2">
        <v>2010103085</v>
      </c>
      <c r="B317" s="10" t="s">
        <v>101</v>
      </c>
      <c r="C317" s="9">
        <v>0</v>
      </c>
      <c r="D317" s="11">
        <v>45350</v>
      </c>
      <c r="J317" s="7"/>
      <c r="K317" s="7"/>
      <c r="L317" s="6"/>
      <c r="M317"/>
      <c r="N317"/>
    </row>
    <row r="318" spans="1:14" ht="12.75" customHeight="1" x14ac:dyDescent="0.2">
      <c r="A318" s="2">
        <v>2010103086</v>
      </c>
      <c r="B318" t="s">
        <v>102</v>
      </c>
      <c r="C318" s="9">
        <v>0</v>
      </c>
      <c r="D318" s="11">
        <v>45350</v>
      </c>
      <c r="J318" s="7"/>
      <c r="K318" s="7"/>
      <c r="L318" s="6"/>
      <c r="M318"/>
      <c r="N318"/>
    </row>
    <row r="319" spans="1:14" ht="12.75" customHeight="1" x14ac:dyDescent="0.2">
      <c r="A319" s="2">
        <v>2010103091</v>
      </c>
      <c r="B319" t="s">
        <v>103</v>
      </c>
      <c r="C319" s="9">
        <v>0</v>
      </c>
      <c r="D319" s="11">
        <v>45350</v>
      </c>
      <c r="J319" s="7"/>
      <c r="K319" s="7"/>
      <c r="L319" s="6"/>
      <c r="M319"/>
      <c r="N319"/>
    </row>
    <row r="320" spans="1:14" ht="12.75" customHeight="1" x14ac:dyDescent="0.2">
      <c r="A320" s="2">
        <v>2010103118</v>
      </c>
      <c r="B320" t="s">
        <v>104</v>
      </c>
      <c r="C320" s="9">
        <v>0</v>
      </c>
      <c r="D320" s="11">
        <v>45350</v>
      </c>
      <c r="J320" s="7"/>
      <c r="K320" s="7"/>
      <c r="L320" s="6"/>
      <c r="M320"/>
      <c r="N320"/>
    </row>
    <row r="321" spans="1:14" ht="12.75" customHeight="1" x14ac:dyDescent="0.2">
      <c r="A321" s="2">
        <v>2010103132</v>
      </c>
      <c r="B321" t="s">
        <v>105</v>
      </c>
      <c r="C321" s="9">
        <v>0</v>
      </c>
      <c r="D321" s="11">
        <v>45350</v>
      </c>
      <c r="J321" s="7"/>
      <c r="K321" s="7"/>
      <c r="L321" s="6"/>
      <c r="M321"/>
      <c r="N321"/>
    </row>
    <row r="322" spans="1:14" ht="12.75" customHeight="1" x14ac:dyDescent="0.2">
      <c r="A322" s="2">
        <v>2010105001</v>
      </c>
      <c r="B322" t="s">
        <v>106</v>
      </c>
      <c r="C322" s="9">
        <v>0</v>
      </c>
      <c r="D322" s="11">
        <v>45350</v>
      </c>
      <c r="J322" s="7"/>
      <c r="K322" s="7"/>
      <c r="L322" s="6"/>
      <c r="M322"/>
      <c r="N322"/>
    </row>
    <row r="323" spans="1:14" ht="12.75" customHeight="1" x14ac:dyDescent="0.2">
      <c r="A323" s="2">
        <v>2010105002</v>
      </c>
      <c r="B323" t="s">
        <v>107</v>
      </c>
      <c r="C323" s="9">
        <v>12969.825000000001</v>
      </c>
      <c r="D323" s="11">
        <v>45350</v>
      </c>
      <c r="J323" s="7"/>
      <c r="K323" s="7"/>
      <c r="L323" s="6"/>
      <c r="M323"/>
      <c r="N323"/>
    </row>
    <row r="324" spans="1:14" ht="12.75" customHeight="1" x14ac:dyDescent="0.2">
      <c r="A324" s="2">
        <v>2010105003</v>
      </c>
      <c r="B324" t="s">
        <v>108</v>
      </c>
      <c r="C324" s="9">
        <v>17870.38</v>
      </c>
      <c r="D324" s="11">
        <v>45350</v>
      </c>
      <c r="J324" s="7"/>
      <c r="K324" s="7"/>
      <c r="L324" s="6"/>
      <c r="M324"/>
      <c r="N324"/>
    </row>
    <row r="325" spans="1:14" ht="12.75" customHeight="1" x14ac:dyDescent="0.2">
      <c r="A325" s="2">
        <v>2010105005</v>
      </c>
      <c r="B325" t="s">
        <v>109</v>
      </c>
      <c r="C325" s="9">
        <v>0</v>
      </c>
      <c r="D325" s="11">
        <v>45350</v>
      </c>
      <c r="J325" s="7"/>
      <c r="K325" s="7"/>
      <c r="L325" s="6"/>
      <c r="M325"/>
      <c r="N325"/>
    </row>
    <row r="326" spans="1:14" ht="12.75" customHeight="1" x14ac:dyDescent="0.2">
      <c r="A326" s="2">
        <v>2010105009</v>
      </c>
      <c r="B326" s="10" t="s">
        <v>110</v>
      </c>
      <c r="C326" s="9">
        <v>0</v>
      </c>
      <c r="D326" s="11">
        <v>45350</v>
      </c>
      <c r="J326" s="7"/>
      <c r="K326" s="7"/>
      <c r="L326" s="6"/>
      <c r="M326"/>
      <c r="N326"/>
    </row>
    <row r="327" spans="1:14" ht="12.75" customHeight="1" x14ac:dyDescent="0.2">
      <c r="A327" s="2">
        <v>2010105010</v>
      </c>
      <c r="B327" t="s">
        <v>111</v>
      </c>
      <c r="C327" s="9">
        <v>0</v>
      </c>
      <c r="D327" s="11">
        <v>45350</v>
      </c>
      <c r="J327" s="7"/>
      <c r="K327" s="7"/>
      <c r="L327" s="6"/>
      <c r="M327"/>
      <c r="N327"/>
    </row>
    <row r="328" spans="1:14" ht="12.75" customHeight="1" x14ac:dyDescent="0.2">
      <c r="A328" s="2">
        <v>2010105012</v>
      </c>
      <c r="B328" t="s">
        <v>112</v>
      </c>
      <c r="C328" s="9">
        <v>0</v>
      </c>
      <c r="D328" s="11">
        <v>45350</v>
      </c>
      <c r="J328" s="7"/>
      <c r="K328" s="7"/>
      <c r="L328" s="6"/>
      <c r="M328"/>
      <c r="N328"/>
    </row>
    <row r="329" spans="1:14" ht="12.75" customHeight="1" x14ac:dyDescent="0.2">
      <c r="A329" s="2">
        <v>2010105013</v>
      </c>
      <c r="B329" t="s">
        <v>113</v>
      </c>
      <c r="C329" s="9">
        <v>130046.75</v>
      </c>
      <c r="D329" s="11">
        <v>45350</v>
      </c>
      <c r="J329" s="7"/>
      <c r="K329" s="7"/>
      <c r="L329" s="6"/>
      <c r="M329"/>
      <c r="N329"/>
    </row>
    <row r="330" spans="1:14" ht="12.75" customHeight="1" x14ac:dyDescent="0.2">
      <c r="A330" s="2">
        <v>2010105019</v>
      </c>
      <c r="B330" t="s">
        <v>114</v>
      </c>
      <c r="C330" s="9">
        <v>0</v>
      </c>
      <c r="D330" s="11">
        <v>45350</v>
      </c>
      <c r="J330" s="7"/>
      <c r="K330" s="7"/>
      <c r="L330" s="6"/>
      <c r="M330"/>
      <c r="N330"/>
    </row>
    <row r="331" spans="1:14" ht="12.75" customHeight="1" x14ac:dyDescent="0.2">
      <c r="A331" s="2">
        <v>2010105025</v>
      </c>
      <c r="B331" t="s">
        <v>115</v>
      </c>
      <c r="C331" s="9">
        <v>95326.96</v>
      </c>
      <c r="D331" s="11">
        <v>45350</v>
      </c>
      <c r="J331" s="7"/>
      <c r="K331" s="7"/>
      <c r="L331" s="6"/>
      <c r="M331"/>
      <c r="N331"/>
    </row>
    <row r="332" spans="1:14" ht="12.75" customHeight="1" x14ac:dyDescent="0.2">
      <c r="A332" s="2">
        <v>2010105031</v>
      </c>
      <c r="B332" t="s">
        <v>116</v>
      </c>
      <c r="C332" s="9">
        <v>0</v>
      </c>
      <c r="D332" s="11">
        <v>45350</v>
      </c>
      <c r="J332" s="7"/>
      <c r="K332" s="7"/>
      <c r="L332" s="6"/>
      <c r="M332"/>
      <c r="N332"/>
    </row>
    <row r="333" spans="1:14" ht="12.75" customHeight="1" x14ac:dyDescent="0.2">
      <c r="A333" s="2">
        <v>2010105032</v>
      </c>
      <c r="B333" t="s">
        <v>117</v>
      </c>
      <c r="C333" s="9">
        <v>0</v>
      </c>
      <c r="D333" s="11">
        <v>45350</v>
      </c>
      <c r="J333" s="7"/>
      <c r="K333" s="7"/>
      <c r="L333" s="6"/>
      <c r="M333"/>
      <c r="N333"/>
    </row>
    <row r="334" spans="1:14" ht="12.75" customHeight="1" x14ac:dyDescent="0.2">
      <c r="A334" s="2">
        <v>2010105049</v>
      </c>
      <c r="B334" t="s">
        <v>118</v>
      </c>
      <c r="C334" s="9">
        <v>0</v>
      </c>
      <c r="D334" s="11">
        <v>45350</v>
      </c>
      <c r="J334" s="7"/>
      <c r="K334" s="7"/>
      <c r="L334" s="6"/>
      <c r="M334"/>
      <c r="N334"/>
    </row>
    <row r="335" spans="1:14" ht="12.75" customHeight="1" x14ac:dyDescent="0.2">
      <c r="A335" s="2">
        <v>2010105050</v>
      </c>
      <c r="B335" t="s">
        <v>119</v>
      </c>
      <c r="C335" s="9">
        <v>109281.06333333334</v>
      </c>
      <c r="D335" s="11">
        <v>45350</v>
      </c>
      <c r="J335" s="7"/>
      <c r="K335" s="7"/>
      <c r="L335" s="6"/>
      <c r="M335"/>
      <c r="N335"/>
    </row>
    <row r="336" spans="1:14" ht="12.75" customHeight="1" x14ac:dyDescent="0.2">
      <c r="A336" s="2">
        <v>2010105056</v>
      </c>
      <c r="B336" t="s">
        <v>120</v>
      </c>
      <c r="C336" s="9">
        <v>58761.825000000004</v>
      </c>
      <c r="D336" s="11">
        <v>45350</v>
      </c>
      <c r="J336" s="7"/>
      <c r="K336" s="7"/>
      <c r="L336" s="6"/>
      <c r="M336"/>
      <c r="N336"/>
    </row>
    <row r="337" spans="1:14" ht="12.75" customHeight="1" x14ac:dyDescent="0.2">
      <c r="A337" s="2">
        <v>2010105057</v>
      </c>
      <c r="B337" s="10" t="s">
        <v>121</v>
      </c>
      <c r="C337" s="9">
        <v>0</v>
      </c>
      <c r="D337" s="11">
        <v>45350</v>
      </c>
      <c r="J337" s="7"/>
      <c r="K337" s="7"/>
      <c r="L337" s="6"/>
      <c r="M337"/>
      <c r="N337"/>
    </row>
    <row r="338" spans="1:14" ht="12.75" customHeight="1" x14ac:dyDescent="0.2">
      <c r="A338" s="2">
        <v>2010105065</v>
      </c>
      <c r="B338" t="s">
        <v>122</v>
      </c>
      <c r="C338" s="9">
        <v>0</v>
      </c>
      <c r="D338" s="11">
        <v>45350</v>
      </c>
      <c r="J338" s="7"/>
      <c r="K338" s="7"/>
      <c r="L338" s="6"/>
      <c r="M338"/>
      <c r="N338"/>
    </row>
    <row r="339" spans="1:14" ht="12.75" customHeight="1" x14ac:dyDescent="0.2">
      <c r="A339" s="2">
        <v>2010105066</v>
      </c>
      <c r="B339" s="10" t="s">
        <v>123</v>
      </c>
      <c r="C339" s="9">
        <v>0</v>
      </c>
      <c r="D339" s="11">
        <v>45350</v>
      </c>
      <c r="J339" s="7"/>
      <c r="K339" s="7"/>
      <c r="L339" s="6"/>
      <c r="M339"/>
      <c r="N339"/>
    </row>
    <row r="340" spans="1:14" ht="12.75" customHeight="1" x14ac:dyDescent="0.2">
      <c r="A340" s="2">
        <v>2010105069</v>
      </c>
      <c r="B340" s="10" t="s">
        <v>124</v>
      </c>
      <c r="C340" s="9">
        <v>0</v>
      </c>
      <c r="D340" s="11">
        <v>45350</v>
      </c>
      <c r="J340" s="7"/>
      <c r="K340" s="7"/>
      <c r="L340" s="6"/>
      <c r="M340"/>
      <c r="N340"/>
    </row>
    <row r="341" spans="1:14" ht="12.75" customHeight="1" x14ac:dyDescent="0.2">
      <c r="A341" s="2">
        <v>2010105071</v>
      </c>
      <c r="B341" s="10" t="s">
        <v>125</v>
      </c>
      <c r="C341" s="9">
        <v>234206.25</v>
      </c>
      <c r="D341" s="11">
        <v>45350</v>
      </c>
      <c r="J341" s="7"/>
      <c r="K341" s="7"/>
      <c r="L341" s="6"/>
      <c r="M341"/>
      <c r="N341"/>
    </row>
    <row r="342" spans="1:14" ht="12.75" customHeight="1" x14ac:dyDescent="0.2">
      <c r="A342" s="2">
        <v>2010105075</v>
      </c>
      <c r="B342" s="10" t="s">
        <v>126</v>
      </c>
      <c r="C342" s="9">
        <v>0</v>
      </c>
      <c r="D342" s="11">
        <v>45350</v>
      </c>
      <c r="J342" s="7"/>
      <c r="K342" s="7"/>
      <c r="L342" s="6"/>
      <c r="M342"/>
      <c r="N342"/>
    </row>
    <row r="343" spans="1:14" ht="12.75" customHeight="1" x14ac:dyDescent="0.2">
      <c r="A343" s="2">
        <v>2010105079</v>
      </c>
      <c r="B343" t="s">
        <v>127</v>
      </c>
      <c r="C343" s="9">
        <v>4352.0450050000009</v>
      </c>
      <c r="D343" s="11">
        <v>45350</v>
      </c>
      <c r="J343" s="7"/>
      <c r="K343" s="7"/>
      <c r="L343" s="6"/>
      <c r="M343"/>
      <c r="N343"/>
    </row>
    <row r="344" spans="1:14" ht="12.75" customHeight="1" x14ac:dyDescent="0.2">
      <c r="A344" s="2">
        <v>2010105091</v>
      </c>
      <c r="B344" s="10" t="s">
        <v>128</v>
      </c>
      <c r="C344" s="9">
        <v>0</v>
      </c>
      <c r="D344" s="11">
        <v>45350</v>
      </c>
      <c r="J344" s="7"/>
      <c r="K344" s="7"/>
      <c r="L344" s="6"/>
      <c r="M344"/>
      <c r="N344"/>
    </row>
    <row r="345" spans="1:14" ht="12.75" customHeight="1" x14ac:dyDescent="0.2">
      <c r="A345" s="2">
        <v>2010105096</v>
      </c>
      <c r="B345" s="10" t="s">
        <v>129</v>
      </c>
      <c r="C345" s="9">
        <v>0</v>
      </c>
      <c r="D345" s="11">
        <v>45350</v>
      </c>
      <c r="J345" s="7"/>
      <c r="K345" s="7"/>
      <c r="L345" s="6"/>
      <c r="M345"/>
      <c r="N345"/>
    </row>
    <row r="346" spans="1:14" ht="12.75" customHeight="1" x14ac:dyDescent="0.2">
      <c r="A346" s="2">
        <v>2010105100</v>
      </c>
      <c r="B346" t="s">
        <v>130</v>
      </c>
      <c r="C346" s="9">
        <v>0</v>
      </c>
      <c r="D346" s="11">
        <v>45350</v>
      </c>
      <c r="J346" s="7"/>
      <c r="K346" s="7"/>
      <c r="L346" s="6"/>
      <c r="M346"/>
      <c r="N346"/>
    </row>
    <row r="347" spans="1:14" ht="12.75" customHeight="1" x14ac:dyDescent="0.2">
      <c r="A347" s="2">
        <v>2010105103</v>
      </c>
      <c r="B347" t="s">
        <v>131</v>
      </c>
      <c r="C347" s="9">
        <v>0</v>
      </c>
      <c r="D347" s="11">
        <v>45350</v>
      </c>
      <c r="J347" s="7"/>
      <c r="K347" s="7"/>
      <c r="L347" s="6"/>
      <c r="M347"/>
      <c r="N347"/>
    </row>
    <row r="348" spans="1:14" ht="12.75" customHeight="1" x14ac:dyDescent="0.2">
      <c r="A348" s="2">
        <v>2010105104</v>
      </c>
      <c r="B348" t="s">
        <v>132</v>
      </c>
      <c r="C348" s="9">
        <v>0</v>
      </c>
      <c r="D348" s="11">
        <v>45350</v>
      </c>
      <c r="J348" s="7"/>
      <c r="K348" s="7"/>
      <c r="L348" s="6"/>
      <c r="M348"/>
      <c r="N348"/>
    </row>
    <row r="349" spans="1:14" ht="12.75" customHeight="1" x14ac:dyDescent="0.2">
      <c r="A349" s="2">
        <v>2010105110</v>
      </c>
      <c r="B349" t="s">
        <v>133</v>
      </c>
      <c r="C349" s="9">
        <v>0</v>
      </c>
      <c r="D349" s="11">
        <v>45350</v>
      </c>
      <c r="J349" s="7"/>
      <c r="K349" s="7"/>
      <c r="L349" s="6"/>
      <c r="M349"/>
      <c r="N349"/>
    </row>
    <row r="350" spans="1:14" ht="12.75" customHeight="1" x14ac:dyDescent="0.2">
      <c r="A350" s="2">
        <v>2010105113</v>
      </c>
      <c r="B350" t="s">
        <v>134</v>
      </c>
      <c r="C350" s="9">
        <v>0</v>
      </c>
      <c r="D350" s="11">
        <v>45350</v>
      </c>
      <c r="J350" s="7"/>
      <c r="K350" s="7"/>
      <c r="L350" s="6"/>
      <c r="M350"/>
      <c r="N350"/>
    </row>
    <row r="351" spans="1:14" ht="12.75" customHeight="1" x14ac:dyDescent="0.2">
      <c r="A351" s="2">
        <v>2010105116</v>
      </c>
      <c r="B351" t="s">
        <v>135</v>
      </c>
      <c r="C351" s="9">
        <v>0</v>
      </c>
      <c r="D351" s="11">
        <v>45350</v>
      </c>
      <c r="J351" s="7"/>
      <c r="K351" s="7"/>
      <c r="L351" s="6"/>
      <c r="M351"/>
      <c r="N351"/>
    </row>
    <row r="352" spans="1:14" ht="12.75" customHeight="1" x14ac:dyDescent="0.2">
      <c r="A352" s="2">
        <v>2010105117</v>
      </c>
      <c r="B352" t="s">
        <v>136</v>
      </c>
      <c r="C352" s="9">
        <v>0</v>
      </c>
      <c r="D352" s="11">
        <v>45350</v>
      </c>
      <c r="J352" s="7"/>
      <c r="K352" s="7"/>
      <c r="L352" s="6"/>
      <c r="M352"/>
      <c r="N352"/>
    </row>
    <row r="353" spans="1:14" ht="12.75" customHeight="1" x14ac:dyDescent="0.2">
      <c r="A353" s="2">
        <v>2010105119</v>
      </c>
      <c r="B353" t="s">
        <v>137</v>
      </c>
      <c r="C353" s="9">
        <v>0</v>
      </c>
      <c r="D353" s="11">
        <v>45350</v>
      </c>
      <c r="J353" s="7"/>
      <c r="K353" s="7"/>
      <c r="L353" s="6"/>
      <c r="M353"/>
      <c r="N353"/>
    </row>
    <row r="354" spans="1:14" ht="12.75" customHeight="1" x14ac:dyDescent="0.2">
      <c r="A354" s="2">
        <v>2010105121</v>
      </c>
      <c r="B354" t="s">
        <v>138</v>
      </c>
      <c r="C354" s="9">
        <v>3056.3049999999998</v>
      </c>
      <c r="D354" s="11">
        <v>45350</v>
      </c>
      <c r="J354" s="7"/>
      <c r="K354" s="7"/>
      <c r="L354" s="6"/>
      <c r="M354"/>
      <c r="N354"/>
    </row>
    <row r="355" spans="1:14" ht="12.75" customHeight="1" x14ac:dyDescent="0.2">
      <c r="A355" s="2">
        <v>2010105122</v>
      </c>
      <c r="B355" s="10" t="s">
        <v>139</v>
      </c>
      <c r="C355" s="9">
        <v>0</v>
      </c>
      <c r="D355" s="11">
        <v>45350</v>
      </c>
      <c r="J355" s="7"/>
      <c r="K355" s="7"/>
      <c r="L355" s="6"/>
      <c r="M355"/>
      <c r="N355"/>
    </row>
    <row r="356" spans="1:14" ht="12.75" customHeight="1" x14ac:dyDescent="0.2">
      <c r="A356" s="2">
        <v>2010105128</v>
      </c>
      <c r="B356" s="10" t="s">
        <v>140</v>
      </c>
      <c r="C356" s="9">
        <v>0</v>
      </c>
      <c r="D356" s="11">
        <v>45350</v>
      </c>
      <c r="J356" s="7"/>
      <c r="K356" s="7"/>
      <c r="L356" s="6"/>
      <c r="M356"/>
      <c r="N356"/>
    </row>
    <row r="357" spans="1:14" ht="12.75" customHeight="1" x14ac:dyDescent="0.2">
      <c r="A357" s="2">
        <v>2010105131</v>
      </c>
      <c r="B357" t="s">
        <v>141</v>
      </c>
      <c r="C357" s="9">
        <v>0</v>
      </c>
      <c r="D357" s="11">
        <v>45350</v>
      </c>
      <c r="J357" s="7"/>
      <c r="K357" s="7"/>
      <c r="L357" s="6"/>
      <c r="M357"/>
      <c r="N357"/>
    </row>
    <row r="358" spans="1:14" ht="12.75" customHeight="1" x14ac:dyDescent="0.2">
      <c r="A358" s="2">
        <v>2010105132</v>
      </c>
      <c r="B358" s="10" t="s">
        <v>142</v>
      </c>
      <c r="C358" s="9">
        <v>0</v>
      </c>
      <c r="D358" s="11">
        <v>45350</v>
      </c>
      <c r="J358" s="7"/>
      <c r="K358" s="7"/>
      <c r="L358" s="6"/>
      <c r="M358"/>
      <c r="N358"/>
    </row>
    <row r="359" spans="1:14" ht="12.75" customHeight="1" x14ac:dyDescent="0.2">
      <c r="A359" s="2">
        <v>2010105133</v>
      </c>
      <c r="B359" s="10" t="s">
        <v>143</v>
      </c>
      <c r="C359" s="9">
        <v>0</v>
      </c>
      <c r="D359" s="11">
        <v>45350</v>
      </c>
      <c r="J359" s="7"/>
      <c r="K359" s="7"/>
      <c r="L359" s="6"/>
      <c r="M359"/>
      <c r="N359"/>
    </row>
    <row r="360" spans="1:14" ht="12.75" customHeight="1" x14ac:dyDescent="0.2">
      <c r="A360" s="2">
        <v>2010105134</v>
      </c>
      <c r="B360" t="s">
        <v>144</v>
      </c>
      <c r="C360" s="9">
        <v>0</v>
      </c>
      <c r="D360" s="11">
        <v>45350</v>
      </c>
      <c r="J360" s="7"/>
      <c r="K360" s="7"/>
      <c r="L360" s="6"/>
      <c r="M360"/>
      <c r="N360"/>
    </row>
    <row r="361" spans="1:14" ht="12.75" customHeight="1" x14ac:dyDescent="0.2">
      <c r="A361" s="2">
        <v>2010105140</v>
      </c>
      <c r="B361" t="s">
        <v>145</v>
      </c>
      <c r="C361" s="9">
        <v>0</v>
      </c>
      <c r="D361" s="11">
        <v>45350</v>
      </c>
      <c r="J361" s="7"/>
      <c r="K361" s="7"/>
      <c r="L361" s="6"/>
      <c r="M361"/>
      <c r="N361"/>
    </row>
    <row r="362" spans="1:14" ht="12.75" customHeight="1" x14ac:dyDescent="0.2">
      <c r="A362" s="2">
        <v>2010105141</v>
      </c>
      <c r="B362" t="s">
        <v>146</v>
      </c>
      <c r="C362" s="9">
        <v>0</v>
      </c>
      <c r="D362" s="11">
        <v>45350</v>
      </c>
      <c r="J362" s="7"/>
      <c r="K362" s="7"/>
      <c r="L362" s="6"/>
      <c r="M362"/>
      <c r="N362"/>
    </row>
    <row r="363" spans="1:14" ht="12.75" customHeight="1" x14ac:dyDescent="0.2">
      <c r="A363" s="2">
        <v>2010105142</v>
      </c>
      <c r="B363" t="s">
        <v>147</v>
      </c>
      <c r="C363" s="9">
        <v>0</v>
      </c>
      <c r="D363" s="11">
        <v>45350</v>
      </c>
      <c r="J363" s="7"/>
      <c r="K363" s="7"/>
      <c r="L363" s="6"/>
      <c r="M363"/>
      <c r="N363"/>
    </row>
    <row r="364" spans="1:14" ht="12.75" customHeight="1" x14ac:dyDescent="0.2">
      <c r="A364" s="2">
        <v>2010105145</v>
      </c>
      <c r="B364" t="s">
        <v>148</v>
      </c>
      <c r="C364" s="9">
        <v>0</v>
      </c>
      <c r="D364" s="11">
        <v>45350</v>
      </c>
      <c r="J364" s="7"/>
      <c r="K364" s="7"/>
      <c r="L364" s="6"/>
      <c r="M364"/>
      <c r="N364"/>
    </row>
    <row r="365" spans="1:14" ht="12.75" customHeight="1" x14ac:dyDescent="0.2">
      <c r="A365" s="2">
        <v>2010105148</v>
      </c>
      <c r="B365" s="10" t="s">
        <v>149</v>
      </c>
      <c r="C365" s="9">
        <v>0</v>
      </c>
      <c r="D365" s="11">
        <v>45350</v>
      </c>
      <c r="J365" s="7"/>
      <c r="K365" s="7"/>
      <c r="L365" s="6"/>
      <c r="M365"/>
      <c r="N365"/>
    </row>
    <row r="366" spans="1:14" ht="12.75" customHeight="1" x14ac:dyDescent="0.2">
      <c r="A366" s="2">
        <v>2010105149</v>
      </c>
      <c r="B366" t="s">
        <v>150</v>
      </c>
      <c r="C366" s="9">
        <v>0</v>
      </c>
      <c r="D366" s="11">
        <v>45350</v>
      </c>
      <c r="J366" s="7"/>
      <c r="K366" s="7"/>
      <c r="L366" s="6"/>
      <c r="M366"/>
      <c r="N366"/>
    </row>
    <row r="367" spans="1:14" ht="12.75" customHeight="1" x14ac:dyDescent="0.2">
      <c r="A367" s="2">
        <v>2010105154</v>
      </c>
      <c r="B367" t="s">
        <v>151</v>
      </c>
      <c r="C367" s="9">
        <v>0</v>
      </c>
      <c r="D367" s="11">
        <v>45350</v>
      </c>
      <c r="J367" s="7"/>
      <c r="K367" s="7"/>
      <c r="L367" s="6"/>
      <c r="M367"/>
      <c r="N367"/>
    </row>
    <row r="368" spans="1:14" ht="12.75" customHeight="1" x14ac:dyDescent="0.2">
      <c r="A368" s="2">
        <v>2010105156</v>
      </c>
      <c r="B368" t="s">
        <v>152</v>
      </c>
      <c r="C368" s="9">
        <v>0</v>
      </c>
      <c r="D368" s="11">
        <v>45350</v>
      </c>
      <c r="J368" s="7"/>
      <c r="K368" s="7"/>
      <c r="L368" s="6"/>
      <c r="M368"/>
      <c r="N368"/>
    </row>
    <row r="369" spans="1:14" ht="12.75" customHeight="1" x14ac:dyDescent="0.2">
      <c r="A369" s="2">
        <v>2010105160</v>
      </c>
      <c r="B369" t="s">
        <v>153</v>
      </c>
      <c r="C369" s="9">
        <v>13770.0425</v>
      </c>
      <c r="D369" s="11">
        <v>45350</v>
      </c>
      <c r="J369" s="7"/>
      <c r="K369" s="7"/>
      <c r="L369" s="6"/>
      <c r="M369"/>
      <c r="N369"/>
    </row>
    <row r="370" spans="1:14" ht="12.75" customHeight="1" x14ac:dyDescent="0.2">
      <c r="A370" s="2">
        <v>2010105163</v>
      </c>
      <c r="B370" t="s">
        <v>154</v>
      </c>
      <c r="C370" s="9">
        <v>0</v>
      </c>
      <c r="D370" s="11">
        <v>45350</v>
      </c>
      <c r="J370" s="7"/>
      <c r="K370" s="7"/>
      <c r="L370" s="6"/>
      <c r="M370"/>
      <c r="N370"/>
    </row>
    <row r="371" spans="1:14" ht="12.75" customHeight="1" x14ac:dyDescent="0.2">
      <c r="A371" s="2">
        <v>2010105164</v>
      </c>
      <c r="B371" s="10" t="s">
        <v>155</v>
      </c>
      <c r="C371" s="9">
        <v>0</v>
      </c>
      <c r="D371" s="11">
        <v>45350</v>
      </c>
      <c r="J371" s="7"/>
      <c r="K371" s="7"/>
      <c r="L371" s="6"/>
      <c r="M371"/>
      <c r="N371"/>
    </row>
    <row r="372" spans="1:14" ht="12.75" customHeight="1" x14ac:dyDescent="0.2">
      <c r="A372" s="2">
        <v>2010105167</v>
      </c>
      <c r="B372" t="s">
        <v>156</v>
      </c>
      <c r="C372" s="9">
        <v>18569.936666666665</v>
      </c>
      <c r="D372" s="11">
        <v>45350</v>
      </c>
      <c r="J372" s="7"/>
      <c r="K372" s="7"/>
      <c r="L372" s="6"/>
      <c r="M372"/>
      <c r="N372"/>
    </row>
    <row r="373" spans="1:14" ht="12.75" customHeight="1" x14ac:dyDescent="0.2">
      <c r="A373" s="2">
        <v>2010105172</v>
      </c>
      <c r="B373" t="s">
        <v>157</v>
      </c>
      <c r="C373" s="9">
        <v>0</v>
      </c>
      <c r="D373" s="11">
        <v>45350</v>
      </c>
      <c r="J373" s="7"/>
      <c r="K373" s="7"/>
      <c r="L373" s="6"/>
      <c r="M373"/>
      <c r="N373"/>
    </row>
    <row r="374" spans="1:14" ht="12.75" customHeight="1" x14ac:dyDescent="0.2">
      <c r="A374" s="2">
        <v>2010105176</v>
      </c>
      <c r="B374" s="10" t="s">
        <v>158</v>
      </c>
      <c r="C374" s="9">
        <v>0</v>
      </c>
      <c r="D374" s="11">
        <v>45350</v>
      </c>
      <c r="J374" s="7"/>
      <c r="K374" s="7"/>
      <c r="L374" s="6"/>
      <c r="M374"/>
      <c r="N374"/>
    </row>
    <row r="375" spans="1:14" ht="12.75" customHeight="1" x14ac:dyDescent="0.2">
      <c r="A375" s="2">
        <v>2010105177</v>
      </c>
      <c r="B375" t="s">
        <v>159</v>
      </c>
      <c r="C375" s="9">
        <v>0</v>
      </c>
      <c r="D375" s="11">
        <v>45350</v>
      </c>
      <c r="J375" s="7"/>
      <c r="K375" s="7"/>
      <c r="L375" s="6"/>
      <c r="M375"/>
      <c r="N375"/>
    </row>
    <row r="376" spans="1:14" ht="12.75" customHeight="1" x14ac:dyDescent="0.2">
      <c r="A376" s="2">
        <v>2010105178</v>
      </c>
      <c r="B376" t="s">
        <v>160</v>
      </c>
      <c r="C376" s="9">
        <v>16996.45</v>
      </c>
      <c r="D376" s="11">
        <v>45350</v>
      </c>
      <c r="J376" s="7"/>
      <c r="K376" s="7"/>
      <c r="L376" s="6"/>
      <c r="M376"/>
      <c r="N376"/>
    </row>
    <row r="377" spans="1:14" ht="12.75" customHeight="1" x14ac:dyDescent="0.2">
      <c r="A377" s="2">
        <v>2010105181</v>
      </c>
      <c r="B377" t="s">
        <v>161</v>
      </c>
      <c r="C377" s="9">
        <v>0</v>
      </c>
      <c r="D377" s="11">
        <v>45350</v>
      </c>
      <c r="J377" s="7"/>
      <c r="K377" s="7"/>
      <c r="L377" s="6"/>
      <c r="M377"/>
      <c r="N377"/>
    </row>
    <row r="378" spans="1:14" ht="12.75" customHeight="1" x14ac:dyDescent="0.2">
      <c r="A378" s="2">
        <v>2010105182</v>
      </c>
      <c r="B378" s="10" t="s">
        <v>162</v>
      </c>
      <c r="C378" s="9">
        <v>0</v>
      </c>
      <c r="D378" s="11">
        <v>45350</v>
      </c>
      <c r="J378" s="7"/>
      <c r="K378" s="7"/>
      <c r="L378" s="6"/>
      <c r="M378"/>
      <c r="N378"/>
    </row>
    <row r="379" spans="1:14" ht="12.75" customHeight="1" x14ac:dyDescent="0.2">
      <c r="A379" s="2">
        <v>2010105183</v>
      </c>
      <c r="B379" s="10" t="s">
        <v>163</v>
      </c>
      <c r="C379" s="9">
        <v>0</v>
      </c>
      <c r="D379" s="11">
        <v>45350</v>
      </c>
      <c r="J379" s="7"/>
      <c r="K379" s="7"/>
      <c r="L379" s="6"/>
      <c r="M379"/>
      <c r="N379"/>
    </row>
    <row r="380" spans="1:14" ht="12.75" customHeight="1" x14ac:dyDescent="0.2">
      <c r="A380" s="2">
        <v>2010105185</v>
      </c>
      <c r="B380" s="10" t="s">
        <v>164</v>
      </c>
      <c r="C380" s="9">
        <v>0</v>
      </c>
      <c r="D380" s="11">
        <v>45350</v>
      </c>
      <c r="J380" s="7"/>
      <c r="K380" s="7"/>
      <c r="L380" s="6"/>
      <c r="M380"/>
      <c r="N380"/>
    </row>
    <row r="381" spans="1:14" ht="12.75" customHeight="1" x14ac:dyDescent="0.2">
      <c r="A381" s="2">
        <v>2010105189</v>
      </c>
      <c r="B381" t="s">
        <v>165</v>
      </c>
      <c r="C381" s="9">
        <v>8000</v>
      </c>
      <c r="D381" s="11">
        <v>45350</v>
      </c>
      <c r="J381" s="7"/>
      <c r="K381" s="7"/>
      <c r="L381" s="6"/>
      <c r="M381"/>
      <c r="N381"/>
    </row>
    <row r="382" spans="1:14" ht="12.75" customHeight="1" x14ac:dyDescent="0.2">
      <c r="A382" s="2">
        <v>2010105190</v>
      </c>
      <c r="B382" s="10" t="s">
        <v>166</v>
      </c>
      <c r="C382" s="9">
        <v>0</v>
      </c>
      <c r="D382" s="11">
        <v>45350</v>
      </c>
      <c r="J382" s="7"/>
      <c r="K382" s="7"/>
      <c r="L382" s="6"/>
      <c r="M382"/>
      <c r="N382"/>
    </row>
    <row r="383" spans="1:14" ht="12.75" customHeight="1" x14ac:dyDescent="0.2">
      <c r="A383" s="2">
        <v>2010105191</v>
      </c>
      <c r="B383" s="10" t="s">
        <v>167</v>
      </c>
      <c r="C383" s="9">
        <v>0</v>
      </c>
      <c r="D383" s="11">
        <v>45350</v>
      </c>
      <c r="J383" s="7"/>
      <c r="K383" s="7"/>
      <c r="L383" s="6"/>
      <c r="M383"/>
      <c r="N383"/>
    </row>
    <row r="384" spans="1:14" ht="12.75" customHeight="1" x14ac:dyDescent="0.2">
      <c r="A384" s="2">
        <v>2010105192</v>
      </c>
      <c r="B384" t="s">
        <v>168</v>
      </c>
      <c r="C384" s="9">
        <v>0</v>
      </c>
      <c r="D384" s="11">
        <v>45350</v>
      </c>
      <c r="J384" s="7"/>
      <c r="K384" s="7"/>
      <c r="L384" s="6"/>
      <c r="M384"/>
      <c r="N384"/>
    </row>
    <row r="385" spans="1:14" ht="12.75" customHeight="1" x14ac:dyDescent="0.2">
      <c r="A385" s="2">
        <v>2010105195</v>
      </c>
      <c r="B385" s="10" t="s">
        <v>169</v>
      </c>
      <c r="C385" s="9">
        <v>0</v>
      </c>
      <c r="D385" s="11">
        <v>45350</v>
      </c>
      <c r="J385" s="7"/>
      <c r="K385" s="7"/>
      <c r="L385" s="6"/>
      <c r="M385"/>
      <c r="N385"/>
    </row>
    <row r="386" spans="1:14" ht="12.75" customHeight="1" x14ac:dyDescent="0.2">
      <c r="A386" s="2">
        <v>2010105196</v>
      </c>
      <c r="B386" t="s">
        <v>170</v>
      </c>
      <c r="C386" s="9">
        <v>24445.55</v>
      </c>
      <c r="D386" s="11">
        <v>45350</v>
      </c>
      <c r="J386" s="7"/>
      <c r="K386" s="7"/>
      <c r="L386" s="6"/>
      <c r="M386"/>
      <c r="N386"/>
    </row>
    <row r="387" spans="1:14" ht="12.75" customHeight="1" x14ac:dyDescent="0.2">
      <c r="A387" s="2">
        <v>2010105197</v>
      </c>
      <c r="B387" t="s">
        <v>171</v>
      </c>
      <c r="C387" s="9">
        <v>0</v>
      </c>
      <c r="D387" s="11">
        <v>45350</v>
      </c>
      <c r="J387" s="7"/>
      <c r="K387" s="7"/>
      <c r="L387" s="6"/>
      <c r="M387"/>
      <c r="N387"/>
    </row>
    <row r="388" spans="1:14" ht="12.75" customHeight="1" x14ac:dyDescent="0.2">
      <c r="A388" s="2">
        <v>2010105198</v>
      </c>
      <c r="B388" t="s">
        <v>172</v>
      </c>
      <c r="C388" s="9">
        <v>0</v>
      </c>
      <c r="D388" s="11">
        <v>45350</v>
      </c>
      <c r="J388" s="7"/>
      <c r="K388" s="7"/>
      <c r="L388" s="6"/>
      <c r="M388"/>
      <c r="N388"/>
    </row>
    <row r="389" spans="1:14" ht="12.75" customHeight="1" x14ac:dyDescent="0.2">
      <c r="A389" s="2">
        <v>2010106004</v>
      </c>
      <c r="B389" t="s">
        <v>173</v>
      </c>
      <c r="C389" s="9">
        <v>0</v>
      </c>
      <c r="D389" s="11">
        <v>45350</v>
      </c>
      <c r="J389" s="7"/>
      <c r="K389" s="7"/>
      <c r="L389" s="6"/>
      <c r="M389"/>
      <c r="N389"/>
    </row>
    <row r="390" spans="1:14" ht="12.75" customHeight="1" x14ac:dyDescent="0.2">
      <c r="A390" s="2">
        <v>2010106006</v>
      </c>
      <c r="B390" t="s">
        <v>174</v>
      </c>
      <c r="C390" s="9">
        <v>0</v>
      </c>
      <c r="D390" s="11">
        <v>45350</v>
      </c>
      <c r="J390" s="7"/>
      <c r="K390" s="7"/>
      <c r="L390" s="6"/>
      <c r="M390"/>
      <c r="N390"/>
    </row>
    <row r="391" spans="1:14" ht="12.75" customHeight="1" x14ac:dyDescent="0.2">
      <c r="A391" s="2">
        <v>2010106014</v>
      </c>
      <c r="B391" t="s">
        <v>175</v>
      </c>
      <c r="C391" s="9">
        <v>0</v>
      </c>
      <c r="D391" s="11">
        <v>45350</v>
      </c>
      <c r="J391" s="7"/>
      <c r="K391" s="7"/>
      <c r="L391" s="6"/>
      <c r="M391"/>
      <c r="N391"/>
    </row>
    <row r="392" spans="1:14" ht="12.75" customHeight="1" x14ac:dyDescent="0.2">
      <c r="A392" s="2">
        <v>2010106019</v>
      </c>
      <c r="B392" t="s">
        <v>176</v>
      </c>
      <c r="C392" s="9">
        <v>0</v>
      </c>
      <c r="D392" s="11">
        <v>45350</v>
      </c>
      <c r="J392" s="7"/>
      <c r="K392" s="7"/>
      <c r="L392" s="6"/>
      <c r="M392"/>
      <c r="N392"/>
    </row>
    <row r="393" spans="1:14" ht="12.75" customHeight="1" x14ac:dyDescent="0.2">
      <c r="A393" s="2">
        <v>2010106021</v>
      </c>
      <c r="B393" t="s">
        <v>177</v>
      </c>
      <c r="C393" s="9">
        <v>999596</v>
      </c>
      <c r="D393" s="11">
        <v>45350</v>
      </c>
      <c r="J393" s="7"/>
      <c r="K393" s="7"/>
      <c r="L393" s="6"/>
      <c r="M393"/>
      <c r="N393"/>
    </row>
    <row r="394" spans="1:14" ht="12.75" customHeight="1" x14ac:dyDescent="0.2">
      <c r="A394" s="2">
        <v>2010106022</v>
      </c>
      <c r="B394" t="s">
        <v>178</v>
      </c>
      <c r="C394" s="9">
        <v>0</v>
      </c>
      <c r="D394" s="11">
        <v>45350</v>
      </c>
      <c r="J394" s="7"/>
      <c r="K394" s="7"/>
      <c r="L394" s="6"/>
      <c r="M394"/>
      <c r="N394"/>
    </row>
    <row r="395" spans="1:14" ht="12.75" customHeight="1" x14ac:dyDescent="0.2">
      <c r="A395" s="2">
        <v>2010106023</v>
      </c>
      <c r="B395" t="s">
        <v>179</v>
      </c>
      <c r="C395" s="9">
        <v>0</v>
      </c>
      <c r="D395" s="11">
        <v>45350</v>
      </c>
      <c r="J395" s="7"/>
      <c r="K395" s="7"/>
      <c r="L395" s="6"/>
      <c r="M395"/>
      <c r="N395"/>
    </row>
    <row r="396" spans="1:14" ht="12.75" customHeight="1" x14ac:dyDescent="0.2">
      <c r="A396" s="2">
        <v>2010106024</v>
      </c>
      <c r="B396" t="s">
        <v>180</v>
      </c>
      <c r="C396" s="9">
        <v>0</v>
      </c>
      <c r="D396" s="11">
        <v>45350</v>
      </c>
      <c r="J396" s="7"/>
      <c r="K396" s="7"/>
      <c r="L396" s="6"/>
      <c r="M396"/>
      <c r="N396"/>
    </row>
    <row r="397" spans="1:14" ht="12.75" customHeight="1" x14ac:dyDescent="0.2">
      <c r="A397" s="2">
        <v>2010106026</v>
      </c>
      <c r="B397" s="10" t="s">
        <v>181</v>
      </c>
      <c r="C397" s="9">
        <v>0</v>
      </c>
      <c r="D397" s="11">
        <v>45350</v>
      </c>
      <c r="J397" s="7"/>
      <c r="K397" s="7"/>
      <c r="L397" s="6"/>
      <c r="M397"/>
      <c r="N397"/>
    </row>
    <row r="398" spans="1:14" ht="12.75" customHeight="1" x14ac:dyDescent="0.2">
      <c r="A398" s="2">
        <v>2010106030</v>
      </c>
      <c r="B398" t="s">
        <v>182</v>
      </c>
      <c r="C398" s="9">
        <v>0</v>
      </c>
      <c r="D398" s="11">
        <v>45350</v>
      </c>
      <c r="J398" s="7"/>
      <c r="K398" s="7"/>
      <c r="L398" s="6"/>
      <c r="M398"/>
      <c r="N398"/>
    </row>
    <row r="399" spans="1:14" ht="12.75" customHeight="1" x14ac:dyDescent="0.2">
      <c r="A399" s="2">
        <v>2010106035</v>
      </c>
      <c r="B399" t="s">
        <v>183</v>
      </c>
      <c r="C399" s="9">
        <v>0</v>
      </c>
      <c r="D399" s="11">
        <v>45350</v>
      </c>
      <c r="J399" s="7"/>
      <c r="K399" s="7"/>
      <c r="L399" s="6"/>
      <c r="M399"/>
      <c r="N399"/>
    </row>
    <row r="400" spans="1:14" ht="12.75" customHeight="1" x14ac:dyDescent="0.2">
      <c r="A400" s="2">
        <v>2010106048</v>
      </c>
      <c r="B400" t="s">
        <v>184</v>
      </c>
      <c r="C400" s="9">
        <v>0</v>
      </c>
      <c r="D400" s="11">
        <v>45350</v>
      </c>
      <c r="J400" s="7"/>
      <c r="K400" s="7"/>
      <c r="L400" s="6"/>
      <c r="M400"/>
      <c r="N400"/>
    </row>
    <row r="401" spans="1:14" ht="12.75" customHeight="1" x14ac:dyDescent="0.2">
      <c r="A401" s="2">
        <v>2010106050</v>
      </c>
      <c r="B401" t="s">
        <v>185</v>
      </c>
      <c r="C401" s="9">
        <v>0</v>
      </c>
      <c r="D401" s="11">
        <v>45350</v>
      </c>
      <c r="J401" s="7"/>
      <c r="K401" s="7"/>
      <c r="L401" s="6"/>
      <c r="M401"/>
      <c r="N401"/>
    </row>
    <row r="402" spans="1:14" ht="12.75" customHeight="1" x14ac:dyDescent="0.2">
      <c r="A402" s="2">
        <v>2010106053</v>
      </c>
      <c r="B402" t="s">
        <v>186</v>
      </c>
      <c r="C402" s="9">
        <v>0</v>
      </c>
      <c r="D402" s="11">
        <v>45350</v>
      </c>
      <c r="J402" s="7"/>
      <c r="K402" s="7"/>
      <c r="L402" s="6"/>
      <c r="M402"/>
      <c r="N402"/>
    </row>
    <row r="403" spans="1:14" ht="12.75" customHeight="1" x14ac:dyDescent="0.2">
      <c r="A403" s="2">
        <v>2010106057</v>
      </c>
      <c r="B403" t="s">
        <v>187</v>
      </c>
      <c r="C403" s="9">
        <v>0</v>
      </c>
      <c r="D403" s="11">
        <v>45350</v>
      </c>
      <c r="J403" s="7"/>
      <c r="K403" s="7"/>
      <c r="L403" s="6"/>
      <c r="M403"/>
      <c r="N403"/>
    </row>
    <row r="404" spans="1:14" ht="12.75" customHeight="1" x14ac:dyDescent="0.2">
      <c r="A404" s="2">
        <v>2010106063</v>
      </c>
      <c r="B404" t="s">
        <v>188</v>
      </c>
      <c r="C404" s="9">
        <v>0</v>
      </c>
      <c r="D404" s="11">
        <v>45350</v>
      </c>
      <c r="J404" s="7"/>
      <c r="K404" s="7"/>
      <c r="L404" s="6"/>
      <c r="M404"/>
      <c r="N404"/>
    </row>
    <row r="405" spans="1:14" ht="12.75" customHeight="1" x14ac:dyDescent="0.2">
      <c r="A405" s="2">
        <v>2010106065</v>
      </c>
      <c r="B405" t="s">
        <v>189</v>
      </c>
      <c r="C405" s="9">
        <v>0</v>
      </c>
      <c r="D405" s="11">
        <v>45350</v>
      </c>
      <c r="J405" s="7"/>
      <c r="K405" s="7"/>
      <c r="L405" s="6"/>
      <c r="M405"/>
      <c r="N405"/>
    </row>
    <row r="406" spans="1:14" ht="12.75" customHeight="1" x14ac:dyDescent="0.2">
      <c r="A406" s="2">
        <v>2010106070</v>
      </c>
      <c r="B406" t="s">
        <v>190</v>
      </c>
      <c r="C406" s="9">
        <v>0</v>
      </c>
      <c r="D406" s="11">
        <v>45350</v>
      </c>
      <c r="J406" s="7"/>
      <c r="K406" s="7"/>
      <c r="L406" s="6"/>
      <c r="M406"/>
      <c r="N406"/>
    </row>
    <row r="407" spans="1:14" ht="12.75" customHeight="1" x14ac:dyDescent="0.2">
      <c r="A407" s="2">
        <v>2010106074</v>
      </c>
      <c r="B407" t="s">
        <v>191</v>
      </c>
      <c r="C407" s="9">
        <v>0</v>
      </c>
      <c r="D407" s="11">
        <v>45350</v>
      </c>
      <c r="J407" s="7"/>
      <c r="K407" s="7"/>
      <c r="L407" s="6"/>
      <c r="M407"/>
      <c r="N407"/>
    </row>
    <row r="408" spans="1:14" ht="12.75" customHeight="1" x14ac:dyDescent="0.2">
      <c r="A408" s="2">
        <v>2010106076</v>
      </c>
      <c r="B408" t="s">
        <v>192</v>
      </c>
      <c r="C408" s="9">
        <v>0</v>
      </c>
      <c r="D408" s="11">
        <v>45350</v>
      </c>
      <c r="J408" s="7"/>
      <c r="K408" s="7"/>
      <c r="L408" s="6"/>
      <c r="M408"/>
      <c r="N408"/>
    </row>
    <row r="409" spans="1:14" ht="12.75" customHeight="1" x14ac:dyDescent="0.2">
      <c r="A409" s="2">
        <v>2010106077</v>
      </c>
      <c r="B409" t="s">
        <v>193</v>
      </c>
      <c r="C409" s="9">
        <v>0</v>
      </c>
      <c r="D409" s="11">
        <v>45350</v>
      </c>
      <c r="J409" s="7"/>
      <c r="K409" s="7"/>
      <c r="L409" s="6"/>
      <c r="M409"/>
      <c r="N409"/>
    </row>
    <row r="410" spans="1:14" ht="12.75" customHeight="1" x14ac:dyDescent="0.2">
      <c r="A410" s="2">
        <v>2010106080</v>
      </c>
      <c r="B410" t="s">
        <v>194</v>
      </c>
      <c r="C410" s="9">
        <v>0</v>
      </c>
      <c r="D410" s="11">
        <v>45350</v>
      </c>
      <c r="J410" s="7"/>
      <c r="K410" s="7"/>
      <c r="L410" s="6"/>
      <c r="M410"/>
      <c r="N410"/>
    </row>
    <row r="411" spans="1:14" ht="12.75" customHeight="1" x14ac:dyDescent="0.2">
      <c r="A411" s="2">
        <v>2010106081</v>
      </c>
      <c r="B411" t="s">
        <v>195</v>
      </c>
      <c r="C411" s="9">
        <v>0</v>
      </c>
      <c r="D411" s="11">
        <v>45350</v>
      </c>
      <c r="J411" s="7"/>
      <c r="K411" s="7"/>
      <c r="L411" s="6"/>
      <c r="M411"/>
      <c r="N411"/>
    </row>
    <row r="412" spans="1:14" ht="12.75" customHeight="1" x14ac:dyDescent="0.2">
      <c r="A412" s="2">
        <v>2010106086</v>
      </c>
      <c r="B412" t="s">
        <v>196</v>
      </c>
      <c r="C412" s="9">
        <v>0</v>
      </c>
      <c r="D412" s="11">
        <v>45350</v>
      </c>
      <c r="J412" s="7"/>
      <c r="K412" s="7"/>
      <c r="L412" s="6"/>
      <c r="M412"/>
      <c r="N412"/>
    </row>
    <row r="413" spans="1:14" ht="12.75" customHeight="1" x14ac:dyDescent="0.2">
      <c r="A413" s="2">
        <v>2010106088</v>
      </c>
      <c r="B413" t="s">
        <v>197</v>
      </c>
      <c r="C413" s="9">
        <v>0</v>
      </c>
      <c r="D413" s="11">
        <v>45350</v>
      </c>
      <c r="J413" s="7"/>
      <c r="K413" s="7"/>
      <c r="L413" s="6"/>
      <c r="M413"/>
      <c r="N413"/>
    </row>
    <row r="414" spans="1:14" ht="12.75" customHeight="1" x14ac:dyDescent="0.2">
      <c r="A414" s="2">
        <v>2010106092</v>
      </c>
      <c r="B414" t="s">
        <v>198</v>
      </c>
      <c r="C414" s="9">
        <v>0</v>
      </c>
      <c r="D414" s="11">
        <v>45350</v>
      </c>
      <c r="J414" s="7"/>
      <c r="K414" s="7"/>
      <c r="L414" s="6"/>
      <c r="M414"/>
      <c r="N414"/>
    </row>
    <row r="415" spans="1:14" ht="12.75" customHeight="1" x14ac:dyDescent="0.2">
      <c r="A415" s="2">
        <v>2010106093</v>
      </c>
      <c r="B415" t="s">
        <v>199</v>
      </c>
      <c r="C415" s="9">
        <v>0</v>
      </c>
      <c r="D415" s="11">
        <v>45350</v>
      </c>
      <c r="J415" s="7"/>
      <c r="K415" s="7"/>
      <c r="L415" s="6"/>
      <c r="M415"/>
      <c r="N415"/>
    </row>
    <row r="416" spans="1:14" ht="12.75" customHeight="1" x14ac:dyDescent="0.2">
      <c r="A416" s="2">
        <v>2010106095</v>
      </c>
      <c r="B416" t="s">
        <v>200</v>
      </c>
      <c r="C416" s="9">
        <v>0</v>
      </c>
      <c r="D416" s="11">
        <v>45350</v>
      </c>
      <c r="J416" s="7"/>
      <c r="K416" s="7"/>
      <c r="L416" s="6"/>
      <c r="M416"/>
      <c r="N416"/>
    </row>
    <row r="417" spans="1:14" ht="12.75" customHeight="1" x14ac:dyDescent="0.2">
      <c r="A417" s="2">
        <v>2010106098</v>
      </c>
      <c r="B417" t="s">
        <v>201</v>
      </c>
      <c r="C417" s="9">
        <v>0</v>
      </c>
      <c r="D417" s="11">
        <v>45350</v>
      </c>
      <c r="J417" s="7"/>
      <c r="K417" s="7"/>
      <c r="L417" s="6"/>
      <c r="M417"/>
      <c r="N417"/>
    </row>
    <row r="418" spans="1:14" ht="12.75" customHeight="1" x14ac:dyDescent="0.2">
      <c r="A418" s="2">
        <v>2010106099</v>
      </c>
      <c r="B418" t="s">
        <v>202</v>
      </c>
      <c r="C418" s="9">
        <v>0</v>
      </c>
      <c r="D418" s="11">
        <v>45350</v>
      </c>
      <c r="J418" s="7"/>
      <c r="K418" s="7"/>
      <c r="L418" s="6"/>
      <c r="M418"/>
      <c r="N418"/>
    </row>
    <row r="419" spans="1:14" ht="12.75" customHeight="1" x14ac:dyDescent="0.2">
      <c r="A419" s="2">
        <v>2010106100</v>
      </c>
      <c r="B419" t="s">
        <v>203</v>
      </c>
      <c r="C419" s="9">
        <v>0</v>
      </c>
      <c r="D419" s="11">
        <v>45350</v>
      </c>
      <c r="J419" s="7"/>
      <c r="K419" s="7"/>
      <c r="L419" s="6"/>
      <c r="M419"/>
      <c r="N419"/>
    </row>
    <row r="420" spans="1:14" ht="12.75" customHeight="1" x14ac:dyDescent="0.2">
      <c r="A420" s="2">
        <v>2010106102</v>
      </c>
      <c r="B420" t="s">
        <v>204</v>
      </c>
      <c r="C420" s="9">
        <v>0</v>
      </c>
      <c r="D420" s="11">
        <v>45350</v>
      </c>
      <c r="J420" s="7"/>
      <c r="K420" s="7"/>
      <c r="L420" s="6"/>
      <c r="M420"/>
      <c r="N420"/>
    </row>
    <row r="421" spans="1:14" ht="12.75" customHeight="1" x14ac:dyDescent="0.2">
      <c r="A421" s="2">
        <v>2010106104</v>
      </c>
      <c r="B421" t="s">
        <v>205</v>
      </c>
      <c r="C421" s="9">
        <v>0</v>
      </c>
      <c r="D421" s="11">
        <v>45350</v>
      </c>
      <c r="J421" s="7"/>
      <c r="K421" s="7"/>
      <c r="L421" s="6"/>
      <c r="M421"/>
      <c r="N421"/>
    </row>
    <row r="422" spans="1:14" ht="12.75" customHeight="1" x14ac:dyDescent="0.2">
      <c r="A422" s="2">
        <v>2010106105</v>
      </c>
      <c r="B422" t="s">
        <v>206</v>
      </c>
      <c r="C422" s="9">
        <v>0</v>
      </c>
      <c r="D422" s="11">
        <v>45350</v>
      </c>
      <c r="J422" s="7"/>
      <c r="K422" s="7"/>
      <c r="L422" s="6"/>
      <c r="M422"/>
      <c r="N422"/>
    </row>
    <row r="423" spans="1:14" ht="12.75" customHeight="1" x14ac:dyDescent="0.2">
      <c r="A423" s="2">
        <v>2010106106</v>
      </c>
      <c r="B423" t="s">
        <v>207</v>
      </c>
      <c r="C423" s="9">
        <v>0</v>
      </c>
      <c r="D423" s="11">
        <v>45350</v>
      </c>
      <c r="J423" s="7"/>
      <c r="K423" s="7"/>
      <c r="L423" s="6"/>
      <c r="M423"/>
      <c r="N423"/>
    </row>
    <row r="424" spans="1:14" ht="12.75" customHeight="1" x14ac:dyDescent="0.2">
      <c r="A424" s="2">
        <v>2010106109</v>
      </c>
      <c r="B424" t="s">
        <v>208</v>
      </c>
      <c r="C424" s="9">
        <v>0</v>
      </c>
      <c r="D424" s="11">
        <v>45350</v>
      </c>
      <c r="J424" s="7"/>
      <c r="K424" s="7"/>
      <c r="L424" s="6"/>
      <c r="M424"/>
      <c r="N424"/>
    </row>
    <row r="425" spans="1:14" ht="12.75" customHeight="1" x14ac:dyDescent="0.2">
      <c r="A425" s="2">
        <v>2010106110</v>
      </c>
      <c r="B425" t="s">
        <v>209</v>
      </c>
      <c r="C425" s="9">
        <v>0</v>
      </c>
      <c r="D425" s="11">
        <v>45350</v>
      </c>
      <c r="J425" s="7"/>
      <c r="K425" s="7"/>
      <c r="L425" s="6"/>
      <c r="M425"/>
      <c r="N425"/>
    </row>
    <row r="426" spans="1:14" ht="12.75" customHeight="1" x14ac:dyDescent="0.2">
      <c r="A426" s="2">
        <v>2010107002</v>
      </c>
      <c r="B426" t="s">
        <v>210</v>
      </c>
      <c r="C426" s="9">
        <v>0</v>
      </c>
      <c r="D426" s="11">
        <v>45350</v>
      </c>
      <c r="J426" s="7"/>
      <c r="K426" s="7"/>
      <c r="L426" s="6"/>
      <c r="M426"/>
      <c r="N426"/>
    </row>
    <row r="427" spans="1:14" ht="12.75" customHeight="1" x14ac:dyDescent="0.2">
      <c r="A427" s="2">
        <v>2010107010</v>
      </c>
      <c r="B427" t="s">
        <v>211</v>
      </c>
      <c r="C427" s="9">
        <v>0</v>
      </c>
      <c r="D427" s="11">
        <v>45350</v>
      </c>
      <c r="J427" s="7"/>
      <c r="K427" s="7"/>
      <c r="L427" s="6"/>
      <c r="M427"/>
      <c r="N427"/>
    </row>
    <row r="428" spans="1:14" ht="12.75" customHeight="1" x14ac:dyDescent="0.2">
      <c r="A428" s="2">
        <v>2010107015</v>
      </c>
      <c r="B428" t="s">
        <v>212</v>
      </c>
      <c r="C428" s="9">
        <v>0</v>
      </c>
      <c r="D428" s="11">
        <v>45350</v>
      </c>
      <c r="J428" s="7"/>
      <c r="K428" s="7"/>
      <c r="L428" s="6"/>
      <c r="M428"/>
      <c r="N428"/>
    </row>
    <row r="429" spans="1:14" ht="12.75" customHeight="1" x14ac:dyDescent="0.2">
      <c r="A429" s="2">
        <v>2010107021</v>
      </c>
      <c r="B429" t="s">
        <v>213</v>
      </c>
      <c r="C429" s="9">
        <v>0</v>
      </c>
      <c r="D429" s="11">
        <v>45350</v>
      </c>
      <c r="J429" s="7"/>
      <c r="K429" s="7"/>
      <c r="L429" s="6"/>
      <c r="M429"/>
      <c r="N429"/>
    </row>
    <row r="430" spans="1:14" ht="12.75" customHeight="1" x14ac:dyDescent="0.2">
      <c r="A430" s="2">
        <v>2010107023</v>
      </c>
      <c r="B430" t="s">
        <v>214</v>
      </c>
      <c r="C430" s="9">
        <v>0</v>
      </c>
      <c r="D430" s="11">
        <v>45350</v>
      </c>
      <c r="J430" s="7"/>
      <c r="K430" s="7"/>
      <c r="L430" s="6"/>
      <c r="M430"/>
      <c r="N430"/>
    </row>
    <row r="431" spans="1:14" ht="12.75" customHeight="1" x14ac:dyDescent="0.2">
      <c r="A431" s="2">
        <v>2010107025</v>
      </c>
      <c r="B431" t="s">
        <v>215</v>
      </c>
      <c r="C431" s="9">
        <v>0</v>
      </c>
      <c r="D431" s="11">
        <v>45350</v>
      </c>
      <c r="J431" s="7"/>
      <c r="K431" s="7"/>
      <c r="L431" s="6"/>
      <c r="M431"/>
      <c r="N431"/>
    </row>
    <row r="432" spans="1:14" ht="12.75" customHeight="1" x14ac:dyDescent="0.2">
      <c r="A432" s="2">
        <v>2010107031</v>
      </c>
      <c r="B432" t="s">
        <v>216</v>
      </c>
      <c r="C432" s="9">
        <v>0</v>
      </c>
      <c r="D432" s="11">
        <v>45350</v>
      </c>
      <c r="J432" s="7"/>
      <c r="K432" s="7"/>
      <c r="L432" s="6"/>
      <c r="M432"/>
      <c r="N432"/>
    </row>
    <row r="433" spans="1:14" ht="12.75" customHeight="1" x14ac:dyDescent="0.2">
      <c r="A433" s="2">
        <v>2010107033</v>
      </c>
      <c r="B433" t="s">
        <v>217</v>
      </c>
      <c r="C433" s="9">
        <v>0</v>
      </c>
      <c r="D433" s="11">
        <v>45350</v>
      </c>
      <c r="J433" s="7"/>
      <c r="K433" s="7"/>
      <c r="L433" s="6"/>
      <c r="M433"/>
      <c r="N433"/>
    </row>
    <row r="434" spans="1:14" ht="12.75" customHeight="1" x14ac:dyDescent="0.2">
      <c r="A434" s="2">
        <v>2010107034</v>
      </c>
      <c r="B434" t="s">
        <v>218</v>
      </c>
      <c r="C434" s="9">
        <v>0</v>
      </c>
      <c r="D434" s="11">
        <v>45350</v>
      </c>
      <c r="J434" s="7"/>
      <c r="K434" s="7"/>
      <c r="L434" s="6"/>
      <c r="M434"/>
      <c r="N434"/>
    </row>
    <row r="435" spans="1:14" ht="12.75" customHeight="1" x14ac:dyDescent="0.2">
      <c r="A435" s="2">
        <v>2010101002</v>
      </c>
      <c r="B435" t="s">
        <v>3</v>
      </c>
      <c r="C435" s="9">
        <v>238123.13</v>
      </c>
      <c r="D435" s="11">
        <v>45382</v>
      </c>
      <c r="H435" s="7"/>
      <c r="I435" s="7"/>
      <c r="J435" s="6"/>
      <c r="L435"/>
      <c r="M435"/>
      <c r="N435"/>
    </row>
    <row r="436" spans="1:14" ht="12.75" customHeight="1" x14ac:dyDescent="0.2">
      <c r="A436" s="2">
        <v>2010101003</v>
      </c>
      <c r="B436" t="s">
        <v>4</v>
      </c>
      <c r="C436" s="9">
        <v>0</v>
      </c>
      <c r="D436" s="11">
        <v>45382</v>
      </c>
      <c r="H436" s="7"/>
      <c r="I436" s="7"/>
      <c r="J436" s="6"/>
      <c r="L436"/>
      <c r="M436"/>
      <c r="N436"/>
    </row>
    <row r="437" spans="1:14" ht="12.75" customHeight="1" x14ac:dyDescent="0.2">
      <c r="A437" s="2">
        <v>2010101004</v>
      </c>
      <c r="B437" t="s">
        <v>5</v>
      </c>
      <c r="C437" s="9">
        <v>0</v>
      </c>
      <c r="D437" s="11">
        <v>45382</v>
      </c>
      <c r="H437" s="7"/>
      <c r="I437" s="7"/>
      <c r="J437" s="6"/>
      <c r="L437"/>
      <c r="M437"/>
      <c r="N437"/>
    </row>
    <row r="438" spans="1:14" ht="12.75" customHeight="1" x14ac:dyDescent="0.2">
      <c r="A438" s="2">
        <v>2010101006</v>
      </c>
      <c r="B438" t="s">
        <v>6</v>
      </c>
      <c r="C438" s="9">
        <v>214145</v>
      </c>
      <c r="D438" s="11">
        <v>45382</v>
      </c>
      <c r="H438" s="7"/>
      <c r="I438" s="7"/>
      <c r="J438" s="6"/>
      <c r="L438"/>
      <c r="M438"/>
      <c r="N438"/>
    </row>
    <row r="439" spans="1:14" ht="12.75" customHeight="1" x14ac:dyDescent="0.2">
      <c r="A439" s="2">
        <v>2010101007</v>
      </c>
      <c r="B439" t="s">
        <v>7</v>
      </c>
      <c r="C439" s="9">
        <v>0</v>
      </c>
      <c r="D439" s="11">
        <v>45382</v>
      </c>
      <c r="H439" s="7"/>
      <c r="I439" s="7"/>
      <c r="J439" s="6"/>
      <c r="L439"/>
      <c r="M439"/>
      <c r="N439"/>
    </row>
    <row r="440" spans="1:14" ht="12.75" customHeight="1" x14ac:dyDescent="0.2">
      <c r="A440" s="2">
        <v>2010101008</v>
      </c>
      <c r="B440" t="s">
        <v>8</v>
      </c>
      <c r="C440" s="9">
        <v>415640</v>
      </c>
      <c r="D440" s="11">
        <v>45382</v>
      </c>
      <c r="H440" s="7"/>
      <c r="I440" s="7"/>
      <c r="J440" s="6"/>
      <c r="L440"/>
      <c r="M440"/>
      <c r="N440"/>
    </row>
    <row r="441" spans="1:14" ht="12.75" customHeight="1" x14ac:dyDescent="0.2">
      <c r="A441" s="2">
        <v>2010101010</v>
      </c>
      <c r="B441" s="10" t="s">
        <v>9</v>
      </c>
      <c r="C441" s="9">
        <v>180974.85</v>
      </c>
      <c r="D441" s="11">
        <v>45382</v>
      </c>
      <c r="H441" s="7"/>
      <c r="I441" s="7"/>
      <c r="J441" s="6"/>
      <c r="L441"/>
      <c r="M441"/>
      <c r="N441"/>
    </row>
    <row r="442" spans="1:14" ht="12.75" customHeight="1" x14ac:dyDescent="0.2">
      <c r="A442" s="2">
        <v>2010101022</v>
      </c>
      <c r="B442" t="s">
        <v>10</v>
      </c>
      <c r="C442" s="9">
        <v>15824.55</v>
      </c>
      <c r="D442" s="11">
        <v>45382</v>
      </c>
      <c r="H442" s="7"/>
      <c r="I442" s="7"/>
      <c r="J442" s="6"/>
      <c r="L442"/>
      <c r="M442"/>
      <c r="N442"/>
    </row>
    <row r="443" spans="1:14" ht="12.75" customHeight="1" x14ac:dyDescent="0.2">
      <c r="A443" s="2">
        <v>2010101023</v>
      </c>
      <c r="B443" t="s">
        <v>11</v>
      </c>
      <c r="C443" s="9">
        <v>0</v>
      </c>
      <c r="D443" s="11">
        <v>45382</v>
      </c>
      <c r="H443" s="7"/>
      <c r="I443" s="7"/>
      <c r="J443" s="6"/>
      <c r="L443"/>
      <c r="M443"/>
      <c r="N443"/>
    </row>
    <row r="444" spans="1:14" ht="12.75" customHeight="1" x14ac:dyDescent="0.2">
      <c r="A444" s="2">
        <v>2010101032</v>
      </c>
      <c r="B444" t="s">
        <v>12</v>
      </c>
      <c r="C444" s="9">
        <v>0</v>
      </c>
      <c r="D444" s="11">
        <v>45382</v>
      </c>
      <c r="H444" s="7"/>
      <c r="I444" s="7"/>
      <c r="J444" s="6"/>
      <c r="L444"/>
      <c r="M444"/>
      <c r="N444"/>
    </row>
    <row r="445" spans="1:14" ht="12.75" customHeight="1" x14ac:dyDescent="0.2">
      <c r="A445" s="2">
        <v>2010101033</v>
      </c>
      <c r="B445" t="s">
        <v>13</v>
      </c>
      <c r="C445" s="9">
        <v>19534.16</v>
      </c>
      <c r="D445" s="11">
        <v>45382</v>
      </c>
      <c r="H445" s="7"/>
      <c r="I445" s="7"/>
      <c r="J445" s="6"/>
      <c r="L445"/>
      <c r="M445"/>
      <c r="N445"/>
    </row>
    <row r="446" spans="1:14" ht="12.75" customHeight="1" x14ac:dyDescent="0.2">
      <c r="A446" s="2">
        <v>2010101034</v>
      </c>
      <c r="B446" t="s">
        <v>14</v>
      </c>
      <c r="C446" s="9">
        <v>129948.7</v>
      </c>
      <c r="D446" s="11">
        <v>45382</v>
      </c>
      <c r="H446" s="7"/>
      <c r="I446" s="7"/>
      <c r="J446" s="6"/>
      <c r="L446"/>
      <c r="M446"/>
      <c r="N446"/>
    </row>
    <row r="447" spans="1:14" ht="12.75" customHeight="1" x14ac:dyDescent="0.2">
      <c r="A447" s="2">
        <v>2010101039</v>
      </c>
      <c r="B447" t="s">
        <v>15</v>
      </c>
      <c r="C447" s="9">
        <v>0</v>
      </c>
      <c r="D447" s="11">
        <v>45382</v>
      </c>
      <c r="H447" s="7"/>
      <c r="I447" s="7"/>
      <c r="J447" s="6"/>
      <c r="L447"/>
      <c r="M447"/>
      <c r="N447"/>
    </row>
    <row r="448" spans="1:14" ht="12.75" customHeight="1" x14ac:dyDescent="0.2">
      <c r="A448" s="2">
        <v>2010101040</v>
      </c>
      <c r="B448" t="s">
        <v>16</v>
      </c>
      <c r="C448" s="9">
        <v>0</v>
      </c>
      <c r="D448" s="11">
        <v>45382</v>
      </c>
      <c r="H448" s="7"/>
      <c r="I448" s="7"/>
      <c r="J448" s="6"/>
      <c r="L448"/>
      <c r="M448"/>
      <c r="N448"/>
    </row>
    <row r="449" spans="1:14" ht="12.75" customHeight="1" x14ac:dyDescent="0.2">
      <c r="A449" s="2">
        <v>2010101044</v>
      </c>
      <c r="B449" t="s">
        <v>17</v>
      </c>
      <c r="C449" s="9">
        <v>0</v>
      </c>
      <c r="D449" s="11">
        <v>45382</v>
      </c>
      <c r="H449" s="7"/>
      <c r="I449" s="7"/>
      <c r="J449" s="6"/>
      <c r="L449"/>
      <c r="M449"/>
      <c r="N449"/>
    </row>
    <row r="450" spans="1:14" ht="12.75" customHeight="1" x14ac:dyDescent="0.2">
      <c r="A450" s="2">
        <v>2010101060</v>
      </c>
      <c r="B450" t="s">
        <v>18</v>
      </c>
      <c r="C450" s="9">
        <v>0</v>
      </c>
      <c r="D450" s="11">
        <v>45382</v>
      </c>
      <c r="H450" s="7"/>
      <c r="I450" s="7"/>
      <c r="J450" s="6"/>
      <c r="L450"/>
      <c r="M450"/>
      <c r="N450"/>
    </row>
    <row r="451" spans="1:14" ht="12.75" customHeight="1" x14ac:dyDescent="0.2">
      <c r="A451" s="2">
        <v>2010101061</v>
      </c>
      <c r="B451" t="s">
        <v>19</v>
      </c>
      <c r="C451" s="9">
        <v>0</v>
      </c>
      <c r="D451" s="11">
        <v>45382</v>
      </c>
      <c r="H451" s="7"/>
      <c r="I451" s="7"/>
      <c r="J451" s="6"/>
      <c r="L451"/>
      <c r="M451"/>
      <c r="N451"/>
    </row>
    <row r="452" spans="1:14" ht="12.75" customHeight="1" x14ac:dyDescent="0.2">
      <c r="A452" s="2">
        <v>2010101064</v>
      </c>
      <c r="B452" t="s">
        <v>20</v>
      </c>
      <c r="C452" s="9">
        <v>545894</v>
      </c>
      <c r="D452" s="11">
        <v>45382</v>
      </c>
      <c r="H452" s="7"/>
      <c r="I452" s="7"/>
      <c r="J452" s="6"/>
      <c r="L452"/>
      <c r="M452"/>
      <c r="N452"/>
    </row>
    <row r="453" spans="1:14" ht="12.75" customHeight="1" x14ac:dyDescent="0.2">
      <c r="A453" s="2">
        <v>2010101072</v>
      </c>
      <c r="B453" t="s">
        <v>21</v>
      </c>
      <c r="C453" s="9">
        <v>0</v>
      </c>
      <c r="D453" s="11">
        <v>45382</v>
      </c>
      <c r="H453" s="7"/>
      <c r="I453" s="7"/>
      <c r="J453" s="6"/>
      <c r="L453"/>
      <c r="M453"/>
      <c r="N453"/>
    </row>
    <row r="454" spans="1:14" ht="12.75" customHeight="1" x14ac:dyDescent="0.2">
      <c r="A454" s="2">
        <v>2010101074</v>
      </c>
      <c r="B454" t="s">
        <v>22</v>
      </c>
      <c r="C454" s="9">
        <v>0</v>
      </c>
      <c r="D454" s="11">
        <v>45382</v>
      </c>
      <c r="H454" s="7"/>
      <c r="I454" s="7"/>
      <c r="J454" s="6"/>
      <c r="L454"/>
      <c r="M454"/>
      <c r="N454"/>
    </row>
    <row r="455" spans="1:14" ht="12.75" customHeight="1" x14ac:dyDescent="0.2">
      <c r="A455" s="2">
        <v>2010101092</v>
      </c>
      <c r="B455" t="s">
        <v>23</v>
      </c>
      <c r="C455" s="9">
        <v>0</v>
      </c>
      <c r="D455" s="11">
        <v>45382</v>
      </c>
      <c r="H455" s="7"/>
      <c r="I455" s="7"/>
      <c r="J455" s="6"/>
      <c r="L455"/>
      <c r="M455"/>
      <c r="N455"/>
    </row>
    <row r="456" spans="1:14" ht="12.75" customHeight="1" x14ac:dyDescent="0.2">
      <c r="A456" s="2">
        <v>2010101093</v>
      </c>
      <c r="B456" t="s">
        <v>24</v>
      </c>
      <c r="C456" s="9">
        <v>2020392</v>
      </c>
      <c r="D456" s="11">
        <v>45382</v>
      </c>
      <c r="H456" s="7"/>
      <c r="I456" s="7"/>
      <c r="J456" s="6"/>
      <c r="L456"/>
      <c r="M456"/>
      <c r="N456"/>
    </row>
    <row r="457" spans="1:14" ht="12.75" customHeight="1" x14ac:dyDescent="0.2">
      <c r="A457" s="2">
        <v>2010101095</v>
      </c>
      <c r="B457" t="s">
        <v>25</v>
      </c>
      <c r="C457" s="9">
        <v>0</v>
      </c>
      <c r="D457" s="11">
        <v>45382</v>
      </c>
      <c r="H457" s="7"/>
      <c r="I457" s="7"/>
      <c r="J457" s="6"/>
      <c r="L457"/>
      <c r="M457"/>
      <c r="N457"/>
    </row>
    <row r="458" spans="1:14" ht="12.75" customHeight="1" x14ac:dyDescent="0.2">
      <c r="A458" s="2">
        <v>2010101097</v>
      </c>
      <c r="B458" s="10" t="s">
        <v>26</v>
      </c>
      <c r="C458" s="9">
        <v>0</v>
      </c>
      <c r="D458" s="11">
        <v>45382</v>
      </c>
      <c r="H458" s="7"/>
      <c r="I458" s="7"/>
      <c r="J458" s="6"/>
      <c r="L458"/>
      <c r="M458"/>
      <c r="N458"/>
    </row>
    <row r="459" spans="1:14" ht="12.75" customHeight="1" x14ac:dyDescent="0.2">
      <c r="A459" s="2">
        <v>2010101112</v>
      </c>
      <c r="B459" t="s">
        <v>27</v>
      </c>
      <c r="C459" s="9">
        <v>0</v>
      </c>
      <c r="D459" s="11">
        <v>45382</v>
      </c>
      <c r="H459" s="7"/>
      <c r="I459" s="7"/>
      <c r="J459" s="6"/>
      <c r="L459"/>
      <c r="M459"/>
      <c r="N459"/>
    </row>
    <row r="460" spans="1:14" ht="12.75" customHeight="1" x14ac:dyDescent="0.2">
      <c r="A460" s="2">
        <v>2010101122</v>
      </c>
      <c r="B460" t="s">
        <v>28</v>
      </c>
      <c r="C460" s="9">
        <v>0</v>
      </c>
      <c r="D460" s="11">
        <v>45382</v>
      </c>
      <c r="H460" s="7"/>
      <c r="I460" s="7"/>
      <c r="J460" s="6"/>
      <c r="L460"/>
      <c r="M460"/>
      <c r="N460"/>
    </row>
    <row r="461" spans="1:14" ht="12.75" customHeight="1" x14ac:dyDescent="0.2">
      <c r="A461" s="2">
        <v>2010101149</v>
      </c>
      <c r="B461" t="s">
        <v>29</v>
      </c>
      <c r="C461" s="9">
        <v>0</v>
      </c>
      <c r="D461" s="11">
        <v>45382</v>
      </c>
      <c r="H461" s="7"/>
      <c r="I461" s="7"/>
      <c r="J461" s="6"/>
      <c r="L461"/>
      <c r="M461"/>
      <c r="N461"/>
    </row>
    <row r="462" spans="1:14" ht="12.75" customHeight="1" x14ac:dyDescent="0.2">
      <c r="A462" s="2">
        <v>2010101150</v>
      </c>
      <c r="B462" t="s">
        <v>30</v>
      </c>
      <c r="C462" s="9">
        <v>0</v>
      </c>
      <c r="D462" s="11">
        <v>45382</v>
      </c>
      <c r="H462" s="7"/>
      <c r="I462" s="7"/>
      <c r="J462" s="6"/>
      <c r="L462"/>
      <c r="M462"/>
      <c r="N462"/>
    </row>
    <row r="463" spans="1:14" ht="12.75" customHeight="1" x14ac:dyDescent="0.2">
      <c r="A463" s="2">
        <v>2010101157</v>
      </c>
      <c r="B463" t="s">
        <v>31</v>
      </c>
      <c r="C463" s="9">
        <v>0</v>
      </c>
      <c r="D463" s="11">
        <v>45382</v>
      </c>
      <c r="H463" s="7"/>
      <c r="I463" s="7"/>
      <c r="J463" s="6"/>
      <c r="L463"/>
      <c r="M463"/>
      <c r="N463"/>
    </row>
    <row r="464" spans="1:14" ht="12.75" customHeight="1" x14ac:dyDescent="0.2">
      <c r="A464" s="2">
        <v>2010101168</v>
      </c>
      <c r="B464" t="s">
        <v>32</v>
      </c>
      <c r="C464" s="9">
        <v>0</v>
      </c>
      <c r="D464" s="11">
        <v>45382</v>
      </c>
      <c r="H464" s="7"/>
      <c r="I464" s="7"/>
      <c r="J464" s="6"/>
      <c r="L464"/>
      <c r="M464"/>
      <c r="N464"/>
    </row>
    <row r="465" spans="1:14" ht="12.75" customHeight="1" x14ac:dyDescent="0.2">
      <c r="A465" s="2">
        <v>2010101170</v>
      </c>
      <c r="B465" t="s">
        <v>33</v>
      </c>
      <c r="C465" s="9">
        <v>0</v>
      </c>
      <c r="D465" s="11">
        <v>45382</v>
      </c>
      <c r="H465" s="7"/>
      <c r="I465" s="7"/>
      <c r="J465" s="6"/>
      <c r="L465"/>
      <c r="M465"/>
      <c r="N465"/>
    </row>
    <row r="466" spans="1:14" ht="12.75" customHeight="1" x14ac:dyDescent="0.2">
      <c r="A466" s="2">
        <v>2010101173</v>
      </c>
      <c r="B466" t="s">
        <v>34</v>
      </c>
      <c r="C466" s="9">
        <v>0</v>
      </c>
      <c r="D466" s="11">
        <v>45382</v>
      </c>
      <c r="H466" s="7"/>
      <c r="I466" s="7"/>
      <c r="J466" s="6"/>
      <c r="L466"/>
      <c r="M466"/>
      <c r="N466"/>
    </row>
    <row r="467" spans="1:14" ht="12.75" customHeight="1" x14ac:dyDescent="0.2">
      <c r="A467" s="2">
        <v>2010101182</v>
      </c>
      <c r="B467" t="s">
        <v>35</v>
      </c>
      <c r="C467" s="9">
        <v>0</v>
      </c>
      <c r="D467" s="11">
        <v>45382</v>
      </c>
      <c r="H467" s="7"/>
      <c r="I467" s="7"/>
      <c r="J467" s="6"/>
      <c r="L467"/>
      <c r="M467"/>
      <c r="N467"/>
    </row>
    <row r="468" spans="1:14" ht="12.75" customHeight="1" x14ac:dyDescent="0.2">
      <c r="A468" s="2">
        <v>2010101183</v>
      </c>
      <c r="B468" t="s">
        <v>36</v>
      </c>
      <c r="C468" s="9">
        <v>0</v>
      </c>
      <c r="D468" s="11">
        <v>45382</v>
      </c>
      <c r="H468" s="7"/>
      <c r="I468" s="7"/>
      <c r="J468" s="6"/>
      <c r="L468"/>
      <c r="M468"/>
      <c r="N468"/>
    </row>
    <row r="469" spans="1:14" ht="12.75" customHeight="1" x14ac:dyDescent="0.2">
      <c r="A469" s="2">
        <v>2010101185</v>
      </c>
      <c r="B469" t="s">
        <v>37</v>
      </c>
      <c r="C469" s="9">
        <v>0</v>
      </c>
      <c r="D469" s="11">
        <v>45382</v>
      </c>
      <c r="H469" s="7"/>
      <c r="I469" s="7"/>
      <c r="J469" s="6"/>
      <c r="L469"/>
      <c r="M469"/>
      <c r="N469"/>
    </row>
    <row r="470" spans="1:14" ht="12.75" customHeight="1" x14ac:dyDescent="0.2">
      <c r="A470" s="2">
        <v>2010101188</v>
      </c>
      <c r="B470" s="10" t="s">
        <v>38</v>
      </c>
      <c r="C470" s="9">
        <v>0</v>
      </c>
      <c r="D470" s="11">
        <v>45382</v>
      </c>
      <c r="H470" s="7"/>
      <c r="I470" s="7"/>
      <c r="J470" s="6"/>
      <c r="L470"/>
      <c r="M470"/>
      <c r="N470"/>
    </row>
    <row r="471" spans="1:14" ht="12.75" customHeight="1" x14ac:dyDescent="0.2">
      <c r="A471" s="2">
        <v>2010101191</v>
      </c>
      <c r="B471" t="s">
        <v>39</v>
      </c>
      <c r="C471" s="9">
        <v>0</v>
      </c>
      <c r="D471" s="11">
        <v>45382</v>
      </c>
      <c r="H471" s="7"/>
      <c r="I471" s="7"/>
      <c r="J471" s="6"/>
      <c r="L471"/>
      <c r="M471"/>
      <c r="N471"/>
    </row>
    <row r="472" spans="1:14" ht="12.75" customHeight="1" x14ac:dyDescent="0.2">
      <c r="A472" s="2">
        <v>2010101194</v>
      </c>
      <c r="B472" s="10" t="s">
        <v>40</v>
      </c>
      <c r="C472" s="9">
        <v>0</v>
      </c>
      <c r="D472" s="11">
        <v>45382</v>
      </c>
      <c r="H472" s="7"/>
      <c r="I472" s="7"/>
      <c r="J472" s="6"/>
      <c r="L472"/>
      <c r="M472"/>
      <c r="N472"/>
    </row>
    <row r="473" spans="1:14" ht="12.75" customHeight="1" x14ac:dyDescent="0.2">
      <c r="A473" s="2">
        <v>2010101195</v>
      </c>
      <c r="B473" t="s">
        <v>41</v>
      </c>
      <c r="C473" s="9">
        <v>0</v>
      </c>
      <c r="D473" s="11">
        <v>45382</v>
      </c>
      <c r="H473" s="7"/>
      <c r="I473" s="7"/>
      <c r="J473" s="6"/>
      <c r="L473"/>
      <c r="M473"/>
      <c r="N473"/>
    </row>
    <row r="474" spans="1:14" ht="12.75" customHeight="1" x14ac:dyDescent="0.2">
      <c r="A474" s="2">
        <v>2010101196</v>
      </c>
      <c r="B474" t="s">
        <v>42</v>
      </c>
      <c r="C474" s="9">
        <v>0</v>
      </c>
      <c r="D474" s="11">
        <v>45382</v>
      </c>
      <c r="H474" s="7"/>
      <c r="I474" s="7"/>
      <c r="J474" s="6"/>
      <c r="L474"/>
      <c r="M474"/>
      <c r="N474"/>
    </row>
    <row r="475" spans="1:14" ht="12.75" customHeight="1" x14ac:dyDescent="0.2">
      <c r="A475" s="2">
        <v>2010101197</v>
      </c>
      <c r="B475" s="10" t="s">
        <v>43</v>
      </c>
      <c r="C475" s="9">
        <v>0</v>
      </c>
      <c r="D475" s="11">
        <v>45382</v>
      </c>
      <c r="H475" s="7"/>
      <c r="I475" s="7"/>
      <c r="J475" s="6"/>
      <c r="L475"/>
      <c r="M475"/>
      <c r="N475"/>
    </row>
    <row r="476" spans="1:14" ht="12.75" customHeight="1" x14ac:dyDescent="0.2">
      <c r="A476" s="2">
        <v>2010101200</v>
      </c>
      <c r="B476" t="s">
        <v>44</v>
      </c>
      <c r="C476" s="9">
        <v>0</v>
      </c>
      <c r="D476" s="11">
        <v>45382</v>
      </c>
      <c r="H476" s="7"/>
      <c r="I476" s="7"/>
      <c r="J476" s="6"/>
      <c r="L476"/>
      <c r="M476"/>
      <c r="N476"/>
    </row>
    <row r="477" spans="1:14" ht="12.75" customHeight="1" x14ac:dyDescent="0.2">
      <c r="A477" s="2">
        <v>2010101201</v>
      </c>
      <c r="B477" t="s">
        <v>45</v>
      </c>
      <c r="C477" s="9">
        <v>0</v>
      </c>
      <c r="D477" s="11">
        <v>45382</v>
      </c>
      <c r="H477" s="7"/>
      <c r="I477" s="7"/>
      <c r="J477" s="6"/>
      <c r="L477"/>
      <c r="M477"/>
      <c r="N477"/>
    </row>
    <row r="478" spans="1:14" ht="12.75" customHeight="1" x14ac:dyDescent="0.2">
      <c r="A478" s="2">
        <v>2010101209</v>
      </c>
      <c r="B478" t="s">
        <v>46</v>
      </c>
      <c r="C478" s="9">
        <v>0</v>
      </c>
      <c r="D478" s="11">
        <v>45382</v>
      </c>
      <c r="H478" s="7"/>
      <c r="I478" s="7"/>
      <c r="J478" s="6"/>
      <c r="L478"/>
      <c r="M478"/>
      <c r="N478"/>
    </row>
    <row r="479" spans="1:14" ht="12.75" customHeight="1" x14ac:dyDescent="0.2">
      <c r="A479" s="2">
        <v>2010101221</v>
      </c>
      <c r="B479" t="s">
        <v>47</v>
      </c>
      <c r="C479" s="9">
        <v>0</v>
      </c>
      <c r="D479" s="11">
        <v>45382</v>
      </c>
      <c r="H479" s="7"/>
      <c r="I479" s="7"/>
      <c r="J479" s="6"/>
      <c r="L479"/>
      <c r="M479"/>
      <c r="N479"/>
    </row>
    <row r="480" spans="1:14" ht="12.75" customHeight="1" x14ac:dyDescent="0.2">
      <c r="A480" s="2">
        <v>2010101222</v>
      </c>
      <c r="B480" t="s">
        <v>48</v>
      </c>
      <c r="C480" s="9">
        <v>23633.97</v>
      </c>
      <c r="D480" s="11">
        <v>45382</v>
      </c>
      <c r="H480" s="7"/>
      <c r="I480" s="7"/>
      <c r="J480" s="6"/>
      <c r="L480"/>
      <c r="M480"/>
      <c r="N480"/>
    </row>
    <row r="481" spans="1:14" ht="12.75" customHeight="1" x14ac:dyDescent="0.2">
      <c r="A481" s="2">
        <v>2010101231</v>
      </c>
      <c r="B481" s="10" t="s">
        <v>49</v>
      </c>
      <c r="C481" s="9">
        <v>0</v>
      </c>
      <c r="D481" s="11">
        <v>45382</v>
      </c>
      <c r="H481" s="7"/>
      <c r="I481" s="7"/>
      <c r="J481" s="6"/>
      <c r="L481"/>
      <c r="M481"/>
      <c r="N481"/>
    </row>
    <row r="482" spans="1:14" ht="12.75" customHeight="1" x14ac:dyDescent="0.2">
      <c r="A482" s="2">
        <v>2010101234</v>
      </c>
      <c r="B482" t="s">
        <v>50</v>
      </c>
      <c r="C482" s="9">
        <v>0</v>
      </c>
      <c r="D482" s="11">
        <v>45382</v>
      </c>
      <c r="H482" s="7"/>
      <c r="I482" s="7"/>
      <c r="J482" s="6"/>
      <c r="L482"/>
      <c r="M482"/>
      <c r="N482"/>
    </row>
    <row r="483" spans="1:14" ht="12.75" customHeight="1" x14ac:dyDescent="0.2">
      <c r="A483" s="2">
        <v>2010101236</v>
      </c>
      <c r="B483" t="s">
        <v>51</v>
      </c>
      <c r="C483" s="9">
        <v>0</v>
      </c>
      <c r="D483" s="11">
        <v>45382</v>
      </c>
      <c r="H483" s="7"/>
      <c r="I483" s="7"/>
      <c r="J483" s="6"/>
      <c r="L483"/>
      <c r="M483"/>
      <c r="N483"/>
    </row>
    <row r="484" spans="1:14" ht="12.75" customHeight="1" x14ac:dyDescent="0.2">
      <c r="A484" s="2">
        <v>2010101243</v>
      </c>
      <c r="B484" t="s">
        <v>52</v>
      </c>
      <c r="C484" s="9">
        <v>0</v>
      </c>
      <c r="D484" s="11">
        <v>45382</v>
      </c>
      <c r="H484" s="7"/>
      <c r="I484" s="7"/>
      <c r="J484" s="6"/>
      <c r="L484"/>
      <c r="M484"/>
      <c r="N484"/>
    </row>
    <row r="485" spans="1:14" ht="12.75" customHeight="1" x14ac:dyDescent="0.2">
      <c r="A485" s="2">
        <v>2010101245</v>
      </c>
      <c r="B485" t="s">
        <v>53</v>
      </c>
      <c r="C485" s="9">
        <v>0</v>
      </c>
      <c r="D485" s="11">
        <v>45382</v>
      </c>
      <c r="H485" s="7"/>
      <c r="I485" s="7"/>
      <c r="J485" s="6"/>
      <c r="L485"/>
      <c r="M485"/>
      <c r="N485"/>
    </row>
    <row r="486" spans="1:14" ht="12.75" customHeight="1" x14ac:dyDescent="0.2">
      <c r="A486" s="2">
        <v>2010101247</v>
      </c>
      <c r="B486" t="s">
        <v>54</v>
      </c>
      <c r="C486" s="9">
        <v>2276.33</v>
      </c>
      <c r="D486" s="11">
        <v>45382</v>
      </c>
      <c r="H486" s="7"/>
      <c r="I486" s="7"/>
      <c r="J486" s="6"/>
      <c r="L486"/>
      <c r="M486"/>
      <c r="N486"/>
    </row>
    <row r="487" spans="1:14" ht="12.75" customHeight="1" x14ac:dyDescent="0.2">
      <c r="A487" s="2">
        <v>2010101249</v>
      </c>
      <c r="B487" t="s">
        <v>55</v>
      </c>
      <c r="C487" s="9">
        <v>0</v>
      </c>
      <c r="D487" s="11">
        <v>45382</v>
      </c>
      <c r="H487" s="7"/>
      <c r="I487" s="7"/>
      <c r="J487" s="6"/>
      <c r="L487"/>
      <c r="M487"/>
      <c r="N487"/>
    </row>
    <row r="488" spans="1:14" ht="12.75" customHeight="1" x14ac:dyDescent="0.2">
      <c r="A488" s="2">
        <v>2010101251</v>
      </c>
      <c r="B488" t="s">
        <v>56</v>
      </c>
      <c r="C488" s="9">
        <v>0</v>
      </c>
      <c r="D488" s="11">
        <v>45382</v>
      </c>
      <c r="H488" s="7"/>
      <c r="I488" s="7"/>
      <c r="J488" s="6"/>
      <c r="L488"/>
      <c r="M488"/>
      <c r="N488"/>
    </row>
    <row r="489" spans="1:14" ht="12.75" customHeight="1" x14ac:dyDescent="0.2">
      <c r="A489" s="2">
        <v>2010101253</v>
      </c>
      <c r="B489" t="s">
        <v>57</v>
      </c>
      <c r="C489" s="9">
        <v>0</v>
      </c>
      <c r="D489" s="11">
        <v>45382</v>
      </c>
      <c r="H489" s="7"/>
      <c r="I489" s="7"/>
      <c r="J489" s="6"/>
      <c r="L489"/>
      <c r="M489"/>
      <c r="N489"/>
    </row>
    <row r="490" spans="1:14" ht="12.75" customHeight="1" x14ac:dyDescent="0.2">
      <c r="A490" s="2">
        <v>2010101254</v>
      </c>
      <c r="B490" t="s">
        <v>58</v>
      </c>
      <c r="C490" s="9">
        <v>0</v>
      </c>
      <c r="D490" s="11">
        <v>45382</v>
      </c>
      <c r="H490" s="7"/>
      <c r="I490" s="7"/>
      <c r="J490" s="6"/>
      <c r="L490"/>
      <c r="M490"/>
      <c r="N490"/>
    </row>
    <row r="491" spans="1:14" ht="12.75" customHeight="1" x14ac:dyDescent="0.2">
      <c r="A491" s="2">
        <v>2010101255</v>
      </c>
      <c r="B491" t="s">
        <v>59</v>
      </c>
      <c r="C491" s="9">
        <v>0</v>
      </c>
      <c r="D491" s="11">
        <v>45382</v>
      </c>
      <c r="H491" s="7"/>
      <c r="I491" s="7"/>
      <c r="J491" s="6"/>
      <c r="L491"/>
      <c r="M491"/>
      <c r="N491"/>
    </row>
    <row r="492" spans="1:14" ht="12.75" customHeight="1" x14ac:dyDescent="0.2">
      <c r="A492" s="2">
        <v>2010101256</v>
      </c>
      <c r="B492" s="10" t="s">
        <v>60</v>
      </c>
      <c r="C492" s="9">
        <v>0</v>
      </c>
      <c r="D492" s="11">
        <v>45382</v>
      </c>
      <c r="H492" s="7"/>
      <c r="I492" s="7"/>
      <c r="J492" s="6"/>
      <c r="L492"/>
      <c r="M492"/>
      <c r="N492"/>
    </row>
    <row r="493" spans="1:14" ht="12.75" customHeight="1" x14ac:dyDescent="0.2">
      <c r="A493" s="2">
        <v>2010101257</v>
      </c>
      <c r="B493" t="s">
        <v>61</v>
      </c>
      <c r="C493" s="9">
        <v>0</v>
      </c>
      <c r="D493" s="11">
        <v>45382</v>
      </c>
      <c r="H493" s="7"/>
      <c r="I493" s="7"/>
      <c r="J493" s="6"/>
      <c r="L493"/>
      <c r="M493"/>
      <c r="N493"/>
    </row>
    <row r="494" spans="1:14" ht="12.75" customHeight="1" x14ac:dyDescent="0.2">
      <c r="A494" s="2">
        <v>2010101261</v>
      </c>
      <c r="B494" t="s">
        <v>62</v>
      </c>
      <c r="C494" s="9">
        <v>0</v>
      </c>
      <c r="D494" s="11">
        <v>45382</v>
      </c>
      <c r="H494" s="7"/>
      <c r="I494" s="7"/>
      <c r="J494" s="6"/>
      <c r="L494"/>
      <c r="M494"/>
      <c r="N494"/>
    </row>
    <row r="495" spans="1:14" ht="12.75" customHeight="1" x14ac:dyDescent="0.2">
      <c r="A495" s="2">
        <v>2010101265</v>
      </c>
      <c r="B495" t="s">
        <v>63</v>
      </c>
      <c r="C495" s="9">
        <v>0</v>
      </c>
      <c r="D495" s="11">
        <v>45382</v>
      </c>
      <c r="H495" s="7"/>
      <c r="I495" s="7"/>
      <c r="J495" s="6"/>
      <c r="L495"/>
      <c r="M495"/>
      <c r="N495"/>
    </row>
    <row r="496" spans="1:14" ht="12.75" customHeight="1" x14ac:dyDescent="0.2">
      <c r="A496" s="2">
        <v>2010101266</v>
      </c>
      <c r="B496" t="s">
        <v>64</v>
      </c>
      <c r="C496" s="9">
        <v>0</v>
      </c>
      <c r="D496" s="11">
        <v>45382</v>
      </c>
      <c r="H496" s="7"/>
      <c r="I496" s="7"/>
      <c r="J496" s="6"/>
      <c r="L496"/>
      <c r="M496"/>
      <c r="N496"/>
    </row>
    <row r="497" spans="1:14" ht="12.75" customHeight="1" x14ac:dyDescent="0.2">
      <c r="A497" s="2">
        <v>2010101267</v>
      </c>
      <c r="B497" t="s">
        <v>65</v>
      </c>
      <c r="C497" s="9">
        <v>0</v>
      </c>
      <c r="D497" s="11">
        <v>45382</v>
      </c>
      <c r="H497" s="7"/>
      <c r="I497" s="7"/>
      <c r="J497" s="6"/>
      <c r="L497"/>
      <c r="M497"/>
      <c r="N497"/>
    </row>
    <row r="498" spans="1:14" ht="12.75" customHeight="1" x14ac:dyDescent="0.2">
      <c r="A498" s="2">
        <v>2010101268</v>
      </c>
      <c r="B498" t="s">
        <v>66</v>
      </c>
      <c r="C498" s="9">
        <v>0</v>
      </c>
      <c r="D498" s="11">
        <v>45382</v>
      </c>
      <c r="H498" s="7"/>
      <c r="I498" s="7"/>
      <c r="J498" s="6"/>
      <c r="L498"/>
      <c r="M498"/>
      <c r="N498"/>
    </row>
    <row r="499" spans="1:14" ht="12.75" customHeight="1" x14ac:dyDescent="0.2">
      <c r="A499" s="2">
        <v>2010101274</v>
      </c>
      <c r="B499" t="s">
        <v>67</v>
      </c>
      <c r="C499" s="9">
        <v>0</v>
      </c>
      <c r="D499" s="11">
        <v>45382</v>
      </c>
      <c r="H499" s="7"/>
      <c r="I499" s="7"/>
      <c r="J499" s="6"/>
      <c r="L499"/>
      <c r="M499"/>
      <c r="N499"/>
    </row>
    <row r="500" spans="1:14" ht="12.75" customHeight="1" x14ac:dyDescent="0.2">
      <c r="A500" s="2">
        <v>2010101275</v>
      </c>
      <c r="B500" t="s">
        <v>68</v>
      </c>
      <c r="C500" s="9">
        <v>0</v>
      </c>
      <c r="D500" s="11">
        <v>45382</v>
      </c>
      <c r="H500" s="7"/>
      <c r="I500" s="7"/>
      <c r="J500" s="6"/>
      <c r="L500"/>
      <c r="M500"/>
      <c r="N500"/>
    </row>
    <row r="501" spans="1:14" ht="12.75" customHeight="1" x14ac:dyDescent="0.2">
      <c r="A501" s="2">
        <v>2010101279</v>
      </c>
      <c r="B501" t="s">
        <v>69</v>
      </c>
      <c r="C501" s="9">
        <v>0</v>
      </c>
      <c r="D501" s="11">
        <v>45382</v>
      </c>
      <c r="H501" s="7"/>
      <c r="I501" s="7"/>
      <c r="J501" s="6"/>
      <c r="L501"/>
      <c r="M501"/>
      <c r="N501"/>
    </row>
    <row r="502" spans="1:14" ht="12.75" customHeight="1" x14ac:dyDescent="0.2">
      <c r="A502" s="2">
        <v>2010101280</v>
      </c>
      <c r="B502" t="s">
        <v>70</v>
      </c>
      <c r="C502" s="9">
        <v>0</v>
      </c>
      <c r="D502" s="11">
        <v>45382</v>
      </c>
      <c r="H502" s="7"/>
      <c r="I502" s="7"/>
      <c r="J502" s="6"/>
      <c r="L502"/>
      <c r="M502"/>
      <c r="N502"/>
    </row>
    <row r="503" spans="1:14" ht="12.75" customHeight="1" x14ac:dyDescent="0.2">
      <c r="A503" s="2">
        <v>2010101281</v>
      </c>
      <c r="B503" s="10" t="s">
        <v>71</v>
      </c>
      <c r="C503" s="9">
        <v>0</v>
      </c>
      <c r="D503" s="11">
        <v>45382</v>
      </c>
      <c r="H503" s="7"/>
      <c r="I503" s="7"/>
      <c r="J503" s="6"/>
      <c r="L503"/>
      <c r="M503"/>
      <c r="N503"/>
    </row>
    <row r="504" spans="1:14" ht="12.75" customHeight="1" x14ac:dyDescent="0.2">
      <c r="A504" s="2">
        <v>2010101285</v>
      </c>
      <c r="B504" t="s">
        <v>72</v>
      </c>
      <c r="C504" s="9">
        <v>0</v>
      </c>
      <c r="D504" s="11">
        <v>45382</v>
      </c>
      <c r="H504" s="7"/>
      <c r="I504" s="7"/>
      <c r="J504" s="6"/>
      <c r="L504"/>
      <c r="M504"/>
      <c r="N504"/>
    </row>
    <row r="505" spans="1:14" ht="12.75" customHeight="1" x14ac:dyDescent="0.2">
      <c r="A505" s="2">
        <v>2010101288</v>
      </c>
      <c r="B505" t="s">
        <v>73</v>
      </c>
      <c r="C505" s="9">
        <v>0</v>
      </c>
      <c r="D505" s="11">
        <v>45382</v>
      </c>
      <c r="H505" s="7"/>
      <c r="I505" s="7"/>
      <c r="J505" s="6"/>
      <c r="L505"/>
      <c r="M505"/>
      <c r="N505"/>
    </row>
    <row r="506" spans="1:14" ht="12.75" customHeight="1" x14ac:dyDescent="0.2">
      <c r="A506" s="2">
        <v>2010101289</v>
      </c>
      <c r="B506" t="s">
        <v>74</v>
      </c>
      <c r="C506" s="9">
        <v>0</v>
      </c>
      <c r="D506" s="11">
        <v>45382</v>
      </c>
      <c r="H506" s="7"/>
      <c r="I506" s="7"/>
      <c r="J506" s="6"/>
      <c r="L506"/>
      <c r="M506"/>
      <c r="N506"/>
    </row>
    <row r="507" spans="1:14" ht="12.75" customHeight="1" x14ac:dyDescent="0.2">
      <c r="A507" s="2">
        <v>2010101290</v>
      </c>
      <c r="B507" t="s">
        <v>75</v>
      </c>
      <c r="C507" s="9">
        <v>0</v>
      </c>
      <c r="D507" s="11">
        <v>45382</v>
      </c>
      <c r="H507" s="7"/>
      <c r="I507" s="7"/>
      <c r="J507" s="6"/>
      <c r="L507"/>
      <c r="M507"/>
      <c r="N507"/>
    </row>
    <row r="508" spans="1:14" ht="12.75" customHeight="1" x14ac:dyDescent="0.2">
      <c r="A508" s="2">
        <v>2010101292</v>
      </c>
      <c r="B508" t="s">
        <v>76</v>
      </c>
      <c r="C508" s="9">
        <v>0</v>
      </c>
      <c r="D508" s="11">
        <v>45382</v>
      </c>
      <c r="H508" s="7"/>
      <c r="I508" s="7"/>
      <c r="J508" s="6"/>
      <c r="L508"/>
      <c r="M508"/>
      <c r="N508"/>
    </row>
    <row r="509" spans="1:14" ht="12.75" customHeight="1" x14ac:dyDescent="0.2">
      <c r="A509" s="2">
        <v>2010101295</v>
      </c>
      <c r="B509" t="s">
        <v>77</v>
      </c>
      <c r="C509" s="9">
        <v>0</v>
      </c>
      <c r="D509" s="11">
        <v>45382</v>
      </c>
      <c r="H509" s="7"/>
      <c r="I509" s="7"/>
      <c r="J509" s="6"/>
      <c r="L509"/>
      <c r="M509"/>
      <c r="N509"/>
    </row>
    <row r="510" spans="1:14" ht="12.75" customHeight="1" x14ac:dyDescent="0.2">
      <c r="A510" s="2">
        <v>2010101297</v>
      </c>
      <c r="B510" t="s">
        <v>78</v>
      </c>
      <c r="C510" s="9">
        <v>0</v>
      </c>
      <c r="D510" s="11">
        <v>45382</v>
      </c>
      <c r="H510" s="7"/>
      <c r="I510" s="7"/>
      <c r="J510" s="6"/>
      <c r="L510"/>
      <c r="M510"/>
      <c r="N510"/>
    </row>
    <row r="511" spans="1:14" ht="12.75" customHeight="1" x14ac:dyDescent="0.2">
      <c r="A511" s="2">
        <v>2010101298</v>
      </c>
      <c r="B511" t="s">
        <v>79</v>
      </c>
      <c r="C511" s="9">
        <v>0</v>
      </c>
      <c r="D511" s="11">
        <v>45382</v>
      </c>
      <c r="H511" s="7"/>
      <c r="I511" s="7"/>
      <c r="J511" s="6"/>
      <c r="L511"/>
      <c r="M511"/>
      <c r="N511"/>
    </row>
    <row r="512" spans="1:14" ht="12.75" customHeight="1" x14ac:dyDescent="0.2">
      <c r="A512" s="2">
        <v>2010101300</v>
      </c>
      <c r="B512" s="10" t="s">
        <v>80</v>
      </c>
      <c r="C512" s="9">
        <v>0</v>
      </c>
      <c r="D512" s="11">
        <v>45382</v>
      </c>
      <c r="H512" s="7"/>
      <c r="I512" s="7"/>
      <c r="J512" s="6"/>
      <c r="L512"/>
      <c r="M512"/>
      <c r="N512"/>
    </row>
    <row r="513" spans="1:14" ht="12.75" customHeight="1" x14ac:dyDescent="0.2">
      <c r="A513" s="2">
        <v>2010101301</v>
      </c>
      <c r="B513" t="s">
        <v>81</v>
      </c>
      <c r="C513" s="9">
        <v>0</v>
      </c>
      <c r="D513" s="11">
        <v>45382</v>
      </c>
      <c r="H513" s="7"/>
      <c r="I513" s="7"/>
      <c r="J513" s="6"/>
      <c r="L513"/>
      <c r="M513"/>
      <c r="N513"/>
    </row>
    <row r="514" spans="1:14" ht="12.75" customHeight="1" x14ac:dyDescent="0.2">
      <c r="A514" s="2">
        <v>2010101304</v>
      </c>
      <c r="B514" t="s">
        <v>82</v>
      </c>
      <c r="C514" s="9">
        <v>0</v>
      </c>
      <c r="D514" s="11">
        <v>45382</v>
      </c>
      <c r="H514" s="7"/>
      <c r="I514" s="7"/>
      <c r="J514" s="6"/>
      <c r="L514"/>
      <c r="M514"/>
      <c r="N514"/>
    </row>
    <row r="515" spans="1:14" ht="12.75" customHeight="1" x14ac:dyDescent="0.2">
      <c r="A515" s="2">
        <v>2010101307</v>
      </c>
      <c r="B515" s="10" t="s">
        <v>83</v>
      </c>
      <c r="C515" s="9">
        <v>0</v>
      </c>
      <c r="D515" s="11">
        <v>45382</v>
      </c>
      <c r="H515" s="7"/>
      <c r="I515" s="7"/>
      <c r="J515" s="6"/>
      <c r="L515"/>
      <c r="M515"/>
      <c r="N515"/>
    </row>
    <row r="516" spans="1:14" ht="12.75" customHeight="1" x14ac:dyDescent="0.2">
      <c r="A516" s="2">
        <v>2010101308</v>
      </c>
      <c r="B516" t="s">
        <v>84</v>
      </c>
      <c r="C516" s="9">
        <v>0</v>
      </c>
      <c r="D516" s="11">
        <v>45382</v>
      </c>
      <c r="H516" s="7"/>
      <c r="I516" s="7"/>
      <c r="J516" s="6"/>
      <c r="L516"/>
      <c r="M516"/>
      <c r="N516"/>
    </row>
    <row r="517" spans="1:14" ht="12.75" customHeight="1" x14ac:dyDescent="0.2">
      <c r="A517" s="2">
        <v>2010101310</v>
      </c>
      <c r="B517" s="10" t="s">
        <v>85</v>
      </c>
      <c r="C517" s="9">
        <v>1182078.88536</v>
      </c>
      <c r="D517" s="11">
        <v>45382</v>
      </c>
      <c r="H517" s="7"/>
      <c r="I517" s="7"/>
      <c r="J517" s="6"/>
      <c r="L517"/>
      <c r="M517"/>
      <c r="N517"/>
    </row>
    <row r="518" spans="1:14" ht="12.75" customHeight="1" x14ac:dyDescent="0.2">
      <c r="A518" s="2">
        <v>2010102004</v>
      </c>
      <c r="B518" s="10" t="s">
        <v>86</v>
      </c>
      <c r="C518" s="9">
        <v>0</v>
      </c>
      <c r="D518" s="11">
        <v>45382</v>
      </c>
      <c r="H518" s="7"/>
      <c r="I518" s="7"/>
      <c r="J518" s="6"/>
      <c r="L518"/>
      <c r="M518"/>
      <c r="N518"/>
    </row>
    <row r="519" spans="1:14" ht="12.75" customHeight="1" x14ac:dyDescent="0.2">
      <c r="A519" s="2">
        <v>2010102005</v>
      </c>
      <c r="B519" t="s">
        <v>87</v>
      </c>
      <c r="C519" s="9">
        <v>0</v>
      </c>
      <c r="D519" s="11">
        <v>45382</v>
      </c>
      <c r="H519" s="7"/>
      <c r="I519" s="7"/>
      <c r="J519" s="6"/>
      <c r="L519"/>
      <c r="M519"/>
      <c r="N519"/>
    </row>
    <row r="520" spans="1:14" ht="12.75" customHeight="1" x14ac:dyDescent="0.2">
      <c r="A520" s="2">
        <v>2010102015</v>
      </c>
      <c r="B520" t="s">
        <v>88</v>
      </c>
      <c r="C520" s="9">
        <v>0</v>
      </c>
      <c r="D520" s="11">
        <v>45382</v>
      </c>
      <c r="H520" s="7"/>
      <c r="I520" s="7"/>
      <c r="J520" s="6"/>
      <c r="L520"/>
      <c r="M520"/>
      <c r="N520"/>
    </row>
    <row r="521" spans="1:14" ht="12.75" customHeight="1" x14ac:dyDescent="0.2">
      <c r="A521" s="2">
        <v>2010102016</v>
      </c>
      <c r="B521" s="10" t="s">
        <v>89</v>
      </c>
      <c r="C521" s="9">
        <v>0</v>
      </c>
      <c r="D521" s="11">
        <v>45382</v>
      </c>
      <c r="H521" s="7"/>
      <c r="I521" s="7"/>
      <c r="J521" s="6"/>
      <c r="L521"/>
      <c r="M521"/>
      <c r="N521"/>
    </row>
    <row r="522" spans="1:14" ht="12.75" customHeight="1" x14ac:dyDescent="0.2">
      <c r="A522" s="2">
        <v>2010103008</v>
      </c>
      <c r="B522" s="10" t="s">
        <v>90</v>
      </c>
      <c r="C522" s="9">
        <v>0</v>
      </c>
      <c r="D522" s="11">
        <v>45382</v>
      </c>
      <c r="H522" s="7"/>
      <c r="I522" s="7"/>
      <c r="J522" s="6"/>
      <c r="L522"/>
      <c r="M522"/>
      <c r="N522"/>
    </row>
    <row r="523" spans="1:14" ht="12.75" customHeight="1" x14ac:dyDescent="0.2">
      <c r="A523" s="2">
        <v>2010103010</v>
      </c>
      <c r="B523" t="s">
        <v>91</v>
      </c>
      <c r="C523" s="9">
        <v>0</v>
      </c>
      <c r="D523" s="11">
        <v>45382</v>
      </c>
      <c r="H523" s="7"/>
      <c r="I523" s="7"/>
      <c r="J523" s="6"/>
      <c r="L523"/>
      <c r="M523"/>
      <c r="N523"/>
    </row>
    <row r="524" spans="1:14" ht="12.75" customHeight="1" x14ac:dyDescent="0.2">
      <c r="A524" s="2">
        <v>2010103011</v>
      </c>
      <c r="B524" s="10" t="s">
        <v>92</v>
      </c>
      <c r="C524" s="9">
        <v>0</v>
      </c>
      <c r="D524" s="11">
        <v>45382</v>
      </c>
      <c r="H524" s="7"/>
      <c r="I524" s="7"/>
      <c r="J524" s="6"/>
      <c r="L524"/>
      <c r="M524"/>
      <c r="N524"/>
    </row>
    <row r="525" spans="1:14" ht="12.75" customHeight="1" x14ac:dyDescent="0.2">
      <c r="A525" s="2">
        <v>2010103016</v>
      </c>
      <c r="B525" t="s">
        <v>93</v>
      </c>
      <c r="C525" s="9">
        <v>0</v>
      </c>
      <c r="D525" s="11">
        <v>45382</v>
      </c>
      <c r="H525" s="7"/>
      <c r="I525" s="7"/>
      <c r="J525" s="6"/>
      <c r="L525"/>
      <c r="M525"/>
      <c r="N525"/>
    </row>
    <row r="526" spans="1:14" ht="12.75" customHeight="1" x14ac:dyDescent="0.2">
      <c r="A526" s="2">
        <v>2010103022</v>
      </c>
      <c r="B526" t="s">
        <v>94</v>
      </c>
      <c r="C526" s="9">
        <v>0</v>
      </c>
      <c r="D526" s="11">
        <v>45382</v>
      </c>
      <c r="H526" s="7"/>
      <c r="I526" s="7"/>
      <c r="J526" s="6"/>
      <c r="L526"/>
      <c r="M526"/>
      <c r="N526"/>
    </row>
    <row r="527" spans="1:14" ht="12.75" customHeight="1" x14ac:dyDescent="0.2">
      <c r="A527" s="2">
        <v>2010103030</v>
      </c>
      <c r="B527" t="s">
        <v>95</v>
      </c>
      <c r="C527" s="9">
        <v>0</v>
      </c>
      <c r="D527" s="11">
        <v>45382</v>
      </c>
      <c r="H527" s="7"/>
      <c r="I527" s="7"/>
      <c r="J527" s="6"/>
      <c r="L527"/>
      <c r="M527"/>
      <c r="N527"/>
    </row>
    <row r="528" spans="1:14" ht="12.75" customHeight="1" x14ac:dyDescent="0.2">
      <c r="A528" s="2">
        <v>2010103032</v>
      </c>
      <c r="B528" t="s">
        <v>96</v>
      </c>
      <c r="C528" s="9">
        <v>0</v>
      </c>
      <c r="D528" s="11">
        <v>45382</v>
      </c>
      <c r="H528" s="7"/>
      <c r="I528" s="7"/>
      <c r="J528" s="6"/>
      <c r="L528"/>
      <c r="M528"/>
      <c r="N528"/>
    </row>
    <row r="529" spans="1:14" ht="12.75" customHeight="1" x14ac:dyDescent="0.2">
      <c r="A529" s="2">
        <v>2010103033</v>
      </c>
      <c r="B529" t="s">
        <v>97</v>
      </c>
      <c r="C529" s="9">
        <v>0</v>
      </c>
      <c r="D529" s="11">
        <v>45382</v>
      </c>
      <c r="H529" s="7"/>
      <c r="I529" s="7"/>
      <c r="J529" s="6"/>
      <c r="L529"/>
      <c r="M529"/>
      <c r="N529"/>
    </row>
    <row r="530" spans="1:14" ht="12.75" customHeight="1" x14ac:dyDescent="0.2">
      <c r="A530" s="2">
        <v>2010103046</v>
      </c>
      <c r="B530" t="s">
        <v>98</v>
      </c>
      <c r="C530" s="9">
        <v>31347.7</v>
      </c>
      <c r="D530" s="11">
        <v>45382</v>
      </c>
      <c r="H530" s="7"/>
      <c r="I530" s="7"/>
      <c r="J530" s="6"/>
      <c r="L530"/>
      <c r="M530"/>
      <c r="N530"/>
    </row>
    <row r="531" spans="1:14" ht="12.75" customHeight="1" x14ac:dyDescent="0.2">
      <c r="A531" s="2">
        <v>2010103065</v>
      </c>
      <c r="B531" t="s">
        <v>99</v>
      </c>
      <c r="C531" s="9">
        <v>0</v>
      </c>
      <c r="D531" s="11">
        <v>45382</v>
      </c>
      <c r="H531" s="7"/>
      <c r="I531" s="7"/>
      <c r="J531" s="6"/>
      <c r="L531"/>
      <c r="M531"/>
      <c r="N531"/>
    </row>
    <row r="532" spans="1:14" ht="12.75" customHeight="1" x14ac:dyDescent="0.2">
      <c r="A532" s="2">
        <v>2010103073</v>
      </c>
      <c r="B532" t="s">
        <v>100</v>
      </c>
      <c r="C532" s="9">
        <v>0</v>
      </c>
      <c r="D532" s="11">
        <v>45382</v>
      </c>
      <c r="H532" s="7"/>
      <c r="I532" s="7"/>
      <c r="J532" s="6"/>
      <c r="L532"/>
      <c r="M532"/>
      <c r="N532"/>
    </row>
    <row r="533" spans="1:14" ht="12.75" customHeight="1" x14ac:dyDescent="0.2">
      <c r="A533" s="2">
        <v>2010103085</v>
      </c>
      <c r="B533" s="10" t="s">
        <v>101</v>
      </c>
      <c r="C533" s="9">
        <v>0</v>
      </c>
      <c r="D533" s="11">
        <v>45382</v>
      </c>
      <c r="H533" s="7"/>
      <c r="I533" s="7"/>
      <c r="J533" s="6"/>
      <c r="L533"/>
      <c r="M533"/>
      <c r="N533"/>
    </row>
    <row r="534" spans="1:14" ht="12.75" customHeight="1" x14ac:dyDescent="0.2">
      <c r="A534" s="2">
        <v>2010103086</v>
      </c>
      <c r="B534" t="s">
        <v>102</v>
      </c>
      <c r="C534" s="9">
        <v>0</v>
      </c>
      <c r="D534" s="11">
        <v>45382</v>
      </c>
      <c r="H534" s="7"/>
      <c r="I534" s="7"/>
      <c r="J534" s="6"/>
      <c r="L534"/>
      <c r="M534"/>
      <c r="N534"/>
    </row>
    <row r="535" spans="1:14" ht="12.75" customHeight="1" x14ac:dyDescent="0.2">
      <c r="A535" s="2">
        <v>2010103091</v>
      </c>
      <c r="B535" t="s">
        <v>103</v>
      </c>
      <c r="C535" s="9">
        <v>0</v>
      </c>
      <c r="D535" s="11">
        <v>45382</v>
      </c>
      <c r="H535" s="7"/>
      <c r="I535" s="7"/>
      <c r="J535" s="6"/>
      <c r="L535"/>
      <c r="M535"/>
      <c r="N535"/>
    </row>
    <row r="536" spans="1:14" ht="12.75" customHeight="1" x14ac:dyDescent="0.2">
      <c r="A536" s="2">
        <v>2010103118</v>
      </c>
      <c r="B536" t="s">
        <v>104</v>
      </c>
      <c r="C536" s="9">
        <v>0</v>
      </c>
      <c r="D536" s="11">
        <v>45382</v>
      </c>
      <c r="H536" s="7"/>
      <c r="I536" s="7"/>
      <c r="J536" s="6"/>
      <c r="L536"/>
      <c r="M536"/>
      <c r="N536"/>
    </row>
    <row r="537" spans="1:14" ht="12.75" customHeight="1" x14ac:dyDescent="0.2">
      <c r="A537" s="2">
        <v>2010103132</v>
      </c>
      <c r="B537" t="s">
        <v>105</v>
      </c>
      <c r="C537" s="9">
        <v>0</v>
      </c>
      <c r="D537" s="11">
        <v>45382</v>
      </c>
      <c r="H537" s="7"/>
      <c r="I537" s="7"/>
      <c r="J537" s="6"/>
      <c r="L537"/>
      <c r="M537"/>
      <c r="N537"/>
    </row>
    <row r="538" spans="1:14" ht="12.75" customHeight="1" x14ac:dyDescent="0.2">
      <c r="A538" s="2">
        <v>2010105001</v>
      </c>
      <c r="B538" t="s">
        <v>106</v>
      </c>
      <c r="C538" s="9">
        <v>0</v>
      </c>
      <c r="D538" s="11">
        <v>45382</v>
      </c>
      <c r="H538" s="7"/>
      <c r="I538" s="7"/>
      <c r="J538" s="6"/>
      <c r="L538"/>
      <c r="M538"/>
      <c r="N538"/>
    </row>
    <row r="539" spans="1:14" ht="12.75" customHeight="1" x14ac:dyDescent="0.2">
      <c r="A539" s="2">
        <v>2010105002</v>
      </c>
      <c r="B539" t="s">
        <v>107</v>
      </c>
      <c r="C539" s="9">
        <v>0</v>
      </c>
      <c r="D539" s="11">
        <v>45382</v>
      </c>
      <c r="H539" s="7"/>
      <c r="I539" s="7"/>
      <c r="J539" s="6"/>
      <c r="L539"/>
      <c r="M539"/>
      <c r="N539"/>
    </row>
    <row r="540" spans="1:14" ht="12.75" customHeight="1" x14ac:dyDescent="0.2">
      <c r="A540" s="2">
        <v>2010105003</v>
      </c>
      <c r="B540" t="s">
        <v>108</v>
      </c>
      <c r="C540" s="9">
        <v>0</v>
      </c>
      <c r="D540" s="11">
        <v>45382</v>
      </c>
      <c r="H540" s="7"/>
      <c r="I540" s="7"/>
      <c r="J540" s="6"/>
      <c r="L540"/>
      <c r="M540"/>
      <c r="N540"/>
    </row>
    <row r="541" spans="1:14" ht="12.75" customHeight="1" x14ac:dyDescent="0.2">
      <c r="A541" s="2">
        <v>2010105005</v>
      </c>
      <c r="B541" t="s">
        <v>109</v>
      </c>
      <c r="C541" s="9">
        <v>131896.03</v>
      </c>
      <c r="D541" s="11">
        <v>45382</v>
      </c>
      <c r="H541" s="7"/>
      <c r="I541" s="7"/>
      <c r="J541" s="6"/>
      <c r="L541"/>
      <c r="M541"/>
      <c r="N541"/>
    </row>
    <row r="542" spans="1:14" ht="12.75" customHeight="1" x14ac:dyDescent="0.2">
      <c r="A542" s="2">
        <v>2010105009</v>
      </c>
      <c r="B542" s="10" t="s">
        <v>110</v>
      </c>
      <c r="C542" s="9">
        <v>0</v>
      </c>
      <c r="D542" s="11">
        <v>45382</v>
      </c>
      <c r="H542" s="7"/>
      <c r="I542" s="7"/>
      <c r="J542" s="6"/>
      <c r="L542"/>
      <c r="M542"/>
      <c r="N542"/>
    </row>
    <row r="543" spans="1:14" ht="12.75" customHeight="1" x14ac:dyDescent="0.2">
      <c r="A543" s="2">
        <v>2010105010</v>
      </c>
      <c r="B543" t="s">
        <v>111</v>
      </c>
      <c r="C543" s="9">
        <v>0</v>
      </c>
      <c r="D543" s="11">
        <v>45382</v>
      </c>
      <c r="H543" s="7"/>
      <c r="I543" s="7"/>
      <c r="J543" s="6"/>
      <c r="L543"/>
      <c r="M543"/>
      <c r="N543"/>
    </row>
    <row r="544" spans="1:14" ht="12.75" customHeight="1" x14ac:dyDescent="0.2">
      <c r="A544" s="2">
        <v>2010105012</v>
      </c>
      <c r="B544" t="s">
        <v>112</v>
      </c>
      <c r="C544" s="9">
        <v>0</v>
      </c>
      <c r="D544" s="11">
        <v>45382</v>
      </c>
      <c r="H544" s="7"/>
      <c r="I544" s="7"/>
      <c r="J544" s="6"/>
      <c r="L544"/>
      <c r="M544"/>
      <c r="N544"/>
    </row>
    <row r="545" spans="1:14" ht="12.75" customHeight="1" x14ac:dyDescent="0.2">
      <c r="A545" s="2">
        <v>2010105013</v>
      </c>
      <c r="B545" t="s">
        <v>113</v>
      </c>
      <c r="C545" s="9">
        <v>0</v>
      </c>
      <c r="D545" s="11">
        <v>45382</v>
      </c>
      <c r="H545" s="7"/>
      <c r="I545" s="7"/>
      <c r="J545" s="6"/>
      <c r="L545"/>
      <c r="M545"/>
      <c r="N545"/>
    </row>
    <row r="546" spans="1:14" ht="12.75" customHeight="1" x14ac:dyDescent="0.2">
      <c r="A546" s="2">
        <v>2010105019</v>
      </c>
      <c r="B546" t="s">
        <v>114</v>
      </c>
      <c r="C546" s="9">
        <v>0</v>
      </c>
      <c r="D546" s="11">
        <v>45382</v>
      </c>
      <c r="H546" s="7"/>
      <c r="I546" s="7"/>
      <c r="J546" s="6"/>
      <c r="L546"/>
      <c r="M546"/>
      <c r="N546"/>
    </row>
    <row r="547" spans="1:14" ht="12.75" customHeight="1" x14ac:dyDescent="0.2">
      <c r="A547" s="2">
        <v>2010105025</v>
      </c>
      <c r="B547" t="s">
        <v>115</v>
      </c>
      <c r="C547" s="9">
        <v>95326.96</v>
      </c>
      <c r="D547" s="11">
        <v>45382</v>
      </c>
      <c r="H547" s="7"/>
      <c r="I547" s="7"/>
      <c r="J547" s="6"/>
      <c r="L547"/>
      <c r="M547"/>
      <c r="N547"/>
    </row>
    <row r="548" spans="1:14" ht="12.75" customHeight="1" x14ac:dyDescent="0.2">
      <c r="A548" s="2">
        <v>2010105031</v>
      </c>
      <c r="B548" t="s">
        <v>116</v>
      </c>
      <c r="C548" s="9">
        <v>0</v>
      </c>
      <c r="D548" s="11">
        <v>45382</v>
      </c>
      <c r="H548" s="7"/>
      <c r="I548" s="7"/>
      <c r="J548" s="6"/>
      <c r="L548"/>
      <c r="M548"/>
      <c r="N548"/>
    </row>
    <row r="549" spans="1:14" ht="12.75" customHeight="1" x14ac:dyDescent="0.2">
      <c r="A549" s="2">
        <v>2010105032</v>
      </c>
      <c r="B549" t="s">
        <v>117</v>
      </c>
      <c r="C549" s="9">
        <v>0</v>
      </c>
      <c r="D549" s="11">
        <v>45382</v>
      </c>
      <c r="H549" s="7"/>
      <c r="I549" s="7"/>
      <c r="J549" s="6"/>
      <c r="L549"/>
      <c r="M549"/>
      <c r="N549"/>
    </row>
    <row r="550" spans="1:14" ht="12.75" customHeight="1" x14ac:dyDescent="0.2">
      <c r="A550" s="2">
        <v>2010105049</v>
      </c>
      <c r="B550" t="s">
        <v>118</v>
      </c>
      <c r="C550" s="9">
        <v>0</v>
      </c>
      <c r="D550" s="11">
        <v>45382</v>
      </c>
      <c r="H550" s="7"/>
      <c r="I550" s="7"/>
      <c r="J550" s="6"/>
      <c r="L550"/>
      <c r="M550"/>
      <c r="N550"/>
    </row>
    <row r="551" spans="1:14" ht="12.75" customHeight="1" x14ac:dyDescent="0.2">
      <c r="A551" s="2">
        <v>2010105050</v>
      </c>
      <c r="B551" t="s">
        <v>119</v>
      </c>
      <c r="C551" s="9">
        <v>109281.06333333334</v>
      </c>
      <c r="D551" s="11">
        <v>45382</v>
      </c>
      <c r="H551" s="7"/>
      <c r="I551" s="7"/>
      <c r="J551" s="6"/>
      <c r="L551"/>
      <c r="M551"/>
      <c r="N551"/>
    </row>
    <row r="552" spans="1:14" ht="12.75" customHeight="1" x14ac:dyDescent="0.2">
      <c r="A552" s="2">
        <v>2010105056</v>
      </c>
      <c r="B552" t="s">
        <v>120</v>
      </c>
      <c r="C552" s="9"/>
      <c r="D552" s="11">
        <v>45382</v>
      </c>
      <c r="H552" s="7"/>
      <c r="I552" s="7"/>
      <c r="J552" s="6"/>
      <c r="L552"/>
      <c r="M552"/>
      <c r="N552"/>
    </row>
    <row r="553" spans="1:14" ht="12.75" customHeight="1" x14ac:dyDescent="0.2">
      <c r="A553" s="2">
        <v>2010105057</v>
      </c>
      <c r="B553" s="10" t="s">
        <v>121</v>
      </c>
      <c r="C553" s="9">
        <v>0</v>
      </c>
      <c r="D553" s="11">
        <v>45382</v>
      </c>
      <c r="H553" s="7"/>
      <c r="I553" s="7"/>
      <c r="J553" s="6"/>
      <c r="L553"/>
      <c r="M553"/>
      <c r="N553"/>
    </row>
    <row r="554" spans="1:14" ht="12.75" customHeight="1" x14ac:dyDescent="0.2">
      <c r="A554" s="2">
        <v>2010105065</v>
      </c>
      <c r="B554" t="s">
        <v>122</v>
      </c>
      <c r="C554" s="9">
        <v>0</v>
      </c>
      <c r="D554" s="11">
        <v>45382</v>
      </c>
      <c r="H554" s="7"/>
      <c r="I554" s="7"/>
      <c r="J554" s="6"/>
      <c r="L554"/>
      <c r="M554"/>
      <c r="N554"/>
    </row>
    <row r="555" spans="1:14" ht="12.75" customHeight="1" x14ac:dyDescent="0.2">
      <c r="A555" s="2">
        <v>2010105066</v>
      </c>
      <c r="B555" s="10" t="s">
        <v>123</v>
      </c>
      <c r="C555" s="9">
        <v>0</v>
      </c>
      <c r="D555" s="11">
        <v>45382</v>
      </c>
      <c r="H555" s="7"/>
      <c r="I555" s="7"/>
      <c r="J555" s="6"/>
      <c r="L555"/>
      <c r="M555"/>
      <c r="N555"/>
    </row>
    <row r="556" spans="1:14" ht="12.75" customHeight="1" x14ac:dyDescent="0.2">
      <c r="A556" s="2">
        <v>2010105069</v>
      </c>
      <c r="B556" s="10" t="s">
        <v>124</v>
      </c>
      <c r="C556" s="9">
        <v>0</v>
      </c>
      <c r="D556" s="11">
        <v>45382</v>
      </c>
      <c r="H556" s="7"/>
      <c r="I556" s="7"/>
      <c r="J556" s="6"/>
      <c r="L556"/>
      <c r="M556"/>
      <c r="N556"/>
    </row>
    <row r="557" spans="1:14" ht="12.75" customHeight="1" x14ac:dyDescent="0.2">
      <c r="A557" s="2">
        <v>2010105071</v>
      </c>
      <c r="B557" s="10" t="s">
        <v>125</v>
      </c>
      <c r="C557" s="9">
        <v>234206.25</v>
      </c>
      <c r="D557" s="11">
        <v>45382</v>
      </c>
      <c r="H557" s="7"/>
      <c r="I557" s="7"/>
      <c r="J557" s="6"/>
      <c r="L557"/>
      <c r="M557"/>
      <c r="N557"/>
    </row>
    <row r="558" spans="1:14" ht="12.75" customHeight="1" x14ac:dyDescent="0.2">
      <c r="A558" s="2">
        <v>2010105075</v>
      </c>
      <c r="B558" s="10" t="s">
        <v>126</v>
      </c>
      <c r="C558" s="9">
        <v>0</v>
      </c>
      <c r="D558" s="11">
        <v>45382</v>
      </c>
      <c r="H558" s="7"/>
      <c r="I558" s="7"/>
      <c r="J558" s="6"/>
      <c r="L558"/>
      <c r="M558"/>
      <c r="N558"/>
    </row>
    <row r="559" spans="1:14" ht="12.75" customHeight="1" x14ac:dyDescent="0.2">
      <c r="A559" s="2">
        <v>2010105079</v>
      </c>
      <c r="B559" t="s">
        <v>127</v>
      </c>
      <c r="C559" s="9">
        <v>0</v>
      </c>
      <c r="D559" s="11">
        <v>45382</v>
      </c>
      <c r="H559" s="7"/>
      <c r="I559" s="7"/>
      <c r="J559" s="6"/>
      <c r="L559"/>
      <c r="M559"/>
      <c r="N559"/>
    </row>
    <row r="560" spans="1:14" ht="12.75" customHeight="1" x14ac:dyDescent="0.2">
      <c r="A560" s="2">
        <v>2010105091</v>
      </c>
      <c r="B560" s="10" t="s">
        <v>128</v>
      </c>
      <c r="C560" s="9">
        <v>0</v>
      </c>
      <c r="D560" s="11">
        <v>45382</v>
      </c>
      <c r="H560" s="7"/>
      <c r="I560" s="7"/>
      <c r="J560" s="6"/>
      <c r="L560"/>
      <c r="M560"/>
      <c r="N560"/>
    </row>
    <row r="561" spans="1:14" ht="12.75" customHeight="1" x14ac:dyDescent="0.2">
      <c r="A561" s="2">
        <v>2010105096</v>
      </c>
      <c r="B561" s="10" t="s">
        <v>129</v>
      </c>
      <c r="C561" s="9">
        <v>0</v>
      </c>
      <c r="D561" s="11">
        <v>45382</v>
      </c>
      <c r="H561" s="7"/>
      <c r="I561" s="7"/>
      <c r="J561" s="6"/>
      <c r="L561"/>
      <c r="M561"/>
      <c r="N561"/>
    </row>
    <row r="562" spans="1:14" ht="12.75" customHeight="1" x14ac:dyDescent="0.2">
      <c r="A562" s="2">
        <v>2010105100</v>
      </c>
      <c r="B562" t="s">
        <v>130</v>
      </c>
      <c r="C562" s="9">
        <v>0</v>
      </c>
      <c r="D562" s="11">
        <v>45382</v>
      </c>
      <c r="H562" s="7"/>
      <c r="I562" s="7"/>
      <c r="J562" s="6"/>
      <c r="L562"/>
      <c r="M562"/>
      <c r="N562"/>
    </row>
    <row r="563" spans="1:14" ht="12.75" customHeight="1" x14ac:dyDescent="0.2">
      <c r="A563" s="2">
        <v>2010105103</v>
      </c>
      <c r="B563" t="s">
        <v>131</v>
      </c>
      <c r="C563" s="9">
        <v>0</v>
      </c>
      <c r="D563" s="11">
        <v>45382</v>
      </c>
      <c r="H563" s="7"/>
      <c r="I563" s="7"/>
      <c r="J563" s="6"/>
      <c r="L563"/>
      <c r="M563"/>
      <c r="N563"/>
    </row>
    <row r="564" spans="1:14" ht="12.75" customHeight="1" x14ac:dyDescent="0.2">
      <c r="A564" s="2">
        <v>2010105104</v>
      </c>
      <c r="B564" t="s">
        <v>132</v>
      </c>
      <c r="C564" s="9">
        <v>0</v>
      </c>
      <c r="D564" s="11">
        <v>45382</v>
      </c>
      <c r="H564" s="7"/>
      <c r="I564" s="7"/>
      <c r="J564" s="6"/>
      <c r="L564"/>
      <c r="M564"/>
      <c r="N564"/>
    </row>
    <row r="565" spans="1:14" ht="12.75" customHeight="1" x14ac:dyDescent="0.2">
      <c r="A565" s="2">
        <v>2010105110</v>
      </c>
      <c r="B565" t="s">
        <v>133</v>
      </c>
      <c r="C565" s="9">
        <v>0</v>
      </c>
      <c r="D565" s="11">
        <v>45382</v>
      </c>
      <c r="H565" s="7"/>
      <c r="I565" s="7"/>
      <c r="J565" s="6"/>
      <c r="L565"/>
      <c r="M565"/>
      <c r="N565"/>
    </row>
    <row r="566" spans="1:14" ht="12.75" customHeight="1" x14ac:dyDescent="0.2">
      <c r="A566" s="2">
        <v>2010105113</v>
      </c>
      <c r="B566" t="s">
        <v>134</v>
      </c>
      <c r="C566" s="9">
        <v>0</v>
      </c>
      <c r="D566" s="11">
        <v>45382</v>
      </c>
      <c r="H566" s="7"/>
      <c r="I566" s="7"/>
      <c r="J566" s="6"/>
      <c r="L566"/>
      <c r="M566"/>
      <c r="N566"/>
    </row>
    <row r="567" spans="1:14" ht="12.75" customHeight="1" x14ac:dyDescent="0.2">
      <c r="A567" s="2">
        <v>2010105116</v>
      </c>
      <c r="B567" t="s">
        <v>135</v>
      </c>
      <c r="C567" s="9">
        <v>0</v>
      </c>
      <c r="D567" s="11">
        <v>45382</v>
      </c>
      <c r="H567" s="7"/>
      <c r="I567" s="7"/>
      <c r="J567" s="6"/>
      <c r="L567"/>
      <c r="M567"/>
      <c r="N567"/>
    </row>
    <row r="568" spans="1:14" ht="12.75" customHeight="1" x14ac:dyDescent="0.2">
      <c r="A568" s="2">
        <v>2010105117</v>
      </c>
      <c r="B568" t="s">
        <v>136</v>
      </c>
      <c r="C568" s="9">
        <v>0</v>
      </c>
      <c r="D568" s="11">
        <v>45382</v>
      </c>
      <c r="H568" s="7"/>
      <c r="I568" s="7"/>
      <c r="J568" s="6"/>
      <c r="L568"/>
      <c r="M568"/>
      <c r="N568"/>
    </row>
    <row r="569" spans="1:14" ht="12.75" customHeight="1" x14ac:dyDescent="0.2">
      <c r="A569" s="2">
        <v>2010105119</v>
      </c>
      <c r="B569" t="s">
        <v>137</v>
      </c>
      <c r="C569" s="9">
        <v>0</v>
      </c>
      <c r="D569" s="11">
        <v>45382</v>
      </c>
      <c r="H569" s="7"/>
      <c r="I569" s="7"/>
      <c r="J569" s="6"/>
      <c r="L569"/>
      <c r="M569"/>
      <c r="N569"/>
    </row>
    <row r="570" spans="1:14" ht="12.75" customHeight="1" x14ac:dyDescent="0.2">
      <c r="A570" s="2">
        <v>2010105121</v>
      </c>
      <c r="B570" t="s">
        <v>138</v>
      </c>
      <c r="C570" s="9">
        <v>3056.3049999999998</v>
      </c>
      <c r="D570" s="11">
        <v>45382</v>
      </c>
      <c r="H570" s="7"/>
      <c r="I570" s="7"/>
      <c r="J570" s="6"/>
      <c r="L570"/>
      <c r="M570"/>
      <c r="N570"/>
    </row>
    <row r="571" spans="1:14" ht="12.75" customHeight="1" x14ac:dyDescent="0.2">
      <c r="A571" s="2">
        <v>2010105122</v>
      </c>
      <c r="B571" s="10" t="s">
        <v>139</v>
      </c>
      <c r="C571" s="9">
        <v>0</v>
      </c>
      <c r="D571" s="11">
        <v>45382</v>
      </c>
      <c r="H571" s="7"/>
      <c r="I571" s="7"/>
      <c r="J571" s="6"/>
      <c r="L571"/>
      <c r="M571"/>
      <c r="N571"/>
    </row>
    <row r="572" spans="1:14" ht="12.75" customHeight="1" x14ac:dyDescent="0.2">
      <c r="A572" s="2">
        <v>2010105128</v>
      </c>
      <c r="B572" s="10" t="s">
        <v>140</v>
      </c>
      <c r="C572" s="9">
        <v>0</v>
      </c>
      <c r="D572" s="11">
        <v>45382</v>
      </c>
      <c r="H572" s="7"/>
      <c r="I572" s="7"/>
      <c r="J572" s="6"/>
      <c r="L572"/>
      <c r="M572"/>
      <c r="N572"/>
    </row>
    <row r="573" spans="1:14" ht="12.75" customHeight="1" x14ac:dyDescent="0.2">
      <c r="A573" s="2">
        <v>2010105131</v>
      </c>
      <c r="B573" t="s">
        <v>141</v>
      </c>
      <c r="C573" s="9">
        <v>0</v>
      </c>
      <c r="D573" s="11">
        <v>45382</v>
      </c>
      <c r="H573" s="7"/>
      <c r="I573" s="7"/>
      <c r="J573" s="6"/>
      <c r="L573"/>
      <c r="M573"/>
      <c r="N573"/>
    </row>
    <row r="574" spans="1:14" ht="12.75" customHeight="1" x14ac:dyDescent="0.2">
      <c r="A574" s="2">
        <v>2010105132</v>
      </c>
      <c r="B574" s="10" t="s">
        <v>142</v>
      </c>
      <c r="C574" s="9">
        <v>0</v>
      </c>
      <c r="D574" s="11">
        <v>45382</v>
      </c>
      <c r="H574" s="7"/>
      <c r="I574" s="7"/>
      <c r="J574" s="6"/>
      <c r="L574"/>
      <c r="M574"/>
      <c r="N574"/>
    </row>
    <row r="575" spans="1:14" ht="12.75" customHeight="1" x14ac:dyDescent="0.2">
      <c r="A575" s="2">
        <v>2010105133</v>
      </c>
      <c r="B575" s="10" t="s">
        <v>143</v>
      </c>
      <c r="C575" s="9">
        <v>0</v>
      </c>
      <c r="D575" s="11">
        <v>45382</v>
      </c>
      <c r="H575" s="7"/>
      <c r="I575" s="7"/>
      <c r="J575" s="6"/>
      <c r="L575"/>
      <c r="M575"/>
      <c r="N575"/>
    </row>
    <row r="576" spans="1:14" ht="12.75" customHeight="1" x14ac:dyDescent="0.2">
      <c r="A576" s="2">
        <v>2010105134</v>
      </c>
      <c r="B576" t="s">
        <v>144</v>
      </c>
      <c r="C576" s="9">
        <v>0</v>
      </c>
      <c r="D576" s="11">
        <v>45382</v>
      </c>
      <c r="H576" s="7"/>
      <c r="I576" s="7"/>
      <c r="J576" s="6"/>
      <c r="L576"/>
      <c r="M576"/>
      <c r="N576"/>
    </row>
    <row r="577" spans="1:14" ht="12.75" customHeight="1" x14ac:dyDescent="0.2">
      <c r="A577" s="2">
        <v>2010105140</v>
      </c>
      <c r="B577" t="s">
        <v>145</v>
      </c>
      <c r="C577" s="9">
        <v>0</v>
      </c>
      <c r="D577" s="11">
        <v>45382</v>
      </c>
      <c r="H577" s="7"/>
      <c r="I577" s="7"/>
      <c r="J577" s="6"/>
      <c r="L577"/>
      <c r="M577"/>
      <c r="N577"/>
    </row>
    <row r="578" spans="1:14" ht="12.75" customHeight="1" x14ac:dyDescent="0.2">
      <c r="A578" s="2">
        <v>2010105141</v>
      </c>
      <c r="B578" t="s">
        <v>146</v>
      </c>
      <c r="C578" s="9">
        <v>0</v>
      </c>
      <c r="D578" s="11">
        <v>45382</v>
      </c>
      <c r="H578" s="7"/>
      <c r="I578" s="7"/>
      <c r="J578" s="6"/>
      <c r="L578"/>
      <c r="M578"/>
      <c r="N578"/>
    </row>
    <row r="579" spans="1:14" ht="12.75" customHeight="1" x14ac:dyDescent="0.2">
      <c r="A579" s="2">
        <v>2010105142</v>
      </c>
      <c r="B579" t="s">
        <v>147</v>
      </c>
      <c r="C579" s="9">
        <v>0</v>
      </c>
      <c r="D579" s="11">
        <v>45382</v>
      </c>
      <c r="H579" s="7"/>
      <c r="I579" s="7"/>
      <c r="J579" s="6"/>
      <c r="L579"/>
      <c r="M579"/>
      <c r="N579"/>
    </row>
    <row r="580" spans="1:14" ht="12.75" customHeight="1" x14ac:dyDescent="0.2">
      <c r="A580" s="2">
        <v>2010105145</v>
      </c>
      <c r="B580" t="s">
        <v>148</v>
      </c>
      <c r="C580" s="9">
        <v>0</v>
      </c>
      <c r="D580" s="11">
        <v>45382</v>
      </c>
      <c r="H580" s="7"/>
      <c r="I580" s="7"/>
      <c r="J580" s="6"/>
      <c r="L580"/>
      <c r="M580"/>
      <c r="N580"/>
    </row>
    <row r="581" spans="1:14" ht="12.75" customHeight="1" x14ac:dyDescent="0.2">
      <c r="A581" s="2">
        <v>2010105148</v>
      </c>
      <c r="B581" s="10" t="s">
        <v>149</v>
      </c>
      <c r="C581" s="9">
        <v>0</v>
      </c>
      <c r="D581" s="11">
        <v>45382</v>
      </c>
      <c r="H581" s="7"/>
      <c r="I581" s="7"/>
      <c r="J581" s="6"/>
      <c r="L581"/>
      <c r="M581"/>
      <c r="N581"/>
    </row>
    <row r="582" spans="1:14" ht="12.75" customHeight="1" x14ac:dyDescent="0.2">
      <c r="A582" s="2">
        <v>2010105149</v>
      </c>
      <c r="B582" t="s">
        <v>150</v>
      </c>
      <c r="C582" s="9">
        <v>0</v>
      </c>
      <c r="D582" s="11">
        <v>45382</v>
      </c>
      <c r="H582" s="7"/>
      <c r="I582" s="7"/>
      <c r="J582" s="6"/>
      <c r="L582"/>
      <c r="M582"/>
      <c r="N582"/>
    </row>
    <row r="583" spans="1:14" ht="12.75" customHeight="1" x14ac:dyDescent="0.2">
      <c r="A583" s="2">
        <v>2010105154</v>
      </c>
      <c r="B583" t="s">
        <v>151</v>
      </c>
      <c r="C583" s="9">
        <v>0</v>
      </c>
      <c r="D583" s="11">
        <v>45382</v>
      </c>
      <c r="H583" s="7"/>
      <c r="I583" s="7"/>
      <c r="J583" s="6"/>
      <c r="L583"/>
      <c r="M583"/>
      <c r="N583"/>
    </row>
    <row r="584" spans="1:14" ht="12.75" customHeight="1" x14ac:dyDescent="0.2">
      <c r="A584" s="2">
        <v>2010105156</v>
      </c>
      <c r="B584" t="s">
        <v>152</v>
      </c>
      <c r="C584" s="9">
        <v>0</v>
      </c>
      <c r="D584" s="11">
        <v>45382</v>
      </c>
      <c r="H584" s="7"/>
      <c r="I584" s="7"/>
      <c r="J584" s="6"/>
      <c r="L584"/>
      <c r="M584"/>
      <c r="N584"/>
    </row>
    <row r="585" spans="1:14" ht="12.75" customHeight="1" x14ac:dyDescent="0.2">
      <c r="A585" s="2">
        <v>2010105160</v>
      </c>
      <c r="B585" t="s">
        <v>153</v>
      </c>
      <c r="C585" s="9">
        <v>13770.0425</v>
      </c>
      <c r="D585" s="11">
        <v>45382</v>
      </c>
      <c r="H585" s="7"/>
      <c r="I585" s="7"/>
      <c r="J585" s="6"/>
      <c r="L585"/>
      <c r="M585"/>
      <c r="N585"/>
    </row>
    <row r="586" spans="1:14" ht="12.75" customHeight="1" x14ac:dyDescent="0.2">
      <c r="A586" s="2">
        <v>2010105163</v>
      </c>
      <c r="B586" t="s">
        <v>154</v>
      </c>
      <c r="C586" s="9">
        <v>0</v>
      </c>
      <c r="D586" s="11">
        <v>45382</v>
      </c>
      <c r="H586" s="7"/>
      <c r="I586" s="7"/>
      <c r="J586" s="6"/>
      <c r="L586"/>
      <c r="M586"/>
      <c r="N586"/>
    </row>
    <row r="587" spans="1:14" ht="12.75" customHeight="1" x14ac:dyDescent="0.2">
      <c r="A587" s="2">
        <v>2010105164</v>
      </c>
      <c r="B587" s="10" t="s">
        <v>155</v>
      </c>
      <c r="C587" s="9">
        <v>0</v>
      </c>
      <c r="D587" s="11">
        <v>45382</v>
      </c>
      <c r="H587" s="7"/>
      <c r="I587" s="7"/>
      <c r="J587" s="6"/>
      <c r="L587"/>
      <c r="M587"/>
      <c r="N587"/>
    </row>
    <row r="588" spans="1:14" ht="12.75" customHeight="1" x14ac:dyDescent="0.2">
      <c r="A588" s="2">
        <v>2010105167</v>
      </c>
      <c r="B588" t="s">
        <v>156</v>
      </c>
      <c r="C588" s="9">
        <v>18569.936666666665</v>
      </c>
      <c r="D588" s="11">
        <v>45382</v>
      </c>
      <c r="H588" s="7"/>
      <c r="I588" s="7"/>
      <c r="J588" s="6"/>
      <c r="L588"/>
      <c r="M588"/>
      <c r="N588"/>
    </row>
    <row r="589" spans="1:14" ht="12.75" customHeight="1" x14ac:dyDescent="0.2">
      <c r="A589" s="2">
        <v>2010105172</v>
      </c>
      <c r="B589" t="s">
        <v>157</v>
      </c>
      <c r="C589" s="9">
        <v>0</v>
      </c>
      <c r="D589" s="11">
        <v>45382</v>
      </c>
      <c r="H589" s="7"/>
      <c r="I589" s="7"/>
      <c r="J589" s="6"/>
      <c r="L589"/>
      <c r="M589"/>
      <c r="N589"/>
    </row>
    <row r="590" spans="1:14" ht="12.75" customHeight="1" x14ac:dyDescent="0.2">
      <c r="A590" s="2">
        <v>2010105176</v>
      </c>
      <c r="B590" s="10" t="s">
        <v>158</v>
      </c>
      <c r="C590" s="9">
        <v>0</v>
      </c>
      <c r="D590" s="11">
        <v>45382</v>
      </c>
      <c r="H590" s="7"/>
      <c r="I590" s="7"/>
      <c r="J590" s="6"/>
      <c r="L590"/>
      <c r="M590"/>
      <c r="N590"/>
    </row>
    <row r="591" spans="1:14" ht="12.75" customHeight="1" x14ac:dyDescent="0.2">
      <c r="A591" s="2">
        <v>2010105177</v>
      </c>
      <c r="B591" t="s">
        <v>159</v>
      </c>
      <c r="C591" s="9">
        <v>0</v>
      </c>
      <c r="D591" s="11">
        <v>45382</v>
      </c>
      <c r="H591" s="7"/>
      <c r="I591" s="7"/>
      <c r="J591" s="6"/>
      <c r="L591"/>
      <c r="M591"/>
      <c r="N591"/>
    </row>
    <row r="592" spans="1:14" ht="12.75" customHeight="1" x14ac:dyDescent="0.2">
      <c r="A592" s="2">
        <v>2010105178</v>
      </c>
      <c r="B592" t="s">
        <v>160</v>
      </c>
      <c r="C592" s="9">
        <v>0</v>
      </c>
      <c r="D592" s="11">
        <v>45382</v>
      </c>
      <c r="H592" s="7"/>
      <c r="I592" s="7"/>
      <c r="J592" s="6"/>
      <c r="L592"/>
      <c r="M592"/>
      <c r="N592"/>
    </row>
    <row r="593" spans="1:14" ht="12.75" customHeight="1" x14ac:dyDescent="0.2">
      <c r="A593" s="2">
        <v>2010105181</v>
      </c>
      <c r="B593" t="s">
        <v>161</v>
      </c>
      <c r="C593" s="9">
        <v>0</v>
      </c>
      <c r="D593" s="11">
        <v>45382</v>
      </c>
      <c r="H593" s="7"/>
      <c r="I593" s="7"/>
      <c r="J593" s="6"/>
      <c r="L593"/>
      <c r="M593"/>
      <c r="N593"/>
    </row>
    <row r="594" spans="1:14" ht="12.75" customHeight="1" x14ac:dyDescent="0.2">
      <c r="A594" s="2">
        <v>2010105182</v>
      </c>
      <c r="B594" s="10" t="s">
        <v>162</v>
      </c>
      <c r="C594" s="9">
        <v>0</v>
      </c>
      <c r="D594" s="11">
        <v>45382</v>
      </c>
      <c r="H594" s="7"/>
      <c r="I594" s="7"/>
      <c r="J594" s="6"/>
      <c r="L594"/>
      <c r="M594"/>
      <c r="N594"/>
    </row>
    <row r="595" spans="1:14" ht="12.75" customHeight="1" x14ac:dyDescent="0.2">
      <c r="A595" s="2">
        <v>2010105183</v>
      </c>
      <c r="B595" s="10" t="s">
        <v>163</v>
      </c>
      <c r="C595" s="9">
        <v>0</v>
      </c>
      <c r="D595" s="11">
        <v>45382</v>
      </c>
      <c r="H595" s="7"/>
      <c r="I595" s="7"/>
      <c r="J595" s="6"/>
      <c r="L595"/>
      <c r="M595"/>
      <c r="N595"/>
    </row>
    <row r="596" spans="1:14" ht="12.75" customHeight="1" x14ac:dyDescent="0.2">
      <c r="A596" s="2">
        <v>2010105185</v>
      </c>
      <c r="B596" s="10" t="s">
        <v>164</v>
      </c>
      <c r="C596" s="9">
        <v>0</v>
      </c>
      <c r="D596" s="11">
        <v>45382</v>
      </c>
      <c r="H596" s="7"/>
      <c r="I596" s="7"/>
      <c r="J596" s="6"/>
      <c r="L596"/>
      <c r="M596"/>
      <c r="N596"/>
    </row>
    <row r="597" spans="1:14" ht="12.75" customHeight="1" x14ac:dyDescent="0.2">
      <c r="A597" s="2">
        <v>2010105189</v>
      </c>
      <c r="B597" t="s">
        <v>165</v>
      </c>
      <c r="C597" s="9">
        <v>0</v>
      </c>
      <c r="D597" s="11">
        <v>45382</v>
      </c>
      <c r="H597" s="7"/>
      <c r="I597" s="7"/>
      <c r="J597" s="6"/>
      <c r="L597"/>
      <c r="M597"/>
      <c r="N597"/>
    </row>
    <row r="598" spans="1:14" ht="12.75" customHeight="1" x14ac:dyDescent="0.2">
      <c r="A598" s="2">
        <v>2010105190</v>
      </c>
      <c r="B598" s="10" t="s">
        <v>166</v>
      </c>
      <c r="C598" s="9">
        <v>0</v>
      </c>
      <c r="D598" s="11">
        <v>45382</v>
      </c>
      <c r="H598" s="7"/>
      <c r="I598" s="7"/>
      <c r="J598" s="6"/>
      <c r="L598"/>
      <c r="M598"/>
      <c r="N598"/>
    </row>
    <row r="599" spans="1:14" ht="12.75" customHeight="1" x14ac:dyDescent="0.2">
      <c r="A599" s="2">
        <v>2010105191</v>
      </c>
      <c r="B599" s="10" t="s">
        <v>167</v>
      </c>
      <c r="C599" s="9">
        <v>0</v>
      </c>
      <c r="D599" s="11">
        <v>45382</v>
      </c>
      <c r="H599" s="7"/>
      <c r="I599" s="7"/>
      <c r="J599" s="6"/>
      <c r="L599"/>
      <c r="M599"/>
      <c r="N599"/>
    </row>
    <row r="600" spans="1:14" ht="12.75" customHeight="1" x14ac:dyDescent="0.2">
      <c r="A600" s="2">
        <v>2010105192</v>
      </c>
      <c r="B600" t="s">
        <v>168</v>
      </c>
      <c r="C600" s="9">
        <v>0</v>
      </c>
      <c r="D600" s="11">
        <v>45382</v>
      </c>
      <c r="H600" s="7"/>
      <c r="I600" s="7"/>
      <c r="J600" s="6"/>
      <c r="L600"/>
      <c r="M600"/>
      <c r="N600"/>
    </row>
    <row r="601" spans="1:14" ht="12.75" customHeight="1" x14ac:dyDescent="0.2">
      <c r="A601" s="2">
        <v>2010105195</v>
      </c>
      <c r="B601" s="10" t="s">
        <v>169</v>
      </c>
      <c r="C601" s="9">
        <v>0</v>
      </c>
      <c r="D601" s="11">
        <v>45382</v>
      </c>
      <c r="H601" s="7"/>
      <c r="I601" s="7"/>
      <c r="J601" s="6"/>
      <c r="L601"/>
      <c r="M601"/>
      <c r="N601"/>
    </row>
    <row r="602" spans="1:14" ht="12.75" customHeight="1" x14ac:dyDescent="0.2">
      <c r="A602" s="2">
        <v>2010105196</v>
      </c>
      <c r="B602" t="s">
        <v>170</v>
      </c>
      <c r="C602" s="9">
        <v>0</v>
      </c>
      <c r="D602" s="11">
        <v>45382</v>
      </c>
      <c r="H602" s="7"/>
      <c r="I602" s="7"/>
      <c r="J602" s="6"/>
      <c r="L602"/>
      <c r="M602"/>
      <c r="N602"/>
    </row>
    <row r="603" spans="1:14" ht="12.75" customHeight="1" x14ac:dyDescent="0.2">
      <c r="A603" s="2">
        <v>2010105197</v>
      </c>
      <c r="B603" t="s">
        <v>171</v>
      </c>
      <c r="C603" s="9">
        <v>0</v>
      </c>
      <c r="D603" s="11">
        <v>45382</v>
      </c>
      <c r="H603" s="7"/>
      <c r="I603" s="7"/>
      <c r="J603" s="6"/>
      <c r="L603"/>
      <c r="M603"/>
      <c r="N603"/>
    </row>
    <row r="604" spans="1:14" ht="12.75" customHeight="1" x14ac:dyDescent="0.2">
      <c r="A604" s="2">
        <v>2010105198</v>
      </c>
      <c r="B604" t="s">
        <v>172</v>
      </c>
      <c r="C604" s="9">
        <v>0</v>
      </c>
      <c r="D604" s="11">
        <v>45382</v>
      </c>
      <c r="H604" s="7"/>
      <c r="I604" s="7"/>
      <c r="J604" s="6"/>
      <c r="L604"/>
      <c r="M604"/>
      <c r="N604"/>
    </row>
    <row r="605" spans="1:14" ht="12.75" customHeight="1" x14ac:dyDescent="0.2">
      <c r="A605" s="2">
        <v>2010106004</v>
      </c>
      <c r="B605" t="s">
        <v>173</v>
      </c>
      <c r="C605" s="9">
        <v>0</v>
      </c>
      <c r="D605" s="11">
        <v>45382</v>
      </c>
      <c r="H605" s="7"/>
      <c r="I605" s="7"/>
      <c r="J605" s="6"/>
      <c r="L605"/>
      <c r="M605"/>
      <c r="N605"/>
    </row>
    <row r="606" spans="1:14" ht="12.75" customHeight="1" x14ac:dyDescent="0.2">
      <c r="A606" s="2">
        <v>2010106006</v>
      </c>
      <c r="B606" t="s">
        <v>174</v>
      </c>
      <c r="C606" s="9">
        <v>0</v>
      </c>
      <c r="D606" s="11">
        <v>45382</v>
      </c>
      <c r="H606" s="7"/>
      <c r="I606" s="7"/>
      <c r="J606" s="6"/>
      <c r="L606"/>
      <c r="M606"/>
      <c r="N606"/>
    </row>
    <row r="607" spans="1:14" ht="12.75" customHeight="1" x14ac:dyDescent="0.2">
      <c r="A607" s="2">
        <v>2010106014</v>
      </c>
      <c r="B607" t="s">
        <v>175</v>
      </c>
      <c r="C607" s="9">
        <v>0</v>
      </c>
      <c r="D607" s="11">
        <v>45382</v>
      </c>
      <c r="H607" s="7"/>
      <c r="I607" s="7"/>
      <c r="J607" s="6"/>
      <c r="L607"/>
      <c r="M607"/>
      <c r="N607"/>
    </row>
    <row r="608" spans="1:14" ht="12.75" customHeight="1" x14ac:dyDescent="0.2">
      <c r="A608" s="2">
        <v>2010106019</v>
      </c>
      <c r="B608" t="s">
        <v>176</v>
      </c>
      <c r="C608" s="9">
        <v>0</v>
      </c>
      <c r="D608" s="11">
        <v>45382</v>
      </c>
      <c r="H608" s="7"/>
      <c r="I608" s="7"/>
      <c r="J608" s="6"/>
      <c r="L608"/>
      <c r="M608"/>
      <c r="N608"/>
    </row>
    <row r="609" spans="1:14" ht="12.75" customHeight="1" x14ac:dyDescent="0.2">
      <c r="A609" s="2">
        <v>2010106021</v>
      </c>
      <c r="B609" t="s">
        <v>177</v>
      </c>
      <c r="C609" s="9">
        <v>894260</v>
      </c>
      <c r="D609" s="11">
        <v>45382</v>
      </c>
      <c r="H609" s="7"/>
      <c r="I609" s="7"/>
      <c r="J609" s="6"/>
      <c r="L609"/>
      <c r="M609"/>
      <c r="N609"/>
    </row>
    <row r="610" spans="1:14" ht="12.75" customHeight="1" x14ac:dyDescent="0.2">
      <c r="A610" s="2">
        <v>2010106022</v>
      </c>
      <c r="B610" t="s">
        <v>178</v>
      </c>
      <c r="C610" s="9">
        <v>0</v>
      </c>
      <c r="D610" s="11">
        <v>45382</v>
      </c>
      <c r="H610" s="7"/>
      <c r="I610" s="7"/>
      <c r="J610" s="6"/>
      <c r="L610"/>
      <c r="M610"/>
      <c r="N610"/>
    </row>
    <row r="611" spans="1:14" ht="12.75" customHeight="1" x14ac:dyDescent="0.2">
      <c r="A611" s="2">
        <v>2010106023</v>
      </c>
      <c r="B611" t="s">
        <v>179</v>
      </c>
      <c r="C611" s="9">
        <v>0</v>
      </c>
      <c r="D611" s="11">
        <v>45382</v>
      </c>
      <c r="H611" s="7"/>
      <c r="I611" s="7"/>
      <c r="J611" s="6"/>
      <c r="L611"/>
      <c r="M611"/>
      <c r="N611"/>
    </row>
    <row r="612" spans="1:14" ht="12.75" customHeight="1" x14ac:dyDescent="0.2">
      <c r="A612" s="2">
        <v>2010106024</v>
      </c>
      <c r="B612" t="s">
        <v>180</v>
      </c>
      <c r="C612" s="9">
        <v>0</v>
      </c>
      <c r="D612" s="11">
        <v>45382</v>
      </c>
      <c r="H612" s="7"/>
      <c r="I612" s="7"/>
      <c r="J612" s="6"/>
      <c r="L612"/>
      <c r="M612"/>
      <c r="N612"/>
    </row>
    <row r="613" spans="1:14" ht="12.75" customHeight="1" x14ac:dyDescent="0.2">
      <c r="A613" s="2">
        <v>2010106026</v>
      </c>
      <c r="B613" s="10" t="s">
        <v>181</v>
      </c>
      <c r="C613" s="9">
        <v>0</v>
      </c>
      <c r="D613" s="11">
        <v>45382</v>
      </c>
      <c r="H613" s="7"/>
      <c r="I613" s="7"/>
      <c r="J613" s="6"/>
      <c r="L613"/>
      <c r="M613"/>
      <c r="N613"/>
    </row>
    <row r="614" spans="1:14" ht="12.75" customHeight="1" x14ac:dyDescent="0.2">
      <c r="A614" s="2">
        <v>2010106030</v>
      </c>
      <c r="B614" t="s">
        <v>182</v>
      </c>
      <c r="C614" s="9">
        <v>0</v>
      </c>
      <c r="D614" s="11">
        <v>45382</v>
      </c>
      <c r="H614" s="7"/>
      <c r="I614" s="7"/>
      <c r="J614" s="6"/>
      <c r="L614"/>
      <c r="M614"/>
      <c r="N614"/>
    </row>
    <row r="615" spans="1:14" ht="12.75" customHeight="1" x14ac:dyDescent="0.2">
      <c r="A615" s="2">
        <v>2010106035</v>
      </c>
      <c r="B615" t="s">
        <v>183</v>
      </c>
      <c r="C615" s="9">
        <v>0</v>
      </c>
      <c r="D615" s="11">
        <v>45382</v>
      </c>
      <c r="H615" s="7"/>
      <c r="I615" s="7"/>
      <c r="J615" s="6"/>
      <c r="L615"/>
      <c r="M615"/>
      <c r="N615"/>
    </row>
    <row r="616" spans="1:14" ht="12.75" customHeight="1" x14ac:dyDescent="0.2">
      <c r="A616" s="2">
        <v>2010106048</v>
      </c>
      <c r="B616" t="s">
        <v>184</v>
      </c>
      <c r="C616" s="9">
        <v>0</v>
      </c>
      <c r="D616" s="11">
        <v>45382</v>
      </c>
      <c r="H616" s="7"/>
      <c r="I616" s="7"/>
      <c r="J616" s="6"/>
      <c r="L616"/>
      <c r="M616"/>
      <c r="N616"/>
    </row>
    <row r="617" spans="1:14" ht="12.75" customHeight="1" x14ac:dyDescent="0.2">
      <c r="A617" s="2">
        <v>2010106050</v>
      </c>
      <c r="B617" t="s">
        <v>185</v>
      </c>
      <c r="C617" s="9">
        <v>0</v>
      </c>
      <c r="D617" s="11">
        <v>45382</v>
      </c>
      <c r="H617" s="7"/>
      <c r="I617" s="7"/>
      <c r="J617" s="6"/>
      <c r="L617"/>
      <c r="M617"/>
      <c r="N617"/>
    </row>
    <row r="618" spans="1:14" ht="12.75" customHeight="1" x14ac:dyDescent="0.2">
      <c r="A618" s="2">
        <v>2010106053</v>
      </c>
      <c r="B618" t="s">
        <v>186</v>
      </c>
      <c r="C618" s="9">
        <v>0</v>
      </c>
      <c r="D618" s="11">
        <v>45382</v>
      </c>
      <c r="H618" s="7"/>
      <c r="I618" s="7"/>
      <c r="J618" s="6"/>
      <c r="L618"/>
      <c r="M618"/>
      <c r="N618"/>
    </row>
    <row r="619" spans="1:14" ht="12.75" customHeight="1" x14ac:dyDescent="0.2">
      <c r="A619" s="2">
        <v>2010106057</v>
      </c>
      <c r="B619" t="s">
        <v>187</v>
      </c>
      <c r="C619" s="9">
        <v>0</v>
      </c>
      <c r="D619" s="11">
        <v>45382</v>
      </c>
      <c r="H619" s="7"/>
      <c r="I619" s="7"/>
      <c r="J619" s="6"/>
      <c r="L619"/>
      <c r="M619"/>
      <c r="N619"/>
    </row>
    <row r="620" spans="1:14" ht="12.75" customHeight="1" x14ac:dyDescent="0.2">
      <c r="A620" s="2">
        <v>2010106063</v>
      </c>
      <c r="B620" t="s">
        <v>188</v>
      </c>
      <c r="C620" s="9">
        <v>0</v>
      </c>
      <c r="D620" s="11">
        <v>45382</v>
      </c>
      <c r="H620" s="7"/>
      <c r="I620" s="7"/>
      <c r="J620" s="6"/>
      <c r="L620"/>
      <c r="M620"/>
      <c r="N620"/>
    </row>
    <row r="621" spans="1:14" ht="12.75" customHeight="1" x14ac:dyDescent="0.2">
      <c r="A621" s="2">
        <v>2010106065</v>
      </c>
      <c r="B621" t="s">
        <v>189</v>
      </c>
      <c r="C621" s="9">
        <v>0</v>
      </c>
      <c r="D621" s="11">
        <v>45382</v>
      </c>
      <c r="H621" s="7"/>
      <c r="I621" s="7"/>
      <c r="J621" s="6"/>
      <c r="L621"/>
      <c r="M621"/>
      <c r="N621"/>
    </row>
    <row r="622" spans="1:14" ht="12.75" customHeight="1" x14ac:dyDescent="0.2">
      <c r="A622" s="2">
        <v>2010106070</v>
      </c>
      <c r="B622" t="s">
        <v>190</v>
      </c>
      <c r="C622" s="9">
        <v>0</v>
      </c>
      <c r="D622" s="11">
        <v>45382</v>
      </c>
      <c r="H622" s="7"/>
      <c r="I622" s="7"/>
      <c r="J622" s="6"/>
      <c r="L622"/>
      <c r="M622"/>
      <c r="N622"/>
    </row>
    <row r="623" spans="1:14" ht="12.75" customHeight="1" x14ac:dyDescent="0.2">
      <c r="A623" s="2">
        <v>2010106074</v>
      </c>
      <c r="B623" t="s">
        <v>191</v>
      </c>
      <c r="C623" s="9">
        <v>0</v>
      </c>
      <c r="D623" s="11">
        <v>45382</v>
      </c>
      <c r="H623" s="7"/>
      <c r="I623" s="7"/>
      <c r="J623" s="6"/>
      <c r="L623"/>
      <c r="M623"/>
      <c r="N623"/>
    </row>
    <row r="624" spans="1:14" ht="12.75" customHeight="1" x14ac:dyDescent="0.2">
      <c r="A624" s="2">
        <v>2010106076</v>
      </c>
      <c r="B624" t="s">
        <v>192</v>
      </c>
      <c r="C624" s="9">
        <v>0</v>
      </c>
      <c r="D624" s="11">
        <v>45382</v>
      </c>
      <c r="H624" s="7"/>
      <c r="I624" s="7"/>
      <c r="J624" s="6"/>
      <c r="L624"/>
      <c r="M624"/>
      <c r="N624"/>
    </row>
    <row r="625" spans="1:14" ht="12.75" customHeight="1" x14ac:dyDescent="0.2">
      <c r="A625" s="2">
        <v>2010106077</v>
      </c>
      <c r="B625" t="s">
        <v>193</v>
      </c>
      <c r="C625" s="9">
        <v>0</v>
      </c>
      <c r="D625" s="11">
        <v>45382</v>
      </c>
      <c r="H625" s="7"/>
      <c r="I625" s="7"/>
      <c r="J625" s="6"/>
      <c r="L625"/>
      <c r="M625"/>
      <c r="N625"/>
    </row>
    <row r="626" spans="1:14" ht="12.75" customHeight="1" x14ac:dyDescent="0.2">
      <c r="A626" s="2">
        <v>2010106080</v>
      </c>
      <c r="B626" t="s">
        <v>194</v>
      </c>
      <c r="C626" s="9">
        <v>0</v>
      </c>
      <c r="D626" s="11">
        <v>45382</v>
      </c>
      <c r="H626" s="7"/>
      <c r="I626" s="7"/>
      <c r="J626" s="6"/>
      <c r="L626"/>
      <c r="M626"/>
      <c r="N626"/>
    </row>
    <row r="627" spans="1:14" ht="12.75" customHeight="1" x14ac:dyDescent="0.2">
      <c r="A627" s="2">
        <v>2010106081</v>
      </c>
      <c r="B627" t="s">
        <v>195</v>
      </c>
      <c r="C627" s="9">
        <v>0</v>
      </c>
      <c r="D627" s="11">
        <v>45382</v>
      </c>
      <c r="H627" s="7"/>
      <c r="I627" s="7"/>
      <c r="J627" s="6"/>
      <c r="L627"/>
      <c r="M627"/>
      <c r="N627"/>
    </row>
    <row r="628" spans="1:14" ht="12.75" customHeight="1" x14ac:dyDescent="0.2">
      <c r="A628" s="2">
        <v>2010106086</v>
      </c>
      <c r="B628" t="s">
        <v>196</v>
      </c>
      <c r="C628" s="9">
        <v>0</v>
      </c>
      <c r="D628" s="11">
        <v>45382</v>
      </c>
      <c r="H628" s="7"/>
      <c r="I628" s="7"/>
      <c r="J628" s="6"/>
      <c r="L628"/>
      <c r="M628"/>
      <c r="N628"/>
    </row>
    <row r="629" spans="1:14" ht="12.75" customHeight="1" x14ac:dyDescent="0.2">
      <c r="A629" s="2">
        <v>2010106088</v>
      </c>
      <c r="B629" t="s">
        <v>197</v>
      </c>
      <c r="C629" s="9">
        <v>0</v>
      </c>
      <c r="D629" s="11">
        <v>45382</v>
      </c>
      <c r="H629" s="7"/>
      <c r="I629" s="7"/>
      <c r="J629" s="6"/>
      <c r="L629"/>
      <c r="M629"/>
      <c r="N629"/>
    </row>
    <row r="630" spans="1:14" ht="12.75" customHeight="1" x14ac:dyDescent="0.2">
      <c r="A630" s="2">
        <v>2010106092</v>
      </c>
      <c r="B630" t="s">
        <v>198</v>
      </c>
      <c r="C630" s="9">
        <v>0</v>
      </c>
      <c r="D630" s="11">
        <v>45382</v>
      </c>
      <c r="H630" s="7"/>
      <c r="I630" s="7"/>
      <c r="J630" s="6"/>
      <c r="L630"/>
      <c r="M630"/>
      <c r="N630"/>
    </row>
    <row r="631" spans="1:14" ht="12.75" customHeight="1" x14ac:dyDescent="0.2">
      <c r="A631" s="2">
        <v>2010106093</v>
      </c>
      <c r="B631" t="s">
        <v>199</v>
      </c>
      <c r="C631" s="9">
        <v>0</v>
      </c>
      <c r="D631" s="11">
        <v>45382</v>
      </c>
      <c r="H631" s="7"/>
      <c r="I631" s="7"/>
      <c r="J631" s="6"/>
      <c r="L631"/>
      <c r="M631"/>
      <c r="N631"/>
    </row>
    <row r="632" spans="1:14" ht="12.75" customHeight="1" x14ac:dyDescent="0.2">
      <c r="A632" s="2">
        <v>2010106095</v>
      </c>
      <c r="B632" t="s">
        <v>200</v>
      </c>
      <c r="C632" s="9">
        <v>0</v>
      </c>
      <c r="D632" s="11">
        <v>45382</v>
      </c>
      <c r="H632" s="7"/>
      <c r="I632" s="7"/>
      <c r="J632" s="6"/>
      <c r="L632"/>
      <c r="M632"/>
      <c r="N632"/>
    </row>
    <row r="633" spans="1:14" ht="12.75" customHeight="1" x14ac:dyDescent="0.2">
      <c r="A633" s="2">
        <v>2010106098</v>
      </c>
      <c r="B633" t="s">
        <v>201</v>
      </c>
      <c r="C633" s="9">
        <v>0</v>
      </c>
      <c r="D633" s="11">
        <v>45382</v>
      </c>
      <c r="H633" s="7"/>
      <c r="I633" s="7"/>
      <c r="J633" s="6"/>
      <c r="L633"/>
      <c r="M633"/>
      <c r="N633"/>
    </row>
    <row r="634" spans="1:14" ht="12.75" customHeight="1" x14ac:dyDescent="0.2">
      <c r="A634" s="2">
        <v>2010106099</v>
      </c>
      <c r="B634" t="s">
        <v>202</v>
      </c>
      <c r="C634" s="9">
        <v>0</v>
      </c>
      <c r="D634" s="11">
        <v>45382</v>
      </c>
      <c r="H634" s="7"/>
      <c r="I634" s="7"/>
      <c r="J634" s="6"/>
      <c r="L634"/>
      <c r="M634"/>
      <c r="N634"/>
    </row>
    <row r="635" spans="1:14" ht="12.75" customHeight="1" x14ac:dyDescent="0.2">
      <c r="A635" s="2">
        <v>2010106100</v>
      </c>
      <c r="B635" t="s">
        <v>203</v>
      </c>
      <c r="C635" s="9">
        <v>0</v>
      </c>
      <c r="D635" s="11">
        <v>45382</v>
      </c>
      <c r="H635" s="7"/>
      <c r="I635" s="7"/>
      <c r="J635" s="6"/>
      <c r="L635"/>
      <c r="M635"/>
      <c r="N635"/>
    </row>
    <row r="636" spans="1:14" ht="12.75" customHeight="1" x14ac:dyDescent="0.2">
      <c r="A636" s="2">
        <v>2010106102</v>
      </c>
      <c r="B636" t="s">
        <v>204</v>
      </c>
      <c r="C636" s="9">
        <v>0</v>
      </c>
      <c r="D636" s="11">
        <v>45382</v>
      </c>
      <c r="H636" s="7"/>
      <c r="I636" s="7"/>
      <c r="J636" s="6"/>
      <c r="L636"/>
      <c r="M636"/>
      <c r="N636"/>
    </row>
    <row r="637" spans="1:14" ht="12.75" customHeight="1" x14ac:dyDescent="0.2">
      <c r="A637" s="2">
        <v>2010106104</v>
      </c>
      <c r="B637" t="s">
        <v>205</v>
      </c>
      <c r="C637" s="9">
        <v>0</v>
      </c>
      <c r="D637" s="11">
        <v>45382</v>
      </c>
      <c r="H637" s="7"/>
      <c r="I637" s="7"/>
      <c r="J637" s="6"/>
      <c r="L637"/>
      <c r="M637"/>
      <c r="N637"/>
    </row>
    <row r="638" spans="1:14" ht="12.75" customHeight="1" x14ac:dyDescent="0.2">
      <c r="A638" s="2">
        <v>2010106105</v>
      </c>
      <c r="B638" t="s">
        <v>206</v>
      </c>
      <c r="C638" s="9">
        <v>0</v>
      </c>
      <c r="D638" s="11">
        <v>45382</v>
      </c>
      <c r="H638" s="7"/>
      <c r="I638" s="7"/>
      <c r="J638" s="6"/>
      <c r="L638"/>
      <c r="M638"/>
      <c r="N638"/>
    </row>
    <row r="639" spans="1:14" ht="12.75" customHeight="1" x14ac:dyDescent="0.2">
      <c r="A639" s="2">
        <v>2010106106</v>
      </c>
      <c r="B639" t="s">
        <v>207</v>
      </c>
      <c r="C639" s="9">
        <v>0</v>
      </c>
      <c r="D639" s="11">
        <v>45382</v>
      </c>
      <c r="H639" s="7"/>
      <c r="I639" s="7"/>
      <c r="J639" s="6"/>
      <c r="L639"/>
      <c r="M639"/>
      <c r="N639"/>
    </row>
    <row r="640" spans="1:14" ht="12.75" customHeight="1" x14ac:dyDescent="0.2">
      <c r="A640" s="2">
        <v>2010106109</v>
      </c>
      <c r="B640" t="s">
        <v>208</v>
      </c>
      <c r="C640" s="9">
        <v>0</v>
      </c>
      <c r="D640" s="11">
        <v>45382</v>
      </c>
      <c r="H640" s="7"/>
      <c r="I640" s="7"/>
      <c r="J640" s="6"/>
      <c r="L640"/>
      <c r="M640"/>
      <c r="N640"/>
    </row>
    <row r="641" spans="1:14" ht="12.75" customHeight="1" x14ac:dyDescent="0.2">
      <c r="A641" s="2">
        <v>2010106110</v>
      </c>
      <c r="B641" t="s">
        <v>209</v>
      </c>
      <c r="C641" s="9">
        <v>0</v>
      </c>
      <c r="D641" s="11">
        <v>45382</v>
      </c>
      <c r="H641" s="7"/>
      <c r="I641" s="7"/>
      <c r="J641" s="6"/>
      <c r="L641"/>
      <c r="M641"/>
      <c r="N641"/>
    </row>
    <row r="642" spans="1:14" ht="12.75" customHeight="1" x14ac:dyDescent="0.2">
      <c r="A642" s="2">
        <v>2010107002</v>
      </c>
      <c r="B642" t="s">
        <v>210</v>
      </c>
      <c r="C642" s="9">
        <v>0</v>
      </c>
      <c r="D642" s="11">
        <v>45382</v>
      </c>
      <c r="H642" s="7"/>
      <c r="I642" s="7"/>
      <c r="J642" s="6"/>
      <c r="L642"/>
      <c r="M642"/>
      <c r="N642"/>
    </row>
    <row r="643" spans="1:14" ht="12.75" customHeight="1" x14ac:dyDescent="0.2">
      <c r="A643" s="2">
        <v>2010107010</v>
      </c>
      <c r="B643" t="s">
        <v>211</v>
      </c>
      <c r="C643" s="9">
        <v>0</v>
      </c>
      <c r="D643" s="11">
        <v>45382</v>
      </c>
      <c r="H643" s="7"/>
      <c r="I643" s="7"/>
      <c r="J643" s="6"/>
      <c r="L643"/>
      <c r="M643"/>
      <c r="N643"/>
    </row>
    <row r="644" spans="1:14" ht="12.75" customHeight="1" x14ac:dyDescent="0.2">
      <c r="A644" s="2">
        <v>2010107015</v>
      </c>
      <c r="B644" t="s">
        <v>212</v>
      </c>
      <c r="C644" s="9">
        <v>0</v>
      </c>
      <c r="D644" s="11">
        <v>45382</v>
      </c>
      <c r="H644" s="7"/>
      <c r="I644" s="7"/>
      <c r="J644" s="6"/>
      <c r="L644"/>
      <c r="M644"/>
      <c r="N644"/>
    </row>
    <row r="645" spans="1:14" ht="12.75" customHeight="1" x14ac:dyDescent="0.2">
      <c r="A645" s="2">
        <v>2010107021</v>
      </c>
      <c r="B645" t="s">
        <v>213</v>
      </c>
      <c r="C645" s="9">
        <v>0</v>
      </c>
      <c r="D645" s="11">
        <v>45382</v>
      </c>
      <c r="H645" s="7"/>
      <c r="I645" s="7"/>
      <c r="J645" s="6"/>
      <c r="L645"/>
      <c r="M645"/>
      <c r="N645"/>
    </row>
    <row r="646" spans="1:14" ht="12.75" customHeight="1" x14ac:dyDescent="0.2">
      <c r="A646" s="2">
        <v>2010107023</v>
      </c>
      <c r="B646" t="s">
        <v>214</v>
      </c>
      <c r="C646" s="9">
        <v>0</v>
      </c>
      <c r="D646" s="11">
        <v>45382</v>
      </c>
      <c r="H646" s="7"/>
      <c r="I646" s="7"/>
      <c r="J646" s="6"/>
      <c r="L646"/>
      <c r="M646"/>
      <c r="N646"/>
    </row>
    <row r="647" spans="1:14" ht="12.75" customHeight="1" x14ac:dyDescent="0.2">
      <c r="A647" s="2">
        <v>2010107025</v>
      </c>
      <c r="B647" t="s">
        <v>215</v>
      </c>
      <c r="C647" s="9">
        <v>0</v>
      </c>
      <c r="D647" s="11">
        <v>45382</v>
      </c>
      <c r="H647" s="7"/>
      <c r="I647" s="7"/>
      <c r="J647" s="6"/>
      <c r="L647"/>
      <c r="M647"/>
      <c r="N647"/>
    </row>
    <row r="648" spans="1:14" ht="12.75" customHeight="1" x14ac:dyDescent="0.2">
      <c r="A648" s="2">
        <v>2010107031</v>
      </c>
      <c r="B648" t="s">
        <v>216</v>
      </c>
      <c r="C648" s="9">
        <v>0</v>
      </c>
      <c r="D648" s="11">
        <v>45382</v>
      </c>
      <c r="H648" s="7"/>
      <c r="I648" s="7"/>
      <c r="J648" s="6"/>
      <c r="L648"/>
      <c r="M648"/>
      <c r="N648"/>
    </row>
    <row r="649" spans="1:14" ht="12.75" customHeight="1" x14ac:dyDescent="0.2">
      <c r="A649" s="2">
        <v>2010107033</v>
      </c>
      <c r="B649" t="s">
        <v>217</v>
      </c>
      <c r="C649" s="9">
        <v>0</v>
      </c>
      <c r="D649" s="11">
        <v>45382</v>
      </c>
      <c r="H649" s="7"/>
      <c r="I649" s="7"/>
      <c r="J649" s="6"/>
      <c r="L649"/>
      <c r="M649"/>
      <c r="N649"/>
    </row>
    <row r="650" spans="1:14" ht="12.75" customHeight="1" x14ac:dyDescent="0.2">
      <c r="A650" s="2">
        <v>2010107034</v>
      </c>
      <c r="B650" t="s">
        <v>218</v>
      </c>
      <c r="C650" s="9">
        <v>0</v>
      </c>
      <c r="D650" s="11">
        <v>45382</v>
      </c>
      <c r="H650" s="7"/>
      <c r="I650" s="7"/>
      <c r="J650" s="6"/>
      <c r="L650"/>
      <c r="M650"/>
      <c r="N650"/>
    </row>
    <row r="651" spans="1:14" ht="12.75" customHeight="1" x14ac:dyDescent="0.2">
      <c r="A651" s="2">
        <v>2010101002</v>
      </c>
      <c r="B651" t="s">
        <v>3</v>
      </c>
      <c r="C651" s="9">
        <v>0</v>
      </c>
      <c r="D651" s="11">
        <v>45412</v>
      </c>
      <c r="F651" s="7"/>
      <c r="G651" s="7"/>
      <c r="H651" s="6"/>
      <c r="L651"/>
      <c r="M651"/>
      <c r="N651"/>
    </row>
    <row r="652" spans="1:14" ht="12.75" customHeight="1" x14ac:dyDescent="0.2">
      <c r="A652" s="2">
        <v>2010101003</v>
      </c>
      <c r="B652" t="s">
        <v>4</v>
      </c>
      <c r="C652" s="9">
        <v>0</v>
      </c>
      <c r="D652" s="11">
        <v>45412</v>
      </c>
      <c r="F652" s="7"/>
      <c r="G652" s="7"/>
      <c r="H652" s="6"/>
      <c r="L652"/>
      <c r="M652"/>
      <c r="N652"/>
    </row>
    <row r="653" spans="1:14" ht="12.75" customHeight="1" x14ac:dyDescent="0.2">
      <c r="A653" s="2">
        <v>2010101004</v>
      </c>
      <c r="B653" t="s">
        <v>5</v>
      </c>
      <c r="C653" s="9">
        <v>0</v>
      </c>
      <c r="D653" s="11">
        <v>45412</v>
      </c>
      <c r="F653" s="7"/>
      <c r="G653" s="7"/>
      <c r="H653" s="6"/>
      <c r="L653"/>
      <c r="M653"/>
      <c r="N653"/>
    </row>
    <row r="654" spans="1:14" ht="12.75" customHeight="1" x14ac:dyDescent="0.2">
      <c r="A654" s="2">
        <v>2010101006</v>
      </c>
      <c r="B654" t="s">
        <v>6</v>
      </c>
      <c r="C654" s="9">
        <v>302092</v>
      </c>
      <c r="D654" s="11">
        <v>45412</v>
      </c>
      <c r="F654" s="7"/>
      <c r="G654" s="7"/>
      <c r="H654" s="6"/>
      <c r="L654"/>
      <c r="M654"/>
      <c r="N654"/>
    </row>
    <row r="655" spans="1:14" ht="12.75" customHeight="1" x14ac:dyDescent="0.2">
      <c r="A655" s="2">
        <v>2010101007</v>
      </c>
      <c r="B655" t="s">
        <v>7</v>
      </c>
      <c r="C655" s="9">
        <v>0</v>
      </c>
      <c r="D655" s="11">
        <v>45412</v>
      </c>
      <c r="F655" s="7"/>
      <c r="G655" s="7"/>
      <c r="H655" s="6"/>
      <c r="L655"/>
      <c r="M655"/>
      <c r="N655"/>
    </row>
    <row r="656" spans="1:14" ht="12.75" customHeight="1" x14ac:dyDescent="0.2">
      <c r="A656" s="2">
        <v>2010101008</v>
      </c>
      <c r="B656" t="s">
        <v>8</v>
      </c>
      <c r="C656" s="9">
        <v>1071973.8</v>
      </c>
      <c r="D656" s="11">
        <v>45412</v>
      </c>
      <c r="F656" s="7"/>
      <c r="G656" s="7"/>
      <c r="H656" s="6"/>
      <c r="L656"/>
      <c r="M656"/>
      <c r="N656"/>
    </row>
    <row r="657" spans="1:14" ht="12.75" customHeight="1" x14ac:dyDescent="0.2">
      <c r="A657" s="2">
        <v>2010101010</v>
      </c>
      <c r="B657" s="10" t="s">
        <v>9</v>
      </c>
      <c r="C657" s="9">
        <v>0</v>
      </c>
      <c r="D657" s="11">
        <v>45412</v>
      </c>
      <c r="F657" s="7"/>
      <c r="G657" s="7"/>
      <c r="H657" s="6"/>
      <c r="L657"/>
      <c r="M657"/>
      <c r="N657"/>
    </row>
    <row r="658" spans="1:14" ht="12.75" customHeight="1" x14ac:dyDescent="0.2">
      <c r="A658" s="2">
        <v>2010101022</v>
      </c>
      <c r="B658" t="s">
        <v>10</v>
      </c>
      <c r="C658" s="9">
        <v>0</v>
      </c>
      <c r="D658" s="11">
        <v>45412</v>
      </c>
      <c r="F658" s="7"/>
      <c r="G658" s="7"/>
      <c r="H658" s="6"/>
      <c r="L658"/>
      <c r="M658"/>
      <c r="N658"/>
    </row>
    <row r="659" spans="1:14" ht="12.75" customHeight="1" x14ac:dyDescent="0.2">
      <c r="A659" s="2">
        <v>2010101023</v>
      </c>
      <c r="B659" t="s">
        <v>11</v>
      </c>
      <c r="C659" s="9">
        <v>0</v>
      </c>
      <c r="D659" s="11">
        <v>45412</v>
      </c>
      <c r="F659" s="7"/>
      <c r="G659" s="7"/>
      <c r="H659" s="6"/>
      <c r="L659"/>
      <c r="M659"/>
      <c r="N659"/>
    </row>
    <row r="660" spans="1:14" ht="12.75" customHeight="1" x14ac:dyDescent="0.2">
      <c r="A660" s="2">
        <v>2010101032</v>
      </c>
      <c r="B660" t="s">
        <v>12</v>
      </c>
      <c r="C660" s="9">
        <v>0</v>
      </c>
      <c r="D660" s="11">
        <v>45412</v>
      </c>
      <c r="F660" s="7"/>
      <c r="G660" s="7"/>
      <c r="H660" s="6"/>
      <c r="L660"/>
      <c r="M660"/>
      <c r="N660"/>
    </row>
    <row r="661" spans="1:14" ht="12.75" customHeight="1" x14ac:dyDescent="0.2">
      <c r="A661" s="2">
        <v>2010101033</v>
      </c>
      <c r="B661" t="s">
        <v>13</v>
      </c>
      <c r="C661" s="9">
        <v>0</v>
      </c>
      <c r="D661" s="11">
        <v>45412</v>
      </c>
      <c r="F661" s="7"/>
      <c r="G661" s="7"/>
      <c r="H661" s="6"/>
      <c r="L661"/>
      <c r="M661"/>
      <c r="N661"/>
    </row>
    <row r="662" spans="1:14" ht="12.75" customHeight="1" x14ac:dyDescent="0.2">
      <c r="A662" s="2">
        <v>2010101034</v>
      </c>
      <c r="B662" t="s">
        <v>14</v>
      </c>
      <c r="C662" s="9">
        <v>129949</v>
      </c>
      <c r="D662" s="11">
        <v>45412</v>
      </c>
      <c r="F662" s="7"/>
      <c r="G662" s="7"/>
      <c r="H662" s="6"/>
      <c r="L662"/>
      <c r="M662"/>
      <c r="N662"/>
    </row>
    <row r="663" spans="1:14" ht="12.75" customHeight="1" x14ac:dyDescent="0.2">
      <c r="A663" s="2">
        <v>2010101039</v>
      </c>
      <c r="B663" t="s">
        <v>15</v>
      </c>
      <c r="C663" s="9">
        <v>0</v>
      </c>
      <c r="D663" s="11">
        <v>45412</v>
      </c>
      <c r="F663" s="7"/>
      <c r="G663" s="7"/>
      <c r="H663" s="6"/>
      <c r="L663"/>
      <c r="M663"/>
      <c r="N663"/>
    </row>
    <row r="664" spans="1:14" ht="12.75" customHeight="1" x14ac:dyDescent="0.2">
      <c r="A664" s="2">
        <v>2010101040</v>
      </c>
      <c r="B664" t="s">
        <v>16</v>
      </c>
      <c r="C664" s="9">
        <v>0</v>
      </c>
      <c r="D664" s="11">
        <v>45412</v>
      </c>
      <c r="F664" s="7"/>
      <c r="G664" s="7"/>
      <c r="H664" s="6"/>
      <c r="L664"/>
      <c r="M664"/>
      <c r="N664"/>
    </row>
    <row r="665" spans="1:14" ht="12.75" customHeight="1" x14ac:dyDescent="0.2">
      <c r="A665" s="2">
        <v>2010101044</v>
      </c>
      <c r="B665" t="s">
        <v>17</v>
      </c>
      <c r="C665" s="9">
        <v>0</v>
      </c>
      <c r="D665" s="11">
        <v>45412</v>
      </c>
      <c r="F665" s="7"/>
      <c r="G665" s="7"/>
      <c r="H665" s="6"/>
      <c r="L665"/>
      <c r="M665"/>
      <c r="N665"/>
    </row>
    <row r="666" spans="1:14" ht="12.75" customHeight="1" x14ac:dyDescent="0.2">
      <c r="A666" s="2">
        <v>2010101060</v>
      </c>
      <c r="B666" t="s">
        <v>18</v>
      </c>
      <c r="C666" s="9">
        <v>0</v>
      </c>
      <c r="D666" s="11">
        <v>45412</v>
      </c>
      <c r="F666" s="7"/>
      <c r="G666" s="7"/>
      <c r="H666" s="6"/>
      <c r="L666"/>
      <c r="M666"/>
      <c r="N666"/>
    </row>
    <row r="667" spans="1:14" ht="12.75" customHeight="1" x14ac:dyDescent="0.2">
      <c r="A667" s="2">
        <v>2010101061</v>
      </c>
      <c r="B667" t="s">
        <v>19</v>
      </c>
      <c r="C667" s="9">
        <v>0</v>
      </c>
      <c r="D667" s="11">
        <v>45412</v>
      </c>
      <c r="F667" s="7"/>
      <c r="G667" s="7"/>
      <c r="H667" s="6"/>
      <c r="L667"/>
      <c r="M667"/>
      <c r="N667"/>
    </row>
    <row r="668" spans="1:14" ht="12.75" customHeight="1" x14ac:dyDescent="0.2">
      <c r="A668" s="2">
        <v>2010101064</v>
      </c>
      <c r="B668" t="s">
        <v>20</v>
      </c>
      <c r="C668" s="9">
        <v>69941.600000000006</v>
      </c>
      <c r="D668" s="11">
        <v>45412</v>
      </c>
      <c r="F668" s="7"/>
      <c r="G668" s="7"/>
      <c r="H668" s="6"/>
      <c r="L668"/>
      <c r="M668"/>
      <c r="N668"/>
    </row>
    <row r="669" spans="1:14" ht="12.75" customHeight="1" x14ac:dyDescent="0.2">
      <c r="A669" s="2">
        <v>2010101072</v>
      </c>
      <c r="B669" t="s">
        <v>21</v>
      </c>
      <c r="C669" s="9">
        <v>0</v>
      </c>
      <c r="D669" s="11">
        <v>45412</v>
      </c>
      <c r="F669" s="7"/>
      <c r="G669" s="7"/>
      <c r="H669" s="6"/>
      <c r="L669"/>
      <c r="M669"/>
      <c r="N669"/>
    </row>
    <row r="670" spans="1:14" ht="12.75" customHeight="1" x14ac:dyDescent="0.2">
      <c r="A670" s="2">
        <v>2010101074</v>
      </c>
      <c r="B670" t="s">
        <v>22</v>
      </c>
      <c r="C670" s="9">
        <v>0</v>
      </c>
      <c r="D670" s="11">
        <v>45412</v>
      </c>
      <c r="F670" s="7"/>
      <c r="G670" s="7"/>
      <c r="H670" s="6"/>
      <c r="L670"/>
      <c r="M670"/>
      <c r="N670"/>
    </row>
    <row r="671" spans="1:14" ht="12.75" customHeight="1" x14ac:dyDescent="0.2">
      <c r="A671" s="2">
        <v>2010101092</v>
      </c>
      <c r="B671" t="s">
        <v>23</v>
      </c>
      <c r="C671" s="9">
        <v>0</v>
      </c>
      <c r="D671" s="11">
        <v>45412</v>
      </c>
      <c r="F671" s="7"/>
      <c r="G671" s="7"/>
      <c r="H671" s="6"/>
      <c r="L671"/>
      <c r="M671"/>
      <c r="N671"/>
    </row>
    <row r="672" spans="1:14" ht="12.75" customHeight="1" x14ac:dyDescent="0.2">
      <c r="A672" s="2">
        <v>2010101093</v>
      </c>
      <c r="B672" t="s">
        <v>24</v>
      </c>
      <c r="C672" s="9">
        <v>1222574.6499999999</v>
      </c>
      <c r="D672" s="11">
        <v>45412</v>
      </c>
      <c r="F672" s="7"/>
      <c r="G672" s="7"/>
      <c r="H672" s="6"/>
      <c r="L672"/>
      <c r="M672"/>
      <c r="N672"/>
    </row>
    <row r="673" spans="1:14" ht="12.75" customHeight="1" x14ac:dyDescent="0.2">
      <c r="A673" s="2">
        <v>2010101095</v>
      </c>
      <c r="B673" t="s">
        <v>25</v>
      </c>
      <c r="C673" s="9">
        <v>0</v>
      </c>
      <c r="D673" s="11">
        <v>45412</v>
      </c>
      <c r="F673" s="7"/>
      <c r="G673" s="7"/>
      <c r="H673" s="6"/>
      <c r="L673"/>
      <c r="M673"/>
      <c r="N673"/>
    </row>
    <row r="674" spans="1:14" ht="12.75" customHeight="1" x14ac:dyDescent="0.2">
      <c r="A674" s="2">
        <v>2010101097</v>
      </c>
      <c r="B674" s="10" t="s">
        <v>26</v>
      </c>
      <c r="C674" s="9">
        <v>0</v>
      </c>
      <c r="D674" s="11">
        <v>45412</v>
      </c>
      <c r="F674" s="7"/>
      <c r="G674" s="7"/>
      <c r="H674" s="6"/>
      <c r="L674"/>
      <c r="M674"/>
      <c r="N674"/>
    </row>
    <row r="675" spans="1:14" ht="12.75" customHeight="1" x14ac:dyDescent="0.2">
      <c r="A675" s="2">
        <v>2010101112</v>
      </c>
      <c r="B675" t="s">
        <v>27</v>
      </c>
      <c r="C675" s="9">
        <v>0</v>
      </c>
      <c r="D675" s="11">
        <v>45412</v>
      </c>
      <c r="F675" s="7"/>
      <c r="G675" s="7"/>
      <c r="H675" s="6"/>
      <c r="L675"/>
      <c r="M675"/>
      <c r="N675"/>
    </row>
    <row r="676" spans="1:14" ht="12.75" customHeight="1" x14ac:dyDescent="0.2">
      <c r="A676" s="2">
        <v>2010101122</v>
      </c>
      <c r="B676" t="s">
        <v>28</v>
      </c>
      <c r="C676" s="9">
        <v>0</v>
      </c>
      <c r="D676" s="11">
        <v>45412</v>
      </c>
      <c r="F676" s="7"/>
      <c r="G676" s="7"/>
      <c r="H676" s="6"/>
      <c r="L676"/>
      <c r="M676"/>
      <c r="N676"/>
    </row>
    <row r="677" spans="1:14" ht="12.75" customHeight="1" x14ac:dyDescent="0.2">
      <c r="A677" s="2">
        <v>2010101149</v>
      </c>
      <c r="B677" t="s">
        <v>29</v>
      </c>
      <c r="C677" s="9">
        <v>0</v>
      </c>
      <c r="D677" s="11">
        <v>45412</v>
      </c>
      <c r="F677" s="7"/>
      <c r="G677" s="7"/>
      <c r="H677" s="6"/>
      <c r="L677"/>
      <c r="M677"/>
      <c r="N677"/>
    </row>
    <row r="678" spans="1:14" ht="12.75" customHeight="1" x14ac:dyDescent="0.2">
      <c r="A678" s="2">
        <v>2010101150</v>
      </c>
      <c r="B678" t="s">
        <v>30</v>
      </c>
      <c r="C678" s="9">
        <v>0</v>
      </c>
      <c r="D678" s="11">
        <v>45412</v>
      </c>
      <c r="F678" s="7"/>
      <c r="G678" s="7"/>
      <c r="H678" s="6"/>
      <c r="L678"/>
      <c r="M678"/>
      <c r="N678"/>
    </row>
    <row r="679" spans="1:14" ht="12.75" customHeight="1" x14ac:dyDescent="0.2">
      <c r="A679" s="2">
        <v>2010101157</v>
      </c>
      <c r="B679" t="s">
        <v>31</v>
      </c>
      <c r="C679" s="9">
        <v>629209.10000000009</v>
      </c>
      <c r="D679" s="11">
        <v>45412</v>
      </c>
      <c r="F679" s="7"/>
      <c r="G679" s="7"/>
      <c r="H679" s="6"/>
      <c r="L679"/>
      <c r="M679"/>
      <c r="N679"/>
    </row>
    <row r="680" spans="1:14" ht="12.75" customHeight="1" x14ac:dyDescent="0.2">
      <c r="A680" s="2">
        <v>2010101168</v>
      </c>
      <c r="B680" t="s">
        <v>32</v>
      </c>
      <c r="C680" s="9">
        <v>0</v>
      </c>
      <c r="D680" s="11">
        <v>45412</v>
      </c>
      <c r="F680" s="7"/>
      <c r="G680" s="7"/>
      <c r="H680" s="6"/>
      <c r="L680"/>
      <c r="M680"/>
      <c r="N680"/>
    </row>
    <row r="681" spans="1:14" ht="12.75" customHeight="1" x14ac:dyDescent="0.2">
      <c r="A681" s="2">
        <v>2010101170</v>
      </c>
      <c r="B681" t="s">
        <v>33</v>
      </c>
      <c r="C681" s="9">
        <v>0</v>
      </c>
      <c r="D681" s="11">
        <v>45412</v>
      </c>
      <c r="F681" s="7"/>
      <c r="G681" s="7"/>
      <c r="H681" s="6"/>
      <c r="L681"/>
      <c r="M681"/>
      <c r="N681"/>
    </row>
    <row r="682" spans="1:14" ht="12.75" customHeight="1" x14ac:dyDescent="0.2">
      <c r="A682" s="2">
        <v>2010101173</v>
      </c>
      <c r="B682" t="s">
        <v>34</v>
      </c>
      <c r="C682" s="9">
        <v>0</v>
      </c>
      <c r="D682" s="11">
        <v>45412</v>
      </c>
      <c r="F682" s="7"/>
      <c r="G682" s="7"/>
      <c r="H682" s="6"/>
      <c r="L682"/>
      <c r="M682"/>
      <c r="N682"/>
    </row>
    <row r="683" spans="1:14" ht="12.75" customHeight="1" x14ac:dyDescent="0.2">
      <c r="A683" s="2">
        <v>2010101182</v>
      </c>
      <c r="B683" t="s">
        <v>35</v>
      </c>
      <c r="C683" s="9">
        <v>0</v>
      </c>
      <c r="D683" s="11">
        <v>45412</v>
      </c>
      <c r="F683" s="7"/>
      <c r="G683" s="7"/>
      <c r="H683" s="6"/>
      <c r="L683"/>
      <c r="M683"/>
      <c r="N683"/>
    </row>
    <row r="684" spans="1:14" ht="12.75" customHeight="1" x14ac:dyDescent="0.2">
      <c r="A684" s="2">
        <v>2010101183</v>
      </c>
      <c r="B684" t="s">
        <v>36</v>
      </c>
      <c r="C684" s="9">
        <v>0</v>
      </c>
      <c r="D684" s="11">
        <v>45412</v>
      </c>
      <c r="F684" s="7"/>
      <c r="G684" s="7"/>
      <c r="H684" s="6"/>
      <c r="L684"/>
      <c r="M684"/>
      <c r="N684"/>
    </row>
    <row r="685" spans="1:14" ht="12.75" customHeight="1" x14ac:dyDescent="0.2">
      <c r="A685" s="2">
        <v>2010101185</v>
      </c>
      <c r="B685" t="s">
        <v>37</v>
      </c>
      <c r="C685" s="9">
        <v>0</v>
      </c>
      <c r="D685" s="11">
        <v>45412</v>
      </c>
      <c r="F685" s="7"/>
      <c r="G685" s="7"/>
      <c r="H685" s="6"/>
      <c r="L685"/>
      <c r="M685"/>
      <c r="N685"/>
    </row>
    <row r="686" spans="1:14" ht="12.75" customHeight="1" x14ac:dyDescent="0.2">
      <c r="A686" s="2">
        <v>2010101188</v>
      </c>
      <c r="B686" s="10" t="s">
        <v>38</v>
      </c>
      <c r="C686" s="9">
        <v>0</v>
      </c>
      <c r="D686" s="11">
        <v>45412</v>
      </c>
      <c r="F686" s="7"/>
      <c r="G686" s="7"/>
      <c r="H686" s="6"/>
      <c r="L686"/>
      <c r="M686"/>
      <c r="N686"/>
    </row>
    <row r="687" spans="1:14" ht="12.75" customHeight="1" x14ac:dyDescent="0.2">
      <c r="A687" s="2">
        <v>2010101191</v>
      </c>
      <c r="B687" t="s">
        <v>39</v>
      </c>
      <c r="C687" s="9">
        <v>0</v>
      </c>
      <c r="D687" s="11">
        <v>45412</v>
      </c>
      <c r="F687" s="7"/>
      <c r="G687" s="7"/>
      <c r="H687" s="6"/>
      <c r="L687"/>
      <c r="M687"/>
      <c r="N687"/>
    </row>
    <row r="688" spans="1:14" ht="12.75" customHeight="1" x14ac:dyDescent="0.2">
      <c r="A688" s="2">
        <v>2010101194</v>
      </c>
      <c r="B688" s="10" t="s">
        <v>40</v>
      </c>
      <c r="C688" s="9">
        <v>0</v>
      </c>
      <c r="D688" s="11">
        <v>45412</v>
      </c>
      <c r="F688" s="7"/>
      <c r="G688" s="7"/>
      <c r="H688" s="6"/>
      <c r="L688"/>
      <c r="M688"/>
      <c r="N688"/>
    </row>
    <row r="689" spans="1:14" ht="12.75" customHeight="1" x14ac:dyDescent="0.2">
      <c r="A689" s="2">
        <v>2010101195</v>
      </c>
      <c r="B689" t="s">
        <v>41</v>
      </c>
      <c r="C689" s="9">
        <v>0</v>
      </c>
      <c r="D689" s="11">
        <v>45412</v>
      </c>
      <c r="F689" s="7"/>
      <c r="G689" s="7"/>
      <c r="H689" s="6"/>
      <c r="L689"/>
      <c r="M689"/>
      <c r="N689"/>
    </row>
    <row r="690" spans="1:14" ht="12.75" customHeight="1" x14ac:dyDescent="0.2">
      <c r="A690" s="2">
        <v>2010101196</v>
      </c>
      <c r="B690" t="s">
        <v>42</v>
      </c>
      <c r="C690" s="9">
        <v>0</v>
      </c>
      <c r="D690" s="11">
        <v>45412</v>
      </c>
      <c r="F690" s="7"/>
      <c r="G690" s="7"/>
      <c r="H690" s="6"/>
      <c r="L690"/>
      <c r="M690"/>
      <c r="N690"/>
    </row>
    <row r="691" spans="1:14" ht="12.75" customHeight="1" x14ac:dyDescent="0.2">
      <c r="A691" s="2">
        <v>2010101197</v>
      </c>
      <c r="B691" s="10" t="s">
        <v>43</v>
      </c>
      <c r="C691" s="9">
        <v>0</v>
      </c>
      <c r="D691" s="11">
        <v>45412</v>
      </c>
      <c r="F691" s="7"/>
      <c r="G691" s="7"/>
      <c r="H691" s="6"/>
      <c r="L691"/>
      <c r="M691"/>
      <c r="N691"/>
    </row>
    <row r="692" spans="1:14" ht="12.75" customHeight="1" x14ac:dyDescent="0.2">
      <c r="A692" s="2">
        <v>2010101200</v>
      </c>
      <c r="B692" t="s">
        <v>44</v>
      </c>
      <c r="C692" s="9">
        <v>0</v>
      </c>
      <c r="D692" s="11">
        <v>45412</v>
      </c>
      <c r="F692" s="7"/>
      <c r="G692" s="7"/>
      <c r="H692" s="6"/>
      <c r="L692"/>
      <c r="M692"/>
      <c r="N692"/>
    </row>
    <row r="693" spans="1:14" ht="12.75" customHeight="1" x14ac:dyDescent="0.2">
      <c r="A693" s="2">
        <v>2010101201</v>
      </c>
      <c r="B693" t="s">
        <v>45</v>
      </c>
      <c r="C693" s="9">
        <v>0</v>
      </c>
      <c r="D693" s="11">
        <v>45412</v>
      </c>
      <c r="F693" s="7"/>
      <c r="G693" s="7"/>
      <c r="H693" s="6"/>
      <c r="L693"/>
      <c r="M693"/>
      <c r="N693"/>
    </row>
    <row r="694" spans="1:14" ht="12.75" customHeight="1" x14ac:dyDescent="0.2">
      <c r="A694" s="2">
        <v>2010101209</v>
      </c>
      <c r="B694" t="s">
        <v>46</v>
      </c>
      <c r="C694" s="9">
        <v>0</v>
      </c>
      <c r="D694" s="11">
        <v>45412</v>
      </c>
      <c r="F694" s="7"/>
      <c r="G694" s="7"/>
      <c r="H694" s="6"/>
      <c r="L694"/>
      <c r="M694"/>
      <c r="N694"/>
    </row>
    <row r="695" spans="1:14" ht="12.75" customHeight="1" x14ac:dyDescent="0.2">
      <c r="A695" s="2">
        <v>2010101221</v>
      </c>
      <c r="B695" t="s">
        <v>47</v>
      </c>
      <c r="C695" s="9">
        <v>0</v>
      </c>
      <c r="D695" s="11">
        <v>45412</v>
      </c>
      <c r="F695" s="7"/>
      <c r="G695" s="7"/>
      <c r="H695" s="6"/>
      <c r="L695"/>
      <c r="M695"/>
      <c r="N695"/>
    </row>
    <row r="696" spans="1:14" ht="12.75" customHeight="1" x14ac:dyDescent="0.2">
      <c r="A696" s="2">
        <v>2010101222</v>
      </c>
      <c r="B696" t="s">
        <v>48</v>
      </c>
      <c r="C696" s="9">
        <v>0</v>
      </c>
      <c r="D696" s="11">
        <v>45412</v>
      </c>
      <c r="F696" s="7"/>
      <c r="G696" s="7"/>
      <c r="H696" s="6"/>
      <c r="L696"/>
      <c r="M696"/>
      <c r="N696"/>
    </row>
    <row r="697" spans="1:14" ht="12.75" customHeight="1" x14ac:dyDescent="0.2">
      <c r="A697" s="2">
        <v>2010101231</v>
      </c>
      <c r="B697" s="10" t="s">
        <v>49</v>
      </c>
      <c r="C697" s="9">
        <v>0</v>
      </c>
      <c r="D697" s="11">
        <v>45412</v>
      </c>
      <c r="F697" s="7"/>
      <c r="G697" s="7"/>
      <c r="H697" s="6"/>
      <c r="L697"/>
      <c r="M697"/>
      <c r="N697"/>
    </row>
    <row r="698" spans="1:14" ht="12.75" customHeight="1" x14ac:dyDescent="0.2">
      <c r="A698" s="2">
        <v>2010101234</v>
      </c>
      <c r="B698" t="s">
        <v>50</v>
      </c>
      <c r="C698" s="9">
        <v>0</v>
      </c>
      <c r="D698" s="11">
        <v>45412</v>
      </c>
      <c r="F698" s="7"/>
      <c r="G698" s="7"/>
      <c r="H698" s="6"/>
      <c r="L698"/>
      <c r="M698"/>
      <c r="N698"/>
    </row>
    <row r="699" spans="1:14" ht="12.75" customHeight="1" x14ac:dyDescent="0.2">
      <c r="A699" s="2">
        <v>2010101236</v>
      </c>
      <c r="B699" t="s">
        <v>51</v>
      </c>
      <c r="C699" s="9">
        <v>60.145010000169279</v>
      </c>
      <c r="D699" s="11">
        <v>45412</v>
      </c>
      <c r="F699" s="7"/>
      <c r="G699" s="7"/>
      <c r="H699" s="6"/>
      <c r="L699"/>
      <c r="M699"/>
      <c r="N699"/>
    </row>
    <row r="700" spans="1:14" ht="12.75" customHeight="1" x14ac:dyDescent="0.2">
      <c r="A700" s="2">
        <v>2010101243</v>
      </c>
      <c r="B700" t="s">
        <v>52</v>
      </c>
      <c r="C700" s="9">
        <v>0</v>
      </c>
      <c r="D700" s="11">
        <v>45412</v>
      </c>
      <c r="F700" s="7"/>
      <c r="G700" s="7"/>
      <c r="H700" s="6"/>
      <c r="L700"/>
      <c r="M700"/>
      <c r="N700"/>
    </row>
    <row r="701" spans="1:14" ht="12.75" customHeight="1" x14ac:dyDescent="0.2">
      <c r="A701" s="2">
        <v>2010101245</v>
      </c>
      <c r="B701" t="s">
        <v>53</v>
      </c>
      <c r="C701" s="9">
        <v>0</v>
      </c>
      <c r="D701" s="11">
        <v>45412</v>
      </c>
      <c r="F701" s="7"/>
      <c r="G701" s="7"/>
      <c r="H701" s="6"/>
      <c r="L701"/>
      <c r="M701"/>
      <c r="N701"/>
    </row>
    <row r="702" spans="1:14" ht="12.75" customHeight="1" x14ac:dyDescent="0.2">
      <c r="A702" s="2">
        <v>2010101247</v>
      </c>
      <c r="B702" t="s">
        <v>54</v>
      </c>
      <c r="C702" s="9">
        <v>0</v>
      </c>
      <c r="D702" s="11">
        <v>45412</v>
      </c>
      <c r="F702" s="7"/>
      <c r="G702" s="7"/>
      <c r="H702" s="6"/>
      <c r="L702"/>
      <c r="M702"/>
      <c r="N702"/>
    </row>
    <row r="703" spans="1:14" ht="12.75" customHeight="1" x14ac:dyDescent="0.2">
      <c r="A703" s="2">
        <v>2010101249</v>
      </c>
      <c r="B703" t="s">
        <v>55</v>
      </c>
      <c r="C703" s="9">
        <v>0</v>
      </c>
      <c r="D703" s="11">
        <v>45412</v>
      </c>
      <c r="F703" s="7"/>
      <c r="G703" s="7"/>
      <c r="H703" s="6"/>
      <c r="L703"/>
      <c r="M703"/>
      <c r="N703"/>
    </row>
    <row r="704" spans="1:14" ht="12.75" customHeight="1" x14ac:dyDescent="0.2">
      <c r="A704" s="2">
        <v>2010101251</v>
      </c>
      <c r="B704" t="s">
        <v>56</v>
      </c>
      <c r="C704" s="9">
        <v>0</v>
      </c>
      <c r="D704" s="11">
        <v>45412</v>
      </c>
      <c r="F704" s="7"/>
      <c r="G704" s="7"/>
      <c r="H704" s="6"/>
      <c r="L704"/>
      <c r="M704"/>
      <c r="N704"/>
    </row>
    <row r="705" spans="1:14" ht="12.75" customHeight="1" x14ac:dyDescent="0.2">
      <c r="A705" s="2">
        <v>2010101253</v>
      </c>
      <c r="B705" t="s">
        <v>57</v>
      </c>
      <c r="C705" s="9">
        <v>0</v>
      </c>
      <c r="D705" s="11">
        <v>45412</v>
      </c>
      <c r="F705" s="7"/>
      <c r="G705" s="7"/>
      <c r="H705" s="6"/>
      <c r="L705"/>
      <c r="M705"/>
      <c r="N705"/>
    </row>
    <row r="706" spans="1:14" ht="12.75" customHeight="1" x14ac:dyDescent="0.2">
      <c r="A706" s="2">
        <v>2010101254</v>
      </c>
      <c r="B706" t="s">
        <v>58</v>
      </c>
      <c r="C706" s="9">
        <v>0</v>
      </c>
      <c r="D706" s="11">
        <v>45412</v>
      </c>
      <c r="F706" s="7"/>
      <c r="G706" s="7"/>
      <c r="H706" s="6"/>
      <c r="L706"/>
      <c r="M706"/>
      <c r="N706"/>
    </row>
    <row r="707" spans="1:14" ht="12.75" customHeight="1" x14ac:dyDescent="0.2">
      <c r="A707" s="2">
        <v>2010101255</v>
      </c>
      <c r="B707" t="s">
        <v>59</v>
      </c>
      <c r="C707" s="9">
        <v>0</v>
      </c>
      <c r="D707" s="11">
        <v>45412</v>
      </c>
      <c r="F707" s="7"/>
      <c r="G707" s="7"/>
      <c r="H707" s="6"/>
      <c r="L707"/>
      <c r="M707"/>
      <c r="N707"/>
    </row>
    <row r="708" spans="1:14" ht="12.75" customHeight="1" x14ac:dyDescent="0.2">
      <c r="A708" s="2">
        <v>2010101256</v>
      </c>
      <c r="B708" s="10" t="s">
        <v>60</v>
      </c>
      <c r="C708" s="9">
        <v>0</v>
      </c>
      <c r="D708" s="11">
        <v>45412</v>
      </c>
      <c r="F708" s="7"/>
      <c r="G708" s="7"/>
      <c r="H708" s="6"/>
      <c r="L708"/>
      <c r="M708"/>
      <c r="N708"/>
    </row>
    <row r="709" spans="1:14" ht="12.75" customHeight="1" x14ac:dyDescent="0.2">
      <c r="A709" s="2">
        <v>2010101257</v>
      </c>
      <c r="B709" t="s">
        <v>61</v>
      </c>
      <c r="C709" s="9">
        <v>0</v>
      </c>
      <c r="D709" s="11">
        <v>45412</v>
      </c>
      <c r="F709" s="7"/>
      <c r="G709" s="7"/>
      <c r="H709" s="6"/>
      <c r="L709"/>
      <c r="M709"/>
      <c r="N709"/>
    </row>
    <row r="710" spans="1:14" ht="12.75" customHeight="1" x14ac:dyDescent="0.2">
      <c r="A710" s="2">
        <v>2010101261</v>
      </c>
      <c r="B710" t="s">
        <v>62</v>
      </c>
      <c r="C710" s="9">
        <v>0</v>
      </c>
      <c r="D710" s="11">
        <v>45412</v>
      </c>
      <c r="F710" s="7"/>
      <c r="G710" s="7"/>
      <c r="H710" s="6"/>
      <c r="L710"/>
      <c r="M710"/>
      <c r="N710"/>
    </row>
    <row r="711" spans="1:14" ht="12.75" customHeight="1" x14ac:dyDescent="0.2">
      <c r="A711" s="2">
        <v>2010101265</v>
      </c>
      <c r="B711" t="s">
        <v>63</v>
      </c>
      <c r="C711" s="9">
        <v>0</v>
      </c>
      <c r="D711" s="11">
        <v>45412</v>
      </c>
      <c r="F711" s="7"/>
      <c r="G711" s="7"/>
      <c r="H711" s="6"/>
      <c r="L711"/>
      <c r="M711"/>
      <c r="N711"/>
    </row>
    <row r="712" spans="1:14" ht="12.75" customHeight="1" x14ac:dyDescent="0.2">
      <c r="A712" s="2">
        <v>2010101266</v>
      </c>
      <c r="B712" t="s">
        <v>64</v>
      </c>
      <c r="C712" s="9">
        <v>0</v>
      </c>
      <c r="D712" s="11">
        <v>45412</v>
      </c>
      <c r="F712" s="7"/>
      <c r="G712" s="7"/>
      <c r="H712" s="6"/>
      <c r="L712"/>
      <c r="M712"/>
      <c r="N712"/>
    </row>
    <row r="713" spans="1:14" ht="12.75" customHeight="1" x14ac:dyDescent="0.2">
      <c r="A713" s="2">
        <v>2010101267</v>
      </c>
      <c r="B713" t="s">
        <v>65</v>
      </c>
      <c r="C713" s="9">
        <v>0</v>
      </c>
      <c r="D713" s="11">
        <v>45412</v>
      </c>
      <c r="F713" s="7"/>
      <c r="G713" s="7"/>
      <c r="H713" s="6"/>
      <c r="L713"/>
      <c r="M713"/>
      <c r="N713"/>
    </row>
    <row r="714" spans="1:14" ht="12.75" customHeight="1" x14ac:dyDescent="0.2">
      <c r="A714" s="2">
        <v>2010101268</v>
      </c>
      <c r="B714" t="s">
        <v>66</v>
      </c>
      <c r="C714" s="9">
        <v>0</v>
      </c>
      <c r="D714" s="11">
        <v>45412</v>
      </c>
      <c r="F714" s="7"/>
      <c r="G714" s="7"/>
      <c r="H714" s="6"/>
      <c r="L714"/>
      <c r="M714"/>
      <c r="N714"/>
    </row>
    <row r="715" spans="1:14" ht="12.75" customHeight="1" x14ac:dyDescent="0.2">
      <c r="A715" s="2">
        <v>2010101274</v>
      </c>
      <c r="B715" t="s">
        <v>67</v>
      </c>
      <c r="C715" s="9">
        <v>0</v>
      </c>
      <c r="D715" s="11">
        <v>45412</v>
      </c>
      <c r="F715" s="7"/>
      <c r="G715" s="7"/>
      <c r="H715" s="6"/>
      <c r="L715"/>
      <c r="M715"/>
      <c r="N715"/>
    </row>
    <row r="716" spans="1:14" ht="12.75" customHeight="1" x14ac:dyDescent="0.2">
      <c r="A716" s="2">
        <v>2010101275</v>
      </c>
      <c r="B716" t="s">
        <v>68</v>
      </c>
      <c r="C716" s="9">
        <v>0</v>
      </c>
      <c r="D716" s="11">
        <v>45412</v>
      </c>
      <c r="F716" s="7"/>
      <c r="G716" s="7"/>
      <c r="H716" s="6"/>
      <c r="L716"/>
      <c r="M716"/>
      <c r="N716"/>
    </row>
    <row r="717" spans="1:14" ht="12.75" customHeight="1" x14ac:dyDescent="0.2">
      <c r="A717" s="2">
        <v>2010101279</v>
      </c>
      <c r="B717" t="s">
        <v>69</v>
      </c>
      <c r="C717" s="9">
        <v>0</v>
      </c>
      <c r="D717" s="11">
        <v>45412</v>
      </c>
      <c r="F717" s="7"/>
      <c r="G717" s="7"/>
      <c r="H717" s="6"/>
      <c r="L717"/>
      <c r="M717"/>
      <c r="N717"/>
    </row>
    <row r="718" spans="1:14" ht="12.75" customHeight="1" x14ac:dyDescent="0.2">
      <c r="A718" s="2">
        <v>2010101280</v>
      </c>
      <c r="B718" t="s">
        <v>70</v>
      </c>
      <c r="C718" s="9">
        <v>0</v>
      </c>
      <c r="D718" s="11">
        <v>45412</v>
      </c>
      <c r="F718" s="7"/>
      <c r="G718" s="7"/>
      <c r="H718" s="6"/>
      <c r="L718"/>
      <c r="M718"/>
      <c r="N718"/>
    </row>
    <row r="719" spans="1:14" ht="12.75" customHeight="1" x14ac:dyDescent="0.2">
      <c r="A719" s="2">
        <v>2010101281</v>
      </c>
      <c r="B719" s="10" t="s">
        <v>71</v>
      </c>
      <c r="C719" s="9">
        <v>0</v>
      </c>
      <c r="D719" s="11">
        <v>45412</v>
      </c>
      <c r="F719" s="7"/>
      <c r="G719" s="7"/>
      <c r="H719" s="6"/>
      <c r="L719"/>
      <c r="M719"/>
      <c r="N719"/>
    </row>
    <row r="720" spans="1:14" ht="12.75" customHeight="1" x14ac:dyDescent="0.2">
      <c r="A720" s="2">
        <v>2010101285</v>
      </c>
      <c r="B720" t="s">
        <v>72</v>
      </c>
      <c r="C720" s="9">
        <v>0</v>
      </c>
      <c r="D720" s="11">
        <v>45412</v>
      </c>
      <c r="F720" s="7"/>
      <c r="G720" s="7"/>
      <c r="H720" s="6"/>
      <c r="L720"/>
      <c r="M720"/>
      <c r="N720"/>
    </row>
    <row r="721" spans="1:14" ht="12.75" customHeight="1" x14ac:dyDescent="0.2">
      <c r="A721" s="2">
        <v>2010101288</v>
      </c>
      <c r="B721" t="s">
        <v>73</v>
      </c>
      <c r="C721" s="9">
        <v>0</v>
      </c>
      <c r="D721" s="11">
        <v>45412</v>
      </c>
      <c r="F721" s="7"/>
      <c r="G721" s="7"/>
      <c r="H721" s="6"/>
      <c r="L721"/>
      <c r="M721"/>
      <c r="N721"/>
    </row>
    <row r="722" spans="1:14" ht="12.75" customHeight="1" x14ac:dyDescent="0.2">
      <c r="A722" s="2">
        <v>2010101289</v>
      </c>
      <c r="B722" t="s">
        <v>74</v>
      </c>
      <c r="C722" s="9">
        <v>0</v>
      </c>
      <c r="D722" s="11">
        <v>45412</v>
      </c>
      <c r="F722" s="7"/>
      <c r="G722" s="7"/>
      <c r="H722" s="6"/>
      <c r="L722"/>
      <c r="M722"/>
      <c r="N722"/>
    </row>
    <row r="723" spans="1:14" ht="12.75" customHeight="1" x14ac:dyDescent="0.2">
      <c r="A723" s="2">
        <v>2010101290</v>
      </c>
      <c r="B723" t="s">
        <v>75</v>
      </c>
      <c r="C723" s="9">
        <v>0</v>
      </c>
      <c r="D723" s="11">
        <v>45412</v>
      </c>
      <c r="F723" s="7"/>
      <c r="G723" s="7"/>
      <c r="H723" s="6"/>
      <c r="L723"/>
      <c r="M723"/>
      <c r="N723"/>
    </row>
    <row r="724" spans="1:14" ht="12.75" customHeight="1" x14ac:dyDescent="0.2">
      <c r="A724" s="2">
        <v>2010101292</v>
      </c>
      <c r="B724" t="s">
        <v>76</v>
      </c>
      <c r="C724" s="9">
        <v>0</v>
      </c>
      <c r="D724" s="11">
        <v>45412</v>
      </c>
      <c r="F724" s="7"/>
      <c r="G724" s="7"/>
      <c r="H724" s="6"/>
      <c r="L724"/>
      <c r="M724"/>
      <c r="N724"/>
    </row>
    <row r="725" spans="1:14" ht="12.75" customHeight="1" x14ac:dyDescent="0.2">
      <c r="A725" s="2">
        <v>2010101295</v>
      </c>
      <c r="B725" t="s">
        <v>77</v>
      </c>
      <c r="C725" s="9">
        <v>0</v>
      </c>
      <c r="D725" s="11">
        <v>45412</v>
      </c>
      <c r="F725" s="7"/>
      <c r="G725" s="7"/>
      <c r="H725" s="6"/>
      <c r="L725"/>
      <c r="M725"/>
      <c r="N725"/>
    </row>
    <row r="726" spans="1:14" ht="12.75" customHeight="1" x14ac:dyDescent="0.2">
      <c r="A726" s="2">
        <v>2010101297</v>
      </c>
      <c r="B726" t="s">
        <v>78</v>
      </c>
      <c r="C726" s="9">
        <v>0</v>
      </c>
      <c r="D726" s="11">
        <v>45412</v>
      </c>
      <c r="F726" s="7"/>
      <c r="G726" s="7"/>
      <c r="H726" s="6"/>
      <c r="L726"/>
      <c r="M726"/>
      <c r="N726"/>
    </row>
    <row r="727" spans="1:14" ht="12.75" customHeight="1" x14ac:dyDescent="0.2">
      <c r="A727" s="2">
        <v>2010101298</v>
      </c>
      <c r="B727" t="s">
        <v>79</v>
      </c>
      <c r="C727" s="9">
        <v>0</v>
      </c>
      <c r="D727" s="11">
        <v>45412</v>
      </c>
      <c r="F727" s="7"/>
      <c r="G727" s="7"/>
      <c r="H727" s="6"/>
      <c r="L727"/>
      <c r="M727"/>
      <c r="N727"/>
    </row>
    <row r="728" spans="1:14" ht="12.75" customHeight="1" x14ac:dyDescent="0.2">
      <c r="A728" s="2">
        <v>2010101300</v>
      </c>
      <c r="B728" s="10" t="s">
        <v>80</v>
      </c>
      <c r="C728" s="9">
        <v>0</v>
      </c>
      <c r="D728" s="11">
        <v>45412</v>
      </c>
      <c r="F728" s="7"/>
      <c r="G728" s="7"/>
      <c r="H728" s="6"/>
      <c r="L728"/>
      <c r="M728"/>
      <c r="N728"/>
    </row>
    <row r="729" spans="1:14" ht="12.75" customHeight="1" x14ac:dyDescent="0.2">
      <c r="A729" s="2">
        <v>2010101301</v>
      </c>
      <c r="B729" t="s">
        <v>81</v>
      </c>
      <c r="C729" s="9">
        <v>0</v>
      </c>
      <c r="D729" s="11">
        <v>45412</v>
      </c>
      <c r="F729" s="7"/>
      <c r="G729" s="7"/>
      <c r="H729" s="6"/>
      <c r="L729"/>
      <c r="M729"/>
      <c r="N729"/>
    </row>
    <row r="730" spans="1:14" ht="12.75" customHeight="1" x14ac:dyDescent="0.2">
      <c r="A730" s="2">
        <v>2010101304</v>
      </c>
      <c r="B730" t="s">
        <v>82</v>
      </c>
      <c r="C730" s="9">
        <v>0</v>
      </c>
      <c r="D730" s="11">
        <v>45412</v>
      </c>
      <c r="F730" s="7"/>
      <c r="G730" s="7"/>
      <c r="H730" s="6"/>
      <c r="L730"/>
      <c r="M730"/>
      <c r="N730"/>
    </row>
    <row r="731" spans="1:14" ht="12.75" customHeight="1" x14ac:dyDescent="0.2">
      <c r="A731" s="2">
        <v>2010101307</v>
      </c>
      <c r="B731" s="10" t="s">
        <v>83</v>
      </c>
      <c r="C731" s="9">
        <v>0</v>
      </c>
      <c r="D731" s="11">
        <v>45412</v>
      </c>
      <c r="F731" s="7"/>
      <c r="G731" s="7"/>
      <c r="H731" s="6"/>
      <c r="L731"/>
      <c r="M731"/>
      <c r="N731"/>
    </row>
    <row r="732" spans="1:14" ht="12.75" customHeight="1" x14ac:dyDescent="0.2">
      <c r="A732" s="2">
        <v>2010101308</v>
      </c>
      <c r="B732" t="s">
        <v>84</v>
      </c>
      <c r="C732" s="9">
        <v>0</v>
      </c>
      <c r="D732" s="11">
        <v>45412</v>
      </c>
      <c r="F732" s="7"/>
      <c r="G732" s="7"/>
      <c r="H732" s="6"/>
      <c r="L732"/>
      <c r="M732"/>
      <c r="N732"/>
    </row>
    <row r="733" spans="1:14" ht="12.75" customHeight="1" x14ac:dyDescent="0.2">
      <c r="A733" s="2">
        <v>2010101310</v>
      </c>
      <c r="B733" s="10" t="s">
        <v>85</v>
      </c>
      <c r="C733" s="9">
        <v>1182078.88536</v>
      </c>
      <c r="D733" s="11">
        <v>45412</v>
      </c>
      <c r="F733" s="7"/>
      <c r="G733" s="7"/>
      <c r="H733" s="6"/>
      <c r="L733"/>
      <c r="M733"/>
      <c r="N733"/>
    </row>
    <row r="734" spans="1:14" ht="12.75" customHeight="1" x14ac:dyDescent="0.2">
      <c r="A734" s="2">
        <v>2010102004</v>
      </c>
      <c r="B734" s="10" t="s">
        <v>86</v>
      </c>
      <c r="C734" s="9">
        <v>0</v>
      </c>
      <c r="D734" s="11">
        <v>45412</v>
      </c>
      <c r="F734" s="7"/>
      <c r="G734" s="7"/>
      <c r="H734" s="6"/>
      <c r="L734"/>
      <c r="M734"/>
      <c r="N734"/>
    </row>
    <row r="735" spans="1:14" ht="12.75" customHeight="1" x14ac:dyDescent="0.2">
      <c r="A735" s="2">
        <v>2010102005</v>
      </c>
      <c r="B735" t="s">
        <v>87</v>
      </c>
      <c r="C735" s="9">
        <v>0</v>
      </c>
      <c r="D735" s="11">
        <v>45412</v>
      </c>
      <c r="F735" s="7"/>
      <c r="G735" s="7"/>
      <c r="H735" s="6"/>
      <c r="L735"/>
      <c r="M735"/>
      <c r="N735"/>
    </row>
    <row r="736" spans="1:14" ht="12.75" customHeight="1" x14ac:dyDescent="0.2">
      <c r="A736" s="2">
        <v>2010102015</v>
      </c>
      <c r="B736" t="s">
        <v>88</v>
      </c>
      <c r="C736" s="9">
        <v>0</v>
      </c>
      <c r="D736" s="11">
        <v>45412</v>
      </c>
      <c r="F736" s="7"/>
      <c r="G736" s="7"/>
      <c r="H736" s="6"/>
      <c r="L736"/>
      <c r="M736"/>
      <c r="N736"/>
    </row>
    <row r="737" spans="1:14" ht="12.75" customHeight="1" x14ac:dyDescent="0.2">
      <c r="A737" s="2">
        <v>2010102016</v>
      </c>
      <c r="B737" s="10" t="s">
        <v>89</v>
      </c>
      <c r="C737" s="9">
        <v>0</v>
      </c>
      <c r="D737" s="11">
        <v>45412</v>
      </c>
      <c r="F737" s="7"/>
      <c r="G737" s="7"/>
      <c r="H737" s="6"/>
      <c r="L737"/>
      <c r="M737"/>
      <c r="N737"/>
    </row>
    <row r="738" spans="1:14" ht="12.75" customHeight="1" x14ac:dyDescent="0.2">
      <c r="A738" s="2">
        <v>2010103008</v>
      </c>
      <c r="B738" s="10" t="s">
        <v>90</v>
      </c>
      <c r="C738" s="9">
        <v>0</v>
      </c>
      <c r="D738" s="11">
        <v>45412</v>
      </c>
      <c r="F738" s="7"/>
      <c r="G738" s="7"/>
      <c r="H738" s="6"/>
      <c r="L738"/>
      <c r="M738"/>
      <c r="N738"/>
    </row>
    <row r="739" spans="1:14" ht="12.75" customHeight="1" x14ac:dyDescent="0.2">
      <c r="A739" s="2">
        <v>2010103010</v>
      </c>
      <c r="B739" t="s">
        <v>91</v>
      </c>
      <c r="C739" s="9">
        <v>0</v>
      </c>
      <c r="D739" s="11">
        <v>45412</v>
      </c>
      <c r="F739" s="7"/>
      <c r="G739" s="7"/>
      <c r="H739" s="6"/>
      <c r="L739"/>
      <c r="M739"/>
      <c r="N739"/>
    </row>
    <row r="740" spans="1:14" ht="12.75" customHeight="1" x14ac:dyDescent="0.2">
      <c r="A740" s="2">
        <v>2010103011</v>
      </c>
      <c r="B740" s="10" t="s">
        <v>92</v>
      </c>
      <c r="C740" s="9">
        <v>0</v>
      </c>
      <c r="D740" s="11">
        <v>45412</v>
      </c>
      <c r="F740" s="7"/>
      <c r="G740" s="7"/>
      <c r="H740" s="6"/>
      <c r="L740"/>
      <c r="M740"/>
      <c r="N740"/>
    </row>
    <row r="741" spans="1:14" ht="12.75" customHeight="1" x14ac:dyDescent="0.2">
      <c r="A741" s="2">
        <v>2010103016</v>
      </c>
      <c r="B741" t="s">
        <v>93</v>
      </c>
      <c r="C741" s="9">
        <v>0</v>
      </c>
      <c r="D741" s="11">
        <v>45412</v>
      </c>
      <c r="F741" s="7"/>
      <c r="G741" s="7"/>
      <c r="H741" s="6"/>
      <c r="L741"/>
      <c r="M741"/>
      <c r="N741"/>
    </row>
    <row r="742" spans="1:14" ht="12.75" customHeight="1" x14ac:dyDescent="0.2">
      <c r="A742" s="2">
        <v>2010103022</v>
      </c>
      <c r="B742" t="s">
        <v>94</v>
      </c>
      <c r="C742" s="9">
        <v>0</v>
      </c>
      <c r="D742" s="11">
        <v>45412</v>
      </c>
      <c r="F742" s="7"/>
      <c r="G742" s="7"/>
      <c r="H742" s="6"/>
      <c r="L742"/>
      <c r="M742"/>
      <c r="N742"/>
    </row>
    <row r="743" spans="1:14" ht="12.75" customHeight="1" x14ac:dyDescent="0.2">
      <c r="A743" s="2">
        <v>2010103030</v>
      </c>
      <c r="B743" t="s">
        <v>95</v>
      </c>
      <c r="C743" s="9">
        <v>0</v>
      </c>
      <c r="D743" s="11">
        <v>45412</v>
      </c>
      <c r="F743" s="7"/>
      <c r="G743" s="7"/>
      <c r="H743" s="6"/>
      <c r="L743"/>
      <c r="M743"/>
      <c r="N743"/>
    </row>
    <row r="744" spans="1:14" ht="12.75" customHeight="1" x14ac:dyDescent="0.2">
      <c r="A744" s="2">
        <v>2010103032</v>
      </c>
      <c r="B744" t="s">
        <v>96</v>
      </c>
      <c r="C744" s="9">
        <v>0</v>
      </c>
      <c r="D744" s="11">
        <v>45412</v>
      </c>
      <c r="F744" s="7"/>
      <c r="G744" s="7"/>
      <c r="H744" s="6"/>
      <c r="L744"/>
      <c r="M744"/>
      <c r="N744"/>
    </row>
    <row r="745" spans="1:14" ht="12.75" customHeight="1" x14ac:dyDescent="0.2">
      <c r="A745" s="2">
        <v>2010103033</v>
      </c>
      <c r="B745" t="s">
        <v>97</v>
      </c>
      <c r="C745" s="9">
        <v>0</v>
      </c>
      <c r="D745" s="11">
        <v>45412</v>
      </c>
      <c r="F745" s="7"/>
      <c r="G745" s="7"/>
      <c r="H745" s="6"/>
      <c r="L745"/>
      <c r="M745"/>
      <c r="N745"/>
    </row>
    <row r="746" spans="1:14" ht="12.75" customHeight="1" x14ac:dyDescent="0.2">
      <c r="A746" s="2">
        <v>2010103046</v>
      </c>
      <c r="B746" t="s">
        <v>98</v>
      </c>
      <c r="C746" s="9">
        <v>0</v>
      </c>
      <c r="D746" s="11">
        <v>45412</v>
      </c>
      <c r="F746" s="7"/>
      <c r="G746" s="7"/>
      <c r="H746" s="6"/>
      <c r="L746"/>
      <c r="M746"/>
      <c r="N746"/>
    </row>
    <row r="747" spans="1:14" ht="12.75" customHeight="1" x14ac:dyDescent="0.2">
      <c r="A747" s="2">
        <v>2010103065</v>
      </c>
      <c r="B747" t="s">
        <v>99</v>
      </c>
      <c r="C747" s="9">
        <v>0</v>
      </c>
      <c r="D747" s="11">
        <v>45412</v>
      </c>
      <c r="F747" s="7"/>
      <c r="G747" s="7"/>
      <c r="H747" s="6"/>
      <c r="L747"/>
      <c r="M747"/>
      <c r="N747"/>
    </row>
    <row r="748" spans="1:14" ht="12.75" customHeight="1" x14ac:dyDescent="0.2">
      <c r="A748" s="2">
        <v>2010103073</v>
      </c>
      <c r="B748" t="s">
        <v>100</v>
      </c>
      <c r="C748" s="9">
        <v>0</v>
      </c>
      <c r="D748" s="11">
        <v>45412</v>
      </c>
      <c r="F748" s="7"/>
      <c r="G748" s="7"/>
      <c r="H748" s="6"/>
      <c r="L748"/>
      <c r="M748"/>
      <c r="N748"/>
    </row>
    <row r="749" spans="1:14" ht="12.75" customHeight="1" x14ac:dyDescent="0.2">
      <c r="A749" s="2">
        <v>2010103085</v>
      </c>
      <c r="B749" s="10" t="s">
        <v>101</v>
      </c>
      <c r="C749" s="9">
        <v>0</v>
      </c>
      <c r="D749" s="11">
        <v>45412</v>
      </c>
      <c r="F749" s="7"/>
      <c r="G749" s="7"/>
      <c r="H749" s="6"/>
      <c r="L749"/>
      <c r="M749"/>
      <c r="N749"/>
    </row>
    <row r="750" spans="1:14" ht="12.75" customHeight="1" x14ac:dyDescent="0.2">
      <c r="A750" s="2">
        <v>2010103086</v>
      </c>
      <c r="B750" t="s">
        <v>102</v>
      </c>
      <c r="C750" s="9">
        <v>0</v>
      </c>
      <c r="D750" s="11">
        <v>45412</v>
      </c>
      <c r="F750" s="7"/>
      <c r="G750" s="7"/>
      <c r="H750" s="6"/>
      <c r="L750"/>
      <c r="M750"/>
      <c r="N750"/>
    </row>
    <row r="751" spans="1:14" ht="12.75" customHeight="1" x14ac:dyDescent="0.2">
      <c r="A751" s="2">
        <v>2010103091</v>
      </c>
      <c r="B751" t="s">
        <v>103</v>
      </c>
      <c r="C751" s="9">
        <v>0</v>
      </c>
      <c r="D751" s="11">
        <v>45412</v>
      </c>
      <c r="F751" s="7"/>
      <c r="G751" s="7"/>
      <c r="H751" s="6"/>
      <c r="L751"/>
      <c r="M751"/>
      <c r="N751"/>
    </row>
    <row r="752" spans="1:14" ht="12.75" customHeight="1" x14ac:dyDescent="0.2">
      <c r="A752" s="2">
        <v>2010103118</v>
      </c>
      <c r="B752" t="s">
        <v>104</v>
      </c>
      <c r="C752" s="9">
        <v>0</v>
      </c>
      <c r="D752" s="11">
        <v>45412</v>
      </c>
      <c r="F752" s="7"/>
      <c r="G752" s="7"/>
      <c r="H752" s="6"/>
      <c r="L752"/>
      <c r="M752"/>
      <c r="N752"/>
    </row>
    <row r="753" spans="1:14" ht="12.75" customHeight="1" x14ac:dyDescent="0.2">
      <c r="A753" s="2">
        <v>2010103132</v>
      </c>
      <c r="B753" t="s">
        <v>105</v>
      </c>
      <c r="C753" s="9">
        <v>0</v>
      </c>
      <c r="D753" s="11">
        <v>45412</v>
      </c>
      <c r="F753" s="7"/>
      <c r="G753" s="7"/>
      <c r="H753" s="6"/>
      <c r="L753"/>
      <c r="M753"/>
      <c r="N753"/>
    </row>
    <row r="754" spans="1:14" ht="12.75" customHeight="1" x14ac:dyDescent="0.2">
      <c r="A754" s="2">
        <v>2010105001</v>
      </c>
      <c r="B754" t="s">
        <v>106</v>
      </c>
      <c r="C754" s="9">
        <v>0</v>
      </c>
      <c r="D754" s="11">
        <v>45412</v>
      </c>
      <c r="F754" s="7"/>
      <c r="G754" s="7"/>
      <c r="H754" s="6"/>
      <c r="L754"/>
      <c r="M754"/>
      <c r="N754"/>
    </row>
    <row r="755" spans="1:14" ht="12.75" customHeight="1" x14ac:dyDescent="0.2">
      <c r="A755" s="2">
        <v>2010105002</v>
      </c>
      <c r="B755" t="s">
        <v>107</v>
      </c>
      <c r="C755" s="9">
        <v>0</v>
      </c>
      <c r="D755" s="11">
        <v>45412</v>
      </c>
      <c r="F755" s="7"/>
      <c r="G755" s="7"/>
      <c r="H755" s="6"/>
      <c r="L755"/>
      <c r="M755"/>
      <c r="N755"/>
    </row>
    <row r="756" spans="1:14" ht="12.75" customHeight="1" x14ac:dyDescent="0.2">
      <c r="A756" s="2">
        <v>2010105003</v>
      </c>
      <c r="B756" t="s">
        <v>108</v>
      </c>
      <c r="C756" s="9">
        <v>0</v>
      </c>
      <c r="D756" s="11">
        <v>45412</v>
      </c>
      <c r="F756" s="7"/>
      <c r="G756" s="7"/>
      <c r="H756" s="6"/>
      <c r="L756"/>
      <c r="M756"/>
      <c r="N756"/>
    </row>
    <row r="757" spans="1:14" ht="12.75" customHeight="1" x14ac:dyDescent="0.2">
      <c r="A757" s="2">
        <v>2010105005</v>
      </c>
      <c r="B757" t="s">
        <v>109</v>
      </c>
      <c r="C757" s="9">
        <v>0</v>
      </c>
      <c r="D757" s="11">
        <v>45412</v>
      </c>
      <c r="F757" s="7"/>
      <c r="G757" s="7"/>
      <c r="H757" s="6"/>
      <c r="L757"/>
      <c r="M757"/>
      <c r="N757"/>
    </row>
    <row r="758" spans="1:14" ht="12.75" customHeight="1" x14ac:dyDescent="0.2">
      <c r="A758" s="2">
        <v>2010105009</v>
      </c>
      <c r="B758" s="10" t="s">
        <v>110</v>
      </c>
      <c r="C758" s="9">
        <v>0</v>
      </c>
      <c r="D758" s="11">
        <v>45412</v>
      </c>
      <c r="F758" s="7"/>
      <c r="G758" s="7"/>
      <c r="H758" s="6"/>
      <c r="L758"/>
      <c r="M758"/>
      <c r="N758"/>
    </row>
    <row r="759" spans="1:14" ht="12.75" customHeight="1" x14ac:dyDescent="0.2">
      <c r="A759" s="2">
        <v>2010105010</v>
      </c>
      <c r="B759" t="s">
        <v>111</v>
      </c>
      <c r="C759" s="9">
        <v>0</v>
      </c>
      <c r="D759" s="11">
        <v>45412</v>
      </c>
      <c r="F759" s="7"/>
      <c r="G759" s="7"/>
      <c r="H759" s="6"/>
      <c r="L759"/>
      <c r="M759"/>
      <c r="N759"/>
    </row>
    <row r="760" spans="1:14" ht="12.75" customHeight="1" x14ac:dyDescent="0.2">
      <c r="A760" s="2">
        <v>2010105012</v>
      </c>
      <c r="B760" t="s">
        <v>112</v>
      </c>
      <c r="C760" s="9">
        <v>0</v>
      </c>
      <c r="D760" s="11">
        <v>45412</v>
      </c>
      <c r="F760" s="7"/>
      <c r="G760" s="7"/>
      <c r="H760" s="6"/>
      <c r="L760"/>
      <c r="M760"/>
      <c r="N760"/>
    </row>
    <row r="761" spans="1:14" ht="12.75" customHeight="1" x14ac:dyDescent="0.2">
      <c r="A761" s="2">
        <v>2010105013</v>
      </c>
      <c r="B761" t="s">
        <v>113</v>
      </c>
      <c r="C761" s="9">
        <v>0</v>
      </c>
      <c r="D761" s="11">
        <v>45412</v>
      </c>
      <c r="F761" s="7"/>
      <c r="G761" s="7"/>
      <c r="H761" s="6"/>
      <c r="L761"/>
      <c r="M761"/>
      <c r="N761"/>
    </row>
    <row r="762" spans="1:14" ht="12.75" customHeight="1" x14ac:dyDescent="0.2">
      <c r="A762" s="2">
        <v>2010105019</v>
      </c>
      <c r="B762" t="s">
        <v>114</v>
      </c>
      <c r="C762" s="9">
        <v>0</v>
      </c>
      <c r="D762" s="11">
        <v>45412</v>
      </c>
      <c r="F762" s="7"/>
      <c r="G762" s="7"/>
      <c r="H762" s="6"/>
      <c r="L762"/>
      <c r="M762"/>
      <c r="N762"/>
    </row>
    <row r="763" spans="1:14" ht="12.75" customHeight="1" x14ac:dyDescent="0.2">
      <c r="A763" s="2">
        <v>2010105025</v>
      </c>
      <c r="B763" t="s">
        <v>115</v>
      </c>
      <c r="C763" s="9">
        <v>0</v>
      </c>
      <c r="D763" s="11">
        <v>45412</v>
      </c>
      <c r="F763" s="7"/>
      <c r="G763" s="7"/>
      <c r="H763" s="6"/>
      <c r="L763"/>
      <c r="M763"/>
      <c r="N763"/>
    </row>
    <row r="764" spans="1:14" ht="12.75" customHeight="1" x14ac:dyDescent="0.2">
      <c r="A764" s="2">
        <v>2010105031</v>
      </c>
      <c r="B764" t="s">
        <v>116</v>
      </c>
      <c r="C764" s="9">
        <v>0</v>
      </c>
      <c r="D764" s="11">
        <v>45412</v>
      </c>
      <c r="F764" s="7"/>
      <c r="G764" s="7"/>
      <c r="H764" s="6"/>
      <c r="L764"/>
      <c r="M764"/>
      <c r="N764"/>
    </row>
    <row r="765" spans="1:14" ht="12.75" customHeight="1" x14ac:dyDescent="0.2">
      <c r="A765" s="2">
        <v>2010105032</v>
      </c>
      <c r="B765" t="s">
        <v>117</v>
      </c>
      <c r="C765" s="9">
        <v>0</v>
      </c>
      <c r="D765" s="11">
        <v>45412</v>
      </c>
      <c r="F765" s="7"/>
      <c r="G765" s="7"/>
      <c r="H765" s="6"/>
      <c r="L765"/>
      <c r="M765"/>
      <c r="N765"/>
    </row>
    <row r="766" spans="1:14" ht="12.75" customHeight="1" x14ac:dyDescent="0.2">
      <c r="A766" s="2">
        <v>2010105049</v>
      </c>
      <c r="B766" t="s">
        <v>118</v>
      </c>
      <c r="C766" s="9">
        <v>0</v>
      </c>
      <c r="D766" s="11">
        <v>45412</v>
      </c>
      <c r="F766" s="7"/>
      <c r="G766" s="7"/>
      <c r="H766" s="6"/>
      <c r="L766"/>
      <c r="M766"/>
      <c r="N766"/>
    </row>
    <row r="767" spans="1:14" ht="12.75" customHeight="1" x14ac:dyDescent="0.2">
      <c r="A767" s="2">
        <v>2010105050</v>
      </c>
      <c r="B767" t="s">
        <v>119</v>
      </c>
      <c r="C767" s="9">
        <v>0</v>
      </c>
      <c r="D767" s="11">
        <v>45412</v>
      </c>
      <c r="F767" s="7"/>
      <c r="G767" s="7"/>
      <c r="H767" s="6"/>
      <c r="L767"/>
      <c r="M767"/>
      <c r="N767"/>
    </row>
    <row r="768" spans="1:14" ht="12.75" customHeight="1" x14ac:dyDescent="0.2">
      <c r="A768" s="2">
        <v>2010105056</v>
      </c>
      <c r="B768" t="s">
        <v>120</v>
      </c>
      <c r="C768" s="9">
        <v>0</v>
      </c>
      <c r="D768" s="11">
        <v>45412</v>
      </c>
      <c r="F768" s="7"/>
      <c r="G768" s="7"/>
      <c r="H768" s="6"/>
      <c r="L768"/>
      <c r="M768"/>
      <c r="N768"/>
    </row>
    <row r="769" spans="1:14" ht="12.75" customHeight="1" x14ac:dyDescent="0.2">
      <c r="A769" s="2">
        <v>2010105057</v>
      </c>
      <c r="B769" s="10" t="s">
        <v>121</v>
      </c>
      <c r="C769" s="9">
        <v>0</v>
      </c>
      <c r="D769" s="11">
        <v>45412</v>
      </c>
      <c r="F769" s="7"/>
      <c r="G769" s="7"/>
      <c r="H769" s="6"/>
      <c r="L769"/>
      <c r="M769"/>
      <c r="N769"/>
    </row>
    <row r="770" spans="1:14" ht="12.75" customHeight="1" x14ac:dyDescent="0.2">
      <c r="A770" s="2">
        <v>2010105065</v>
      </c>
      <c r="B770" t="s">
        <v>122</v>
      </c>
      <c r="C770" s="9">
        <v>0</v>
      </c>
      <c r="D770" s="11">
        <v>45412</v>
      </c>
      <c r="F770" s="7"/>
      <c r="G770" s="7"/>
      <c r="H770" s="6"/>
      <c r="L770"/>
      <c r="M770"/>
      <c r="N770"/>
    </row>
    <row r="771" spans="1:14" ht="12.75" customHeight="1" x14ac:dyDescent="0.2">
      <c r="A771" s="2">
        <v>2010105066</v>
      </c>
      <c r="B771" s="10" t="s">
        <v>123</v>
      </c>
      <c r="C771" s="9">
        <v>0</v>
      </c>
      <c r="D771" s="11">
        <v>45412</v>
      </c>
      <c r="F771" s="7"/>
      <c r="G771" s="7"/>
      <c r="H771" s="6"/>
      <c r="L771"/>
      <c r="M771"/>
      <c r="N771"/>
    </row>
    <row r="772" spans="1:14" ht="12.75" customHeight="1" x14ac:dyDescent="0.2">
      <c r="A772" s="2">
        <v>2010105069</v>
      </c>
      <c r="B772" s="10" t="s">
        <v>124</v>
      </c>
      <c r="C772" s="9">
        <v>0</v>
      </c>
      <c r="D772" s="11">
        <v>45412</v>
      </c>
      <c r="F772" s="7"/>
      <c r="G772" s="7"/>
      <c r="H772" s="6"/>
      <c r="L772"/>
      <c r="M772"/>
      <c r="N772"/>
    </row>
    <row r="773" spans="1:14" ht="12.75" customHeight="1" x14ac:dyDescent="0.2">
      <c r="A773" s="2">
        <v>2010105071</v>
      </c>
      <c r="B773" s="10" t="s">
        <v>125</v>
      </c>
      <c r="C773" s="9">
        <v>234206.25</v>
      </c>
      <c r="D773" s="11">
        <v>45412</v>
      </c>
      <c r="F773" s="7"/>
      <c r="G773" s="7"/>
      <c r="H773" s="6"/>
      <c r="L773"/>
      <c r="M773"/>
      <c r="N773"/>
    </row>
    <row r="774" spans="1:14" ht="12.75" customHeight="1" x14ac:dyDescent="0.2">
      <c r="A774" s="2">
        <v>2010105075</v>
      </c>
      <c r="B774" s="10" t="s">
        <v>126</v>
      </c>
      <c r="C774" s="9">
        <v>0</v>
      </c>
      <c r="D774" s="11">
        <v>45412</v>
      </c>
      <c r="F774" s="7"/>
      <c r="G774" s="7"/>
      <c r="H774" s="6"/>
      <c r="L774"/>
      <c r="M774"/>
      <c r="N774"/>
    </row>
    <row r="775" spans="1:14" ht="12.75" customHeight="1" x14ac:dyDescent="0.2">
      <c r="A775" s="2">
        <v>2010105079</v>
      </c>
      <c r="B775" t="s">
        <v>127</v>
      </c>
      <c r="C775" s="9">
        <v>0</v>
      </c>
      <c r="D775" s="11">
        <v>45412</v>
      </c>
      <c r="F775" s="7"/>
      <c r="G775" s="7"/>
      <c r="H775" s="6"/>
      <c r="L775"/>
      <c r="M775"/>
      <c r="N775"/>
    </row>
    <row r="776" spans="1:14" ht="12.75" customHeight="1" x14ac:dyDescent="0.2">
      <c r="A776" s="2">
        <v>2010105091</v>
      </c>
      <c r="B776" s="10" t="s">
        <v>128</v>
      </c>
      <c r="C776" s="9">
        <v>0</v>
      </c>
      <c r="D776" s="11">
        <v>45412</v>
      </c>
      <c r="F776" s="7"/>
      <c r="G776" s="7"/>
      <c r="H776" s="6"/>
      <c r="L776"/>
      <c r="M776"/>
      <c r="N776"/>
    </row>
    <row r="777" spans="1:14" ht="12.75" customHeight="1" x14ac:dyDescent="0.2">
      <c r="A777" s="2">
        <v>2010105096</v>
      </c>
      <c r="B777" s="10" t="s">
        <v>129</v>
      </c>
      <c r="C777" s="9">
        <v>0</v>
      </c>
      <c r="D777" s="11">
        <v>45412</v>
      </c>
      <c r="F777" s="7"/>
      <c r="G777" s="7"/>
      <c r="H777" s="6"/>
      <c r="L777"/>
      <c r="M777"/>
      <c r="N777"/>
    </row>
    <row r="778" spans="1:14" ht="12.75" customHeight="1" x14ac:dyDescent="0.2">
      <c r="A778" s="2">
        <v>2010105100</v>
      </c>
      <c r="B778" t="s">
        <v>130</v>
      </c>
      <c r="C778" s="9">
        <v>0</v>
      </c>
      <c r="D778" s="11">
        <v>45412</v>
      </c>
      <c r="F778" s="7"/>
      <c r="G778" s="7"/>
      <c r="H778" s="6"/>
      <c r="L778"/>
      <c r="M778"/>
      <c r="N778"/>
    </row>
    <row r="779" spans="1:14" ht="12.75" customHeight="1" x14ac:dyDescent="0.2">
      <c r="A779" s="2">
        <v>2010105103</v>
      </c>
      <c r="B779" t="s">
        <v>131</v>
      </c>
      <c r="C779" s="9">
        <v>0</v>
      </c>
      <c r="D779" s="11">
        <v>45412</v>
      </c>
      <c r="F779" s="7"/>
      <c r="G779" s="7"/>
      <c r="H779" s="6"/>
      <c r="L779"/>
      <c r="M779"/>
      <c r="N779"/>
    </row>
    <row r="780" spans="1:14" ht="12.75" customHeight="1" x14ac:dyDescent="0.2">
      <c r="A780" s="2">
        <v>2010105104</v>
      </c>
      <c r="B780" t="s">
        <v>132</v>
      </c>
      <c r="C780" s="9">
        <v>0</v>
      </c>
      <c r="D780" s="11">
        <v>45412</v>
      </c>
      <c r="F780" s="7"/>
      <c r="G780" s="7"/>
      <c r="H780" s="6"/>
      <c r="L780"/>
      <c r="M780"/>
      <c r="N780"/>
    </row>
    <row r="781" spans="1:14" ht="12.75" customHeight="1" x14ac:dyDescent="0.2">
      <c r="A781" s="2">
        <v>2010105110</v>
      </c>
      <c r="B781" t="s">
        <v>133</v>
      </c>
      <c r="C781" s="9">
        <v>0</v>
      </c>
      <c r="D781" s="11">
        <v>45412</v>
      </c>
      <c r="F781" s="7"/>
      <c r="G781" s="7"/>
      <c r="H781" s="6"/>
      <c r="L781"/>
      <c r="M781"/>
      <c r="N781"/>
    </row>
    <row r="782" spans="1:14" ht="12.75" customHeight="1" x14ac:dyDescent="0.2">
      <c r="A782" s="2">
        <v>2010105113</v>
      </c>
      <c r="B782" t="s">
        <v>134</v>
      </c>
      <c r="C782" s="9">
        <v>0</v>
      </c>
      <c r="D782" s="11">
        <v>45412</v>
      </c>
      <c r="F782" s="7"/>
      <c r="G782" s="7"/>
      <c r="H782" s="6"/>
      <c r="L782"/>
      <c r="M782"/>
      <c r="N782"/>
    </row>
    <row r="783" spans="1:14" ht="12.75" customHeight="1" x14ac:dyDescent="0.2">
      <c r="A783" s="2">
        <v>2010105116</v>
      </c>
      <c r="B783" t="s">
        <v>135</v>
      </c>
      <c r="C783" s="9">
        <v>0</v>
      </c>
      <c r="D783" s="11">
        <v>45412</v>
      </c>
      <c r="F783" s="7"/>
      <c r="G783" s="7"/>
      <c r="H783" s="6"/>
      <c r="L783"/>
      <c r="M783"/>
      <c r="N783"/>
    </row>
    <row r="784" spans="1:14" ht="12.75" customHeight="1" x14ac:dyDescent="0.2">
      <c r="A784" s="2">
        <v>2010105117</v>
      </c>
      <c r="B784" t="s">
        <v>136</v>
      </c>
      <c r="C784" s="9">
        <v>0</v>
      </c>
      <c r="D784" s="11">
        <v>45412</v>
      </c>
      <c r="F784" s="7"/>
      <c r="G784" s="7"/>
      <c r="H784" s="6"/>
      <c r="L784"/>
      <c r="M784"/>
      <c r="N784"/>
    </row>
    <row r="785" spans="1:14" ht="12.75" customHeight="1" x14ac:dyDescent="0.2">
      <c r="A785" s="2">
        <v>2010105119</v>
      </c>
      <c r="B785" t="s">
        <v>137</v>
      </c>
      <c r="C785" s="9">
        <v>0</v>
      </c>
      <c r="D785" s="11">
        <v>45412</v>
      </c>
      <c r="F785" s="7"/>
      <c r="G785" s="7"/>
      <c r="H785" s="6"/>
      <c r="L785"/>
      <c r="M785"/>
      <c r="N785"/>
    </row>
    <row r="786" spans="1:14" ht="12.75" customHeight="1" x14ac:dyDescent="0.2">
      <c r="A786" s="2">
        <v>2010105121</v>
      </c>
      <c r="B786" t="s">
        <v>138</v>
      </c>
      <c r="C786" s="9">
        <v>3056.3049999999998</v>
      </c>
      <c r="D786" s="11">
        <v>45412</v>
      </c>
      <c r="F786" s="7"/>
      <c r="G786" s="7"/>
      <c r="H786" s="6"/>
      <c r="L786"/>
      <c r="M786"/>
      <c r="N786"/>
    </row>
    <row r="787" spans="1:14" ht="12.75" customHeight="1" x14ac:dyDescent="0.2">
      <c r="A787" s="2">
        <v>2010105122</v>
      </c>
      <c r="B787" s="10" t="s">
        <v>139</v>
      </c>
      <c r="C787" s="9">
        <v>0</v>
      </c>
      <c r="D787" s="11">
        <v>45412</v>
      </c>
      <c r="F787" s="7"/>
      <c r="G787" s="7"/>
      <c r="H787" s="6"/>
      <c r="L787"/>
      <c r="M787"/>
      <c r="N787"/>
    </row>
    <row r="788" spans="1:14" ht="12.75" customHeight="1" x14ac:dyDescent="0.2">
      <c r="A788" s="2">
        <v>2010105128</v>
      </c>
      <c r="B788" s="10" t="s">
        <v>140</v>
      </c>
      <c r="C788" s="9">
        <v>0</v>
      </c>
      <c r="D788" s="11">
        <v>45412</v>
      </c>
      <c r="F788" s="7"/>
      <c r="G788" s="7"/>
      <c r="H788" s="6"/>
      <c r="L788"/>
      <c r="M788"/>
      <c r="N788"/>
    </row>
    <row r="789" spans="1:14" ht="12.75" customHeight="1" x14ac:dyDescent="0.2">
      <c r="A789" s="2">
        <v>2010105131</v>
      </c>
      <c r="B789" t="s">
        <v>141</v>
      </c>
      <c r="C789" s="9">
        <v>0</v>
      </c>
      <c r="D789" s="11">
        <v>45412</v>
      </c>
      <c r="F789" s="7"/>
      <c r="G789" s="7"/>
      <c r="H789" s="6"/>
      <c r="L789"/>
      <c r="M789"/>
      <c r="N789"/>
    </row>
    <row r="790" spans="1:14" ht="12.75" customHeight="1" x14ac:dyDescent="0.2">
      <c r="A790" s="2">
        <v>2010105132</v>
      </c>
      <c r="B790" s="10" t="s">
        <v>142</v>
      </c>
      <c r="C790" s="9">
        <v>0</v>
      </c>
      <c r="D790" s="11">
        <v>45412</v>
      </c>
      <c r="F790" s="7"/>
      <c r="G790" s="7"/>
      <c r="H790" s="6"/>
      <c r="L790"/>
      <c r="M790"/>
      <c r="N790"/>
    </row>
    <row r="791" spans="1:14" ht="12.75" customHeight="1" x14ac:dyDescent="0.2">
      <c r="A791" s="2">
        <v>2010105133</v>
      </c>
      <c r="B791" s="10" t="s">
        <v>143</v>
      </c>
      <c r="C791" s="9">
        <v>0</v>
      </c>
      <c r="D791" s="11">
        <v>45412</v>
      </c>
      <c r="F791" s="7"/>
      <c r="G791" s="7"/>
      <c r="H791" s="6"/>
      <c r="L791"/>
      <c r="M791"/>
      <c r="N791"/>
    </row>
    <row r="792" spans="1:14" ht="12.75" customHeight="1" x14ac:dyDescent="0.2">
      <c r="A792" s="2">
        <v>2010105134</v>
      </c>
      <c r="B792" t="s">
        <v>144</v>
      </c>
      <c r="C792" s="9">
        <v>0</v>
      </c>
      <c r="D792" s="11">
        <v>45412</v>
      </c>
      <c r="F792" s="7"/>
      <c r="G792" s="7"/>
      <c r="H792" s="6"/>
      <c r="L792"/>
      <c r="M792"/>
      <c r="N792"/>
    </row>
    <row r="793" spans="1:14" ht="12.75" customHeight="1" x14ac:dyDescent="0.2">
      <c r="A793" s="2">
        <v>2010105140</v>
      </c>
      <c r="B793" t="s">
        <v>145</v>
      </c>
      <c r="C793" s="9">
        <v>0</v>
      </c>
      <c r="D793" s="11">
        <v>45412</v>
      </c>
      <c r="F793" s="7"/>
      <c r="G793" s="7"/>
      <c r="H793" s="6"/>
      <c r="L793"/>
      <c r="M793"/>
      <c r="N793"/>
    </row>
    <row r="794" spans="1:14" ht="12.75" customHeight="1" x14ac:dyDescent="0.2">
      <c r="A794" s="2">
        <v>2010105141</v>
      </c>
      <c r="B794" t="s">
        <v>146</v>
      </c>
      <c r="C794" s="9">
        <v>0</v>
      </c>
      <c r="D794" s="11">
        <v>45412</v>
      </c>
      <c r="F794" s="7"/>
      <c r="G794" s="7"/>
      <c r="H794" s="6"/>
      <c r="L794"/>
      <c r="M794"/>
      <c r="N794"/>
    </row>
    <row r="795" spans="1:14" ht="12.75" customHeight="1" x14ac:dyDescent="0.2">
      <c r="A795" s="2">
        <v>2010105142</v>
      </c>
      <c r="B795" t="s">
        <v>147</v>
      </c>
      <c r="C795" s="9">
        <v>0</v>
      </c>
      <c r="D795" s="11">
        <v>45412</v>
      </c>
      <c r="F795" s="7"/>
      <c r="G795" s="7"/>
      <c r="H795" s="6"/>
      <c r="L795"/>
      <c r="M795"/>
      <c r="N795"/>
    </row>
    <row r="796" spans="1:14" ht="12.75" customHeight="1" x14ac:dyDescent="0.2">
      <c r="A796" s="2">
        <v>2010105145</v>
      </c>
      <c r="B796" t="s">
        <v>148</v>
      </c>
      <c r="C796" s="9">
        <v>0</v>
      </c>
      <c r="D796" s="11">
        <v>45412</v>
      </c>
      <c r="F796" s="7"/>
      <c r="G796" s="7"/>
      <c r="H796" s="6"/>
      <c r="L796"/>
      <c r="M796"/>
      <c r="N796"/>
    </row>
    <row r="797" spans="1:14" ht="12.75" customHeight="1" x14ac:dyDescent="0.2">
      <c r="A797" s="2">
        <v>2010105148</v>
      </c>
      <c r="B797" s="10" t="s">
        <v>149</v>
      </c>
      <c r="C797" s="9">
        <v>0</v>
      </c>
      <c r="D797" s="11">
        <v>45412</v>
      </c>
      <c r="F797" s="7"/>
      <c r="G797" s="7"/>
      <c r="H797" s="6"/>
      <c r="L797"/>
      <c r="M797"/>
      <c r="N797"/>
    </row>
    <row r="798" spans="1:14" ht="12.75" customHeight="1" x14ac:dyDescent="0.2">
      <c r="A798" s="2">
        <v>2010105149</v>
      </c>
      <c r="B798" t="s">
        <v>150</v>
      </c>
      <c r="C798" s="9">
        <v>0</v>
      </c>
      <c r="D798" s="11">
        <v>45412</v>
      </c>
      <c r="F798" s="7"/>
      <c r="G798" s="7"/>
      <c r="H798" s="6"/>
      <c r="L798"/>
      <c r="M798"/>
      <c r="N798"/>
    </row>
    <row r="799" spans="1:14" ht="12.75" customHeight="1" x14ac:dyDescent="0.2">
      <c r="A799" s="2">
        <v>2010105154</v>
      </c>
      <c r="B799" t="s">
        <v>151</v>
      </c>
      <c r="C799" s="9">
        <v>0</v>
      </c>
      <c r="D799" s="11">
        <v>45412</v>
      </c>
      <c r="F799" s="7"/>
      <c r="G799" s="7"/>
      <c r="H799" s="6"/>
      <c r="L799"/>
      <c r="M799"/>
      <c r="N799"/>
    </row>
    <row r="800" spans="1:14" ht="12.75" customHeight="1" x14ac:dyDescent="0.2">
      <c r="A800" s="2">
        <v>2010105156</v>
      </c>
      <c r="B800" t="s">
        <v>152</v>
      </c>
      <c r="C800" s="9">
        <v>0</v>
      </c>
      <c r="D800" s="11">
        <v>45412</v>
      </c>
      <c r="F800" s="7"/>
      <c r="G800" s="7"/>
      <c r="H800" s="6"/>
      <c r="L800"/>
      <c r="M800"/>
      <c r="N800"/>
    </row>
    <row r="801" spans="1:14" ht="12.75" customHeight="1" x14ac:dyDescent="0.2">
      <c r="A801" s="2">
        <v>2010105160</v>
      </c>
      <c r="B801" t="s">
        <v>153</v>
      </c>
      <c r="C801" s="9">
        <v>13770.0425</v>
      </c>
      <c r="D801" s="11">
        <v>45412</v>
      </c>
      <c r="F801" s="7"/>
      <c r="G801" s="7"/>
      <c r="H801" s="6"/>
      <c r="L801"/>
      <c r="M801"/>
      <c r="N801"/>
    </row>
    <row r="802" spans="1:14" ht="12.75" customHeight="1" x14ac:dyDescent="0.2">
      <c r="A802" s="2">
        <v>2010105163</v>
      </c>
      <c r="B802" t="s">
        <v>154</v>
      </c>
      <c r="C802" s="9">
        <v>0</v>
      </c>
      <c r="D802" s="11">
        <v>45412</v>
      </c>
      <c r="F802" s="7"/>
      <c r="G802" s="7"/>
      <c r="H802" s="6"/>
      <c r="L802"/>
      <c r="M802"/>
      <c r="N802"/>
    </row>
    <row r="803" spans="1:14" ht="12.75" customHeight="1" x14ac:dyDescent="0.2">
      <c r="A803" s="2">
        <v>2010105164</v>
      </c>
      <c r="B803" s="10" t="s">
        <v>155</v>
      </c>
      <c r="C803" s="9">
        <v>0</v>
      </c>
      <c r="D803" s="11">
        <v>45412</v>
      </c>
      <c r="F803" s="7"/>
      <c r="G803" s="7"/>
      <c r="H803" s="6"/>
      <c r="L803"/>
      <c r="M803"/>
      <c r="N803"/>
    </row>
    <row r="804" spans="1:14" ht="12.75" customHeight="1" x14ac:dyDescent="0.2">
      <c r="A804" s="2">
        <v>2010105167</v>
      </c>
      <c r="B804" t="s">
        <v>156</v>
      </c>
      <c r="C804" s="9">
        <v>0</v>
      </c>
      <c r="D804" s="11">
        <v>45412</v>
      </c>
      <c r="F804" s="7"/>
      <c r="G804" s="7"/>
      <c r="H804" s="6"/>
      <c r="L804"/>
      <c r="M804"/>
      <c r="N804"/>
    </row>
    <row r="805" spans="1:14" ht="12.75" customHeight="1" x14ac:dyDescent="0.2">
      <c r="A805" s="2">
        <v>2010105172</v>
      </c>
      <c r="B805" t="s">
        <v>157</v>
      </c>
      <c r="C805" s="9">
        <v>0</v>
      </c>
      <c r="D805" s="11">
        <v>45412</v>
      </c>
      <c r="F805" s="7"/>
      <c r="G805" s="7"/>
      <c r="H805" s="6"/>
      <c r="L805"/>
      <c r="M805"/>
      <c r="N805"/>
    </row>
    <row r="806" spans="1:14" ht="12.75" customHeight="1" x14ac:dyDescent="0.2">
      <c r="A806" s="2">
        <v>2010105176</v>
      </c>
      <c r="B806" s="10" t="s">
        <v>158</v>
      </c>
      <c r="C806" s="9">
        <v>0</v>
      </c>
      <c r="D806" s="11">
        <v>45412</v>
      </c>
      <c r="F806" s="7"/>
      <c r="G806" s="7"/>
      <c r="H806" s="6"/>
      <c r="L806"/>
      <c r="M806"/>
      <c r="N806"/>
    </row>
    <row r="807" spans="1:14" ht="12.75" customHeight="1" x14ac:dyDescent="0.2">
      <c r="A807" s="2">
        <v>2010105177</v>
      </c>
      <c r="B807" t="s">
        <v>159</v>
      </c>
      <c r="C807" s="9">
        <v>0</v>
      </c>
      <c r="D807" s="11">
        <v>45412</v>
      </c>
      <c r="F807" s="7"/>
      <c r="G807" s="7"/>
      <c r="H807" s="6"/>
      <c r="L807"/>
      <c r="M807"/>
      <c r="N807"/>
    </row>
    <row r="808" spans="1:14" ht="12.75" customHeight="1" x14ac:dyDescent="0.2">
      <c r="A808" s="2">
        <v>2010105178</v>
      </c>
      <c r="B808" t="s">
        <v>160</v>
      </c>
      <c r="C808" s="9">
        <v>0</v>
      </c>
      <c r="D808" s="11">
        <v>45412</v>
      </c>
      <c r="F808" s="7"/>
      <c r="G808" s="7"/>
      <c r="H808" s="6"/>
      <c r="L808"/>
      <c r="M808"/>
      <c r="N808"/>
    </row>
    <row r="809" spans="1:14" ht="12.75" customHeight="1" x14ac:dyDescent="0.2">
      <c r="A809" s="2">
        <v>2010105181</v>
      </c>
      <c r="B809" t="s">
        <v>161</v>
      </c>
      <c r="C809" s="9">
        <v>0</v>
      </c>
      <c r="D809" s="11">
        <v>45412</v>
      </c>
      <c r="F809" s="7"/>
      <c r="G809" s="7"/>
      <c r="H809" s="6"/>
      <c r="L809"/>
      <c r="M809"/>
      <c r="N809"/>
    </row>
    <row r="810" spans="1:14" ht="12.75" customHeight="1" x14ac:dyDescent="0.2">
      <c r="A810" s="2">
        <v>2010105182</v>
      </c>
      <c r="B810" s="10" t="s">
        <v>162</v>
      </c>
      <c r="C810" s="9">
        <v>0</v>
      </c>
      <c r="D810" s="11">
        <v>45412</v>
      </c>
      <c r="F810" s="7"/>
      <c r="G810" s="7"/>
      <c r="H810" s="6"/>
      <c r="L810"/>
      <c r="M810"/>
      <c r="N810"/>
    </row>
    <row r="811" spans="1:14" ht="12.75" customHeight="1" x14ac:dyDescent="0.2">
      <c r="A811" s="2">
        <v>2010105183</v>
      </c>
      <c r="B811" s="10" t="s">
        <v>163</v>
      </c>
      <c r="C811" s="9">
        <v>0</v>
      </c>
      <c r="D811" s="11">
        <v>45412</v>
      </c>
      <c r="F811" s="7"/>
      <c r="G811" s="7"/>
      <c r="H811" s="6"/>
      <c r="L811"/>
      <c r="M811"/>
      <c r="N811"/>
    </row>
    <row r="812" spans="1:14" ht="12.75" customHeight="1" x14ac:dyDescent="0.2">
      <c r="A812" s="2">
        <v>2010105185</v>
      </c>
      <c r="B812" s="10" t="s">
        <v>164</v>
      </c>
      <c r="C812" s="9">
        <v>0</v>
      </c>
      <c r="D812" s="11">
        <v>45412</v>
      </c>
      <c r="F812" s="7"/>
      <c r="G812" s="7"/>
      <c r="H812" s="6"/>
      <c r="L812"/>
      <c r="M812"/>
      <c r="N812"/>
    </row>
    <row r="813" spans="1:14" ht="12.75" customHeight="1" x14ac:dyDescent="0.2">
      <c r="A813" s="2">
        <v>2010105189</v>
      </c>
      <c r="B813" t="s">
        <v>165</v>
      </c>
      <c r="C813" s="9">
        <v>0</v>
      </c>
      <c r="D813" s="11">
        <v>45412</v>
      </c>
      <c r="F813" s="7"/>
      <c r="G813" s="7"/>
      <c r="H813" s="6"/>
      <c r="L813"/>
      <c r="M813"/>
      <c r="N813"/>
    </row>
    <row r="814" spans="1:14" ht="12.75" customHeight="1" x14ac:dyDescent="0.2">
      <c r="A814" s="2">
        <v>2010105190</v>
      </c>
      <c r="B814" s="10" t="s">
        <v>166</v>
      </c>
      <c r="C814" s="9">
        <v>0</v>
      </c>
      <c r="D814" s="11">
        <v>45412</v>
      </c>
      <c r="F814" s="7"/>
      <c r="G814" s="7"/>
      <c r="H814" s="6"/>
      <c r="L814"/>
      <c r="M814"/>
      <c r="N814"/>
    </row>
    <row r="815" spans="1:14" ht="12.75" customHeight="1" x14ac:dyDescent="0.2">
      <c r="A815" s="2">
        <v>2010105191</v>
      </c>
      <c r="B815" s="10" t="s">
        <v>167</v>
      </c>
      <c r="C815" s="9">
        <v>0</v>
      </c>
      <c r="D815" s="11">
        <v>45412</v>
      </c>
      <c r="F815" s="7"/>
      <c r="G815" s="7"/>
      <c r="H815" s="6"/>
      <c r="L815"/>
      <c r="M815"/>
      <c r="N815"/>
    </row>
    <row r="816" spans="1:14" ht="12.75" customHeight="1" x14ac:dyDescent="0.2">
      <c r="A816" s="2">
        <v>2010105192</v>
      </c>
      <c r="B816" t="s">
        <v>168</v>
      </c>
      <c r="C816" s="9">
        <v>0</v>
      </c>
      <c r="D816" s="11">
        <v>45412</v>
      </c>
      <c r="F816" s="7"/>
      <c r="G816" s="7"/>
      <c r="H816" s="6"/>
      <c r="L816"/>
      <c r="M816"/>
      <c r="N816"/>
    </row>
    <row r="817" spans="1:14" ht="12.75" customHeight="1" x14ac:dyDescent="0.2">
      <c r="A817" s="2">
        <v>2010105195</v>
      </c>
      <c r="B817" s="10" t="s">
        <v>169</v>
      </c>
      <c r="C817" s="9">
        <v>0</v>
      </c>
      <c r="D817" s="11">
        <v>45412</v>
      </c>
      <c r="F817" s="7"/>
      <c r="G817" s="7"/>
      <c r="H817" s="6"/>
      <c r="L817"/>
      <c r="M817"/>
      <c r="N817"/>
    </row>
    <row r="818" spans="1:14" ht="12.75" customHeight="1" x14ac:dyDescent="0.2">
      <c r="A818" s="2">
        <v>2010105196</v>
      </c>
      <c r="B818" t="s">
        <v>170</v>
      </c>
      <c r="C818" s="9">
        <v>0</v>
      </c>
      <c r="D818" s="11">
        <v>45412</v>
      </c>
      <c r="F818" s="7"/>
      <c r="G818" s="7"/>
      <c r="H818" s="6"/>
      <c r="L818"/>
      <c r="M818"/>
      <c r="N818"/>
    </row>
    <row r="819" spans="1:14" ht="12.75" customHeight="1" x14ac:dyDescent="0.2">
      <c r="A819" s="2">
        <v>2010105197</v>
      </c>
      <c r="B819" t="s">
        <v>171</v>
      </c>
      <c r="C819" s="9">
        <v>0</v>
      </c>
      <c r="D819" s="11">
        <v>45412</v>
      </c>
      <c r="F819" s="7"/>
      <c r="G819" s="7"/>
      <c r="H819" s="6"/>
      <c r="L819"/>
      <c r="M819"/>
      <c r="N819"/>
    </row>
    <row r="820" spans="1:14" ht="12.75" customHeight="1" x14ac:dyDescent="0.2">
      <c r="A820" s="2">
        <v>2010105198</v>
      </c>
      <c r="B820" t="s">
        <v>172</v>
      </c>
      <c r="C820" s="9">
        <v>0</v>
      </c>
      <c r="D820" s="11">
        <v>45412</v>
      </c>
      <c r="F820" s="7"/>
      <c r="G820" s="7"/>
      <c r="H820" s="6"/>
      <c r="L820"/>
      <c r="M820"/>
      <c r="N820"/>
    </row>
    <row r="821" spans="1:14" ht="12.75" customHeight="1" x14ac:dyDescent="0.2">
      <c r="A821" s="2">
        <v>2010106004</v>
      </c>
      <c r="B821" t="s">
        <v>173</v>
      </c>
      <c r="C821" s="9">
        <v>0</v>
      </c>
      <c r="D821" s="11">
        <v>45412</v>
      </c>
      <c r="F821" s="7"/>
      <c r="G821" s="7"/>
      <c r="H821" s="6"/>
      <c r="L821"/>
      <c r="M821"/>
      <c r="N821"/>
    </row>
    <row r="822" spans="1:14" ht="12.75" customHeight="1" x14ac:dyDescent="0.2">
      <c r="A822" s="2">
        <v>2010106006</v>
      </c>
      <c r="B822" t="s">
        <v>174</v>
      </c>
      <c r="C822" s="9">
        <v>0</v>
      </c>
      <c r="D822" s="11">
        <v>45412</v>
      </c>
      <c r="F822" s="7"/>
      <c r="G822" s="7"/>
      <c r="H822" s="6"/>
      <c r="L822"/>
      <c r="M822"/>
      <c r="N822"/>
    </row>
    <row r="823" spans="1:14" ht="12.75" customHeight="1" x14ac:dyDescent="0.2">
      <c r="A823" s="2">
        <v>2010106014</v>
      </c>
      <c r="B823" t="s">
        <v>175</v>
      </c>
      <c r="C823" s="9">
        <v>0</v>
      </c>
      <c r="D823" s="11">
        <v>45412</v>
      </c>
      <c r="F823" s="7"/>
      <c r="G823" s="7"/>
      <c r="H823" s="6"/>
      <c r="L823"/>
      <c r="M823"/>
      <c r="N823"/>
    </row>
    <row r="824" spans="1:14" ht="12.75" customHeight="1" x14ac:dyDescent="0.2">
      <c r="A824" s="2">
        <v>2010106019</v>
      </c>
      <c r="B824" t="s">
        <v>176</v>
      </c>
      <c r="C824" s="9">
        <v>0</v>
      </c>
      <c r="D824" s="11">
        <v>45412</v>
      </c>
      <c r="F824" s="7"/>
      <c r="G824" s="7"/>
      <c r="H824" s="6"/>
      <c r="L824"/>
      <c r="M824"/>
      <c r="N824"/>
    </row>
    <row r="825" spans="1:14" ht="12.75" customHeight="1" x14ac:dyDescent="0.2">
      <c r="A825" s="2">
        <v>2010106021</v>
      </c>
      <c r="B825" t="s">
        <v>177</v>
      </c>
      <c r="C825" s="9">
        <v>1007063.94</v>
      </c>
      <c r="D825" s="11">
        <v>45412</v>
      </c>
      <c r="F825" s="7"/>
      <c r="G825" s="7"/>
      <c r="H825" s="6"/>
      <c r="L825"/>
      <c r="M825"/>
      <c r="N825"/>
    </row>
    <row r="826" spans="1:14" ht="12.75" customHeight="1" x14ac:dyDescent="0.2">
      <c r="A826" s="2">
        <v>2010106022</v>
      </c>
      <c r="B826" t="s">
        <v>178</v>
      </c>
      <c r="C826" s="9">
        <v>0</v>
      </c>
      <c r="D826" s="11">
        <v>45412</v>
      </c>
      <c r="F826" s="7"/>
      <c r="G826" s="7"/>
      <c r="H826" s="6"/>
      <c r="L826"/>
      <c r="M826"/>
      <c r="N826"/>
    </row>
    <row r="827" spans="1:14" ht="12.75" customHeight="1" x14ac:dyDescent="0.2">
      <c r="A827" s="2">
        <v>2010106023</v>
      </c>
      <c r="B827" t="s">
        <v>179</v>
      </c>
      <c r="C827" s="9">
        <v>0</v>
      </c>
      <c r="D827" s="11">
        <v>45412</v>
      </c>
      <c r="F827" s="7"/>
      <c r="G827" s="7"/>
      <c r="H827" s="6"/>
      <c r="L827"/>
      <c r="M827"/>
      <c r="N827"/>
    </row>
    <row r="828" spans="1:14" ht="12.75" customHeight="1" x14ac:dyDescent="0.2">
      <c r="A828" s="2">
        <v>2010106024</v>
      </c>
      <c r="B828" t="s">
        <v>180</v>
      </c>
      <c r="C828" s="9">
        <v>0</v>
      </c>
      <c r="D828" s="11">
        <v>45412</v>
      </c>
      <c r="F828" s="7"/>
      <c r="G828" s="7"/>
      <c r="H828" s="6"/>
      <c r="L828"/>
      <c r="M828"/>
      <c r="N828"/>
    </row>
    <row r="829" spans="1:14" ht="12.75" customHeight="1" x14ac:dyDescent="0.2">
      <c r="A829" s="2">
        <v>2010106026</v>
      </c>
      <c r="B829" s="10" t="s">
        <v>181</v>
      </c>
      <c r="C829" s="9">
        <v>0</v>
      </c>
      <c r="D829" s="11">
        <v>45412</v>
      </c>
      <c r="F829" s="7"/>
      <c r="G829" s="7"/>
      <c r="H829" s="6"/>
      <c r="L829"/>
      <c r="M829"/>
      <c r="N829"/>
    </row>
    <row r="830" spans="1:14" ht="12.75" customHeight="1" x14ac:dyDescent="0.2">
      <c r="A830" s="2">
        <v>2010106030</v>
      </c>
      <c r="B830" t="s">
        <v>182</v>
      </c>
      <c r="C830" s="9">
        <v>0</v>
      </c>
      <c r="D830" s="11">
        <v>45412</v>
      </c>
      <c r="F830" s="7"/>
      <c r="G830" s="7"/>
      <c r="H830" s="6"/>
      <c r="L830"/>
      <c r="M830"/>
      <c r="N830"/>
    </row>
    <row r="831" spans="1:14" ht="12.75" customHeight="1" x14ac:dyDescent="0.2">
      <c r="A831" s="2">
        <v>2010106035</v>
      </c>
      <c r="B831" t="s">
        <v>183</v>
      </c>
      <c r="C831" s="9">
        <v>0</v>
      </c>
      <c r="D831" s="11">
        <v>45412</v>
      </c>
      <c r="F831" s="7"/>
      <c r="G831" s="7"/>
      <c r="H831" s="6"/>
      <c r="L831"/>
      <c r="M831"/>
      <c r="N831"/>
    </row>
    <row r="832" spans="1:14" ht="12.75" customHeight="1" x14ac:dyDescent="0.2">
      <c r="A832" s="2">
        <v>2010106048</v>
      </c>
      <c r="B832" t="s">
        <v>184</v>
      </c>
      <c r="C832" s="9">
        <v>0</v>
      </c>
      <c r="D832" s="11">
        <v>45412</v>
      </c>
      <c r="F832" s="7"/>
      <c r="G832" s="7"/>
      <c r="H832" s="6"/>
      <c r="L832"/>
      <c r="M832"/>
      <c r="N832"/>
    </row>
    <row r="833" spans="1:14" ht="12.75" customHeight="1" x14ac:dyDescent="0.2">
      <c r="A833" s="2">
        <v>2010106050</v>
      </c>
      <c r="B833" t="s">
        <v>185</v>
      </c>
      <c r="C833" s="9">
        <v>0</v>
      </c>
      <c r="D833" s="11">
        <v>45412</v>
      </c>
      <c r="F833" s="7"/>
      <c r="G833" s="7"/>
      <c r="H833" s="6"/>
      <c r="L833"/>
      <c r="M833"/>
      <c r="N833"/>
    </row>
    <row r="834" spans="1:14" ht="12.75" customHeight="1" x14ac:dyDescent="0.2">
      <c r="A834" s="2">
        <v>2010106053</v>
      </c>
      <c r="B834" t="s">
        <v>186</v>
      </c>
      <c r="C834" s="9">
        <v>0</v>
      </c>
      <c r="D834" s="11">
        <v>45412</v>
      </c>
      <c r="F834" s="7"/>
      <c r="G834" s="7"/>
      <c r="H834" s="6"/>
      <c r="L834"/>
      <c r="M834"/>
      <c r="N834"/>
    </row>
    <row r="835" spans="1:14" ht="12.75" customHeight="1" x14ac:dyDescent="0.2">
      <c r="A835" s="2">
        <v>2010106057</v>
      </c>
      <c r="B835" t="s">
        <v>187</v>
      </c>
      <c r="C835" s="9">
        <v>0</v>
      </c>
      <c r="D835" s="11">
        <v>45412</v>
      </c>
      <c r="F835" s="7"/>
      <c r="G835" s="7"/>
      <c r="H835" s="6"/>
      <c r="L835"/>
      <c r="M835"/>
      <c r="N835"/>
    </row>
    <row r="836" spans="1:14" ht="12.75" customHeight="1" x14ac:dyDescent="0.2">
      <c r="A836" s="2">
        <v>2010106063</v>
      </c>
      <c r="B836" t="s">
        <v>188</v>
      </c>
      <c r="C836" s="9">
        <v>0</v>
      </c>
      <c r="D836" s="11">
        <v>45412</v>
      </c>
      <c r="F836" s="7"/>
      <c r="G836" s="7"/>
      <c r="H836" s="6"/>
      <c r="L836"/>
      <c r="M836"/>
      <c r="N836"/>
    </row>
    <row r="837" spans="1:14" ht="12.75" customHeight="1" x14ac:dyDescent="0.2">
      <c r="A837" s="2">
        <v>2010106065</v>
      </c>
      <c r="B837" t="s">
        <v>189</v>
      </c>
      <c r="C837" s="9">
        <v>0</v>
      </c>
      <c r="D837" s="11">
        <v>45412</v>
      </c>
      <c r="F837" s="7"/>
      <c r="G837" s="7"/>
      <c r="H837" s="6"/>
      <c r="L837"/>
      <c r="M837"/>
      <c r="N837"/>
    </row>
    <row r="838" spans="1:14" ht="12.75" customHeight="1" x14ac:dyDescent="0.2">
      <c r="A838" s="2">
        <v>2010106070</v>
      </c>
      <c r="B838" t="s">
        <v>190</v>
      </c>
      <c r="C838" s="9">
        <v>0</v>
      </c>
      <c r="D838" s="11">
        <v>45412</v>
      </c>
      <c r="F838" s="7"/>
      <c r="G838" s="7"/>
      <c r="H838" s="6"/>
      <c r="L838"/>
      <c r="M838"/>
      <c r="N838"/>
    </row>
    <row r="839" spans="1:14" ht="12.75" customHeight="1" x14ac:dyDescent="0.2">
      <c r="A839" s="2">
        <v>2010106074</v>
      </c>
      <c r="B839" t="s">
        <v>191</v>
      </c>
      <c r="C839" s="9">
        <v>0</v>
      </c>
      <c r="D839" s="11">
        <v>45412</v>
      </c>
      <c r="F839" s="7"/>
      <c r="G839" s="7"/>
      <c r="H839" s="6"/>
      <c r="L839"/>
      <c r="M839"/>
      <c r="N839"/>
    </row>
    <row r="840" spans="1:14" ht="12.75" customHeight="1" x14ac:dyDescent="0.2">
      <c r="A840" s="2">
        <v>2010106076</v>
      </c>
      <c r="B840" t="s">
        <v>192</v>
      </c>
      <c r="C840" s="9">
        <v>0</v>
      </c>
      <c r="D840" s="11">
        <v>45412</v>
      </c>
      <c r="F840" s="7"/>
      <c r="G840" s="7"/>
      <c r="H840" s="6"/>
      <c r="L840"/>
      <c r="M840"/>
      <c r="N840"/>
    </row>
    <row r="841" spans="1:14" ht="12.75" customHeight="1" x14ac:dyDescent="0.2">
      <c r="A841" s="2">
        <v>2010106077</v>
      </c>
      <c r="B841" t="s">
        <v>193</v>
      </c>
      <c r="C841" s="9">
        <v>0</v>
      </c>
      <c r="D841" s="11">
        <v>45412</v>
      </c>
      <c r="F841" s="7"/>
      <c r="G841" s="7"/>
      <c r="H841" s="6"/>
      <c r="L841"/>
      <c r="M841"/>
      <c r="N841"/>
    </row>
    <row r="842" spans="1:14" ht="12.75" customHeight="1" x14ac:dyDescent="0.2">
      <c r="A842" s="2">
        <v>2010106080</v>
      </c>
      <c r="B842" t="s">
        <v>194</v>
      </c>
      <c r="C842" s="9">
        <v>0</v>
      </c>
      <c r="D842" s="11">
        <v>45412</v>
      </c>
      <c r="F842" s="7"/>
      <c r="G842" s="7"/>
      <c r="H842" s="6"/>
      <c r="L842"/>
      <c r="M842"/>
      <c r="N842"/>
    </row>
    <row r="843" spans="1:14" ht="12.75" customHeight="1" x14ac:dyDescent="0.2">
      <c r="A843" s="2">
        <v>2010106081</v>
      </c>
      <c r="B843" t="s">
        <v>195</v>
      </c>
      <c r="C843" s="9">
        <v>0</v>
      </c>
      <c r="D843" s="11">
        <v>45412</v>
      </c>
      <c r="F843" s="7"/>
      <c r="G843" s="7"/>
      <c r="H843" s="6"/>
      <c r="L843"/>
      <c r="M843"/>
      <c r="N843"/>
    </row>
    <row r="844" spans="1:14" ht="12.75" customHeight="1" x14ac:dyDescent="0.2">
      <c r="A844" s="2">
        <v>2010106086</v>
      </c>
      <c r="B844" t="s">
        <v>196</v>
      </c>
      <c r="C844" s="9">
        <v>0</v>
      </c>
      <c r="D844" s="11">
        <v>45412</v>
      </c>
      <c r="F844" s="7"/>
      <c r="G844" s="7"/>
      <c r="H844" s="6"/>
      <c r="L844"/>
      <c r="M844"/>
      <c r="N844"/>
    </row>
    <row r="845" spans="1:14" ht="12.75" customHeight="1" x14ac:dyDescent="0.2">
      <c r="A845" s="2">
        <v>2010106088</v>
      </c>
      <c r="B845" t="s">
        <v>197</v>
      </c>
      <c r="C845" s="9">
        <v>0</v>
      </c>
      <c r="D845" s="11">
        <v>45412</v>
      </c>
      <c r="F845" s="7"/>
      <c r="G845" s="7"/>
      <c r="H845" s="6"/>
      <c r="L845"/>
      <c r="M845"/>
      <c r="N845"/>
    </row>
    <row r="846" spans="1:14" ht="12.75" customHeight="1" x14ac:dyDescent="0.2">
      <c r="A846" s="2">
        <v>2010106092</v>
      </c>
      <c r="B846" t="s">
        <v>198</v>
      </c>
      <c r="C846" s="9">
        <v>0</v>
      </c>
      <c r="D846" s="11">
        <v>45412</v>
      </c>
      <c r="F846" s="7"/>
      <c r="G846" s="7"/>
      <c r="H846" s="6"/>
      <c r="L846"/>
      <c r="M846"/>
      <c r="N846"/>
    </row>
    <row r="847" spans="1:14" ht="12.75" customHeight="1" x14ac:dyDescent="0.2">
      <c r="A847" s="2">
        <v>2010106093</v>
      </c>
      <c r="B847" t="s">
        <v>199</v>
      </c>
      <c r="C847" s="9">
        <v>0</v>
      </c>
      <c r="D847" s="11">
        <v>45412</v>
      </c>
      <c r="F847" s="7"/>
      <c r="G847" s="7"/>
      <c r="H847" s="6"/>
      <c r="L847"/>
      <c r="M847"/>
      <c r="N847"/>
    </row>
    <row r="848" spans="1:14" ht="12.75" customHeight="1" x14ac:dyDescent="0.2">
      <c r="A848" s="2">
        <v>2010106095</v>
      </c>
      <c r="B848" t="s">
        <v>200</v>
      </c>
      <c r="C848" s="9">
        <v>0</v>
      </c>
      <c r="D848" s="11">
        <v>45412</v>
      </c>
      <c r="F848" s="7"/>
      <c r="G848" s="7"/>
      <c r="H848" s="6"/>
      <c r="L848"/>
      <c r="M848"/>
      <c r="N848"/>
    </row>
    <row r="849" spans="1:14" ht="12.75" customHeight="1" x14ac:dyDescent="0.2">
      <c r="A849" s="2">
        <v>2010106098</v>
      </c>
      <c r="B849" t="s">
        <v>201</v>
      </c>
      <c r="C849" s="9">
        <v>0</v>
      </c>
      <c r="D849" s="11">
        <v>45412</v>
      </c>
      <c r="F849" s="7"/>
      <c r="G849" s="7"/>
      <c r="H849" s="6"/>
      <c r="L849"/>
      <c r="M849"/>
      <c r="N849"/>
    </row>
    <row r="850" spans="1:14" ht="12.75" customHeight="1" x14ac:dyDescent="0.2">
      <c r="A850" s="2">
        <v>2010106099</v>
      </c>
      <c r="B850" t="s">
        <v>202</v>
      </c>
      <c r="C850" s="9">
        <v>0</v>
      </c>
      <c r="D850" s="11">
        <v>45412</v>
      </c>
      <c r="F850" s="7"/>
      <c r="G850" s="7"/>
      <c r="H850" s="6"/>
      <c r="L850"/>
      <c r="M850"/>
      <c r="N850"/>
    </row>
    <row r="851" spans="1:14" ht="12.75" customHeight="1" x14ac:dyDescent="0.2">
      <c r="A851" s="2">
        <v>2010106100</v>
      </c>
      <c r="B851" t="s">
        <v>203</v>
      </c>
      <c r="C851" s="9">
        <v>0</v>
      </c>
      <c r="D851" s="11">
        <v>45412</v>
      </c>
      <c r="F851" s="7"/>
      <c r="G851" s="7"/>
      <c r="H851" s="6"/>
      <c r="L851"/>
      <c r="M851"/>
      <c r="N851"/>
    </row>
    <row r="852" spans="1:14" ht="12.75" customHeight="1" x14ac:dyDescent="0.2">
      <c r="A852" s="2">
        <v>2010106102</v>
      </c>
      <c r="B852" t="s">
        <v>204</v>
      </c>
      <c r="C852" s="9">
        <v>0</v>
      </c>
      <c r="D852" s="11">
        <v>45412</v>
      </c>
      <c r="F852" s="7"/>
      <c r="G852" s="7"/>
      <c r="H852" s="6"/>
      <c r="L852"/>
      <c r="M852"/>
      <c r="N852"/>
    </row>
    <row r="853" spans="1:14" ht="12.75" customHeight="1" x14ac:dyDescent="0.2">
      <c r="A853" s="2">
        <v>2010106104</v>
      </c>
      <c r="B853" t="s">
        <v>205</v>
      </c>
      <c r="C853" s="9">
        <v>0</v>
      </c>
      <c r="D853" s="11">
        <v>45412</v>
      </c>
      <c r="F853" s="7"/>
      <c r="G853" s="7"/>
      <c r="H853" s="6"/>
      <c r="L853"/>
      <c r="M853"/>
      <c r="N853"/>
    </row>
    <row r="854" spans="1:14" ht="12.75" customHeight="1" x14ac:dyDescent="0.2">
      <c r="A854" s="2">
        <v>2010106105</v>
      </c>
      <c r="B854" t="s">
        <v>206</v>
      </c>
      <c r="C854" s="9">
        <v>0</v>
      </c>
      <c r="D854" s="11">
        <v>45412</v>
      </c>
      <c r="F854" s="7"/>
      <c r="G854" s="7"/>
      <c r="H854" s="6"/>
      <c r="L854"/>
      <c r="M854"/>
      <c r="N854"/>
    </row>
    <row r="855" spans="1:14" ht="12.75" customHeight="1" x14ac:dyDescent="0.2">
      <c r="A855" s="2">
        <v>2010106106</v>
      </c>
      <c r="B855" t="s">
        <v>207</v>
      </c>
      <c r="C855" s="9">
        <v>0</v>
      </c>
      <c r="D855" s="11">
        <v>45412</v>
      </c>
      <c r="F855" s="7"/>
      <c r="G855" s="7"/>
      <c r="H855" s="6"/>
      <c r="L855"/>
      <c r="M855"/>
      <c r="N855"/>
    </row>
    <row r="856" spans="1:14" ht="12.75" customHeight="1" x14ac:dyDescent="0.2">
      <c r="A856" s="2">
        <v>2010106109</v>
      </c>
      <c r="B856" t="s">
        <v>208</v>
      </c>
      <c r="C856" s="9">
        <v>0</v>
      </c>
      <c r="D856" s="11">
        <v>45412</v>
      </c>
      <c r="F856" s="7"/>
      <c r="G856" s="7"/>
      <c r="H856" s="6"/>
      <c r="L856"/>
      <c r="M856"/>
      <c r="N856"/>
    </row>
    <row r="857" spans="1:14" ht="12.75" customHeight="1" x14ac:dyDescent="0.2">
      <c r="A857" s="2">
        <v>2010106110</v>
      </c>
      <c r="B857" t="s">
        <v>209</v>
      </c>
      <c r="C857" s="9">
        <v>0</v>
      </c>
      <c r="D857" s="11">
        <v>45412</v>
      </c>
      <c r="F857" s="7"/>
      <c r="G857" s="7"/>
      <c r="H857" s="6"/>
      <c r="L857"/>
      <c r="M857"/>
      <c r="N857"/>
    </row>
    <row r="858" spans="1:14" ht="12.75" customHeight="1" x14ac:dyDescent="0.2">
      <c r="A858" s="2">
        <v>2010107002</v>
      </c>
      <c r="B858" t="s">
        <v>210</v>
      </c>
      <c r="C858" s="9">
        <v>0</v>
      </c>
      <c r="D858" s="11">
        <v>45412</v>
      </c>
      <c r="F858" s="7"/>
      <c r="G858" s="7"/>
      <c r="H858" s="6"/>
      <c r="L858"/>
      <c r="M858"/>
      <c r="N858"/>
    </row>
    <row r="859" spans="1:14" ht="12.75" customHeight="1" x14ac:dyDescent="0.2">
      <c r="A859" s="2">
        <v>2010107010</v>
      </c>
      <c r="B859" t="s">
        <v>211</v>
      </c>
      <c r="C859" s="9">
        <v>0</v>
      </c>
      <c r="D859" s="11">
        <v>45412</v>
      </c>
      <c r="F859" s="7"/>
      <c r="G859" s="7"/>
      <c r="H859" s="6"/>
      <c r="L859"/>
      <c r="M859"/>
      <c r="N859"/>
    </row>
    <row r="860" spans="1:14" ht="12.75" customHeight="1" x14ac:dyDescent="0.2">
      <c r="A860" s="2">
        <v>2010107015</v>
      </c>
      <c r="B860" t="s">
        <v>212</v>
      </c>
      <c r="C860" s="9">
        <v>0</v>
      </c>
      <c r="D860" s="11">
        <v>45412</v>
      </c>
      <c r="F860" s="7"/>
      <c r="G860" s="7"/>
      <c r="H860" s="6"/>
      <c r="L860"/>
      <c r="M860"/>
      <c r="N860"/>
    </row>
    <row r="861" spans="1:14" ht="12.75" customHeight="1" x14ac:dyDescent="0.2">
      <c r="A861" s="2">
        <v>2010107021</v>
      </c>
      <c r="B861" t="s">
        <v>213</v>
      </c>
      <c r="C861" s="9">
        <v>0</v>
      </c>
      <c r="D861" s="11">
        <v>45412</v>
      </c>
      <c r="F861" s="7"/>
      <c r="G861" s="7"/>
      <c r="H861" s="6"/>
      <c r="L861"/>
      <c r="M861"/>
      <c r="N861"/>
    </row>
    <row r="862" spans="1:14" ht="12.75" customHeight="1" x14ac:dyDescent="0.2">
      <c r="A862" s="2">
        <v>2010107023</v>
      </c>
      <c r="B862" t="s">
        <v>214</v>
      </c>
      <c r="C862" s="9">
        <v>0</v>
      </c>
      <c r="D862" s="11">
        <v>45412</v>
      </c>
      <c r="F862" s="7"/>
      <c r="G862" s="7"/>
      <c r="H862" s="6"/>
      <c r="L862"/>
      <c r="M862"/>
      <c r="N862"/>
    </row>
    <row r="863" spans="1:14" ht="12.75" customHeight="1" x14ac:dyDescent="0.2">
      <c r="A863" s="2">
        <v>2010107025</v>
      </c>
      <c r="B863" t="s">
        <v>215</v>
      </c>
      <c r="C863" s="9">
        <v>0</v>
      </c>
      <c r="D863" s="11">
        <v>45412</v>
      </c>
      <c r="F863" s="7"/>
      <c r="G863" s="7"/>
      <c r="H863" s="6"/>
      <c r="L863"/>
      <c r="M863"/>
      <c r="N863"/>
    </row>
    <row r="864" spans="1:14" ht="12.75" customHeight="1" x14ac:dyDescent="0.2">
      <c r="A864" s="2">
        <v>2010107031</v>
      </c>
      <c r="B864" t="s">
        <v>216</v>
      </c>
      <c r="C864" s="9">
        <v>0</v>
      </c>
      <c r="D864" s="11">
        <v>45412</v>
      </c>
      <c r="F864" s="7"/>
      <c r="G864" s="7"/>
      <c r="H864" s="6"/>
      <c r="L864"/>
      <c r="M864"/>
      <c r="N864"/>
    </row>
    <row r="865" spans="1:14" ht="12.75" customHeight="1" x14ac:dyDescent="0.2">
      <c r="A865" s="2">
        <v>2010107033</v>
      </c>
      <c r="B865" t="s">
        <v>217</v>
      </c>
      <c r="C865" s="9">
        <v>0</v>
      </c>
      <c r="D865" s="11">
        <v>45412</v>
      </c>
      <c r="F865" s="7"/>
      <c r="G865" s="7"/>
      <c r="H865" s="6"/>
      <c r="L865"/>
      <c r="M865"/>
      <c r="N865"/>
    </row>
    <row r="866" spans="1:14" ht="12.75" customHeight="1" x14ac:dyDescent="0.2">
      <c r="A866" s="2">
        <v>2010107034</v>
      </c>
      <c r="B866" t="s">
        <v>218</v>
      </c>
      <c r="C866" s="9">
        <v>0</v>
      </c>
      <c r="D866" s="11">
        <v>45412</v>
      </c>
      <c r="F866" s="7"/>
      <c r="G866" s="7"/>
      <c r="H866" s="6"/>
      <c r="L866"/>
      <c r="M866"/>
      <c r="N866"/>
    </row>
    <row r="867" spans="1:14" ht="12.75" customHeight="1" x14ac:dyDescent="0.2">
      <c r="C867" s="12">
        <f>SUM(C3:C866)</f>
        <v>40704562.399299994</v>
      </c>
    </row>
  </sheetData>
  <autoFilter ref="A2:P224" xr:uid="{00000000-0009-0000-0000-000002000000}"/>
  <pageMargins left="0" right="0" top="0" bottom="0" header="0" footer="0"/>
  <pageSetup paperSize="9"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437"/>
  <sheetViews>
    <sheetView rightToLeft="1" workbookViewId="0">
      <selection activeCell="C10" sqref="C10"/>
    </sheetView>
  </sheetViews>
  <sheetFormatPr defaultRowHeight="12.75" x14ac:dyDescent="0.2"/>
  <cols>
    <col min="1" max="1" width="50.42578125" bestFit="1" customWidth="1"/>
    <col min="2" max="2" width="55" bestFit="1" customWidth="1"/>
    <col min="3" max="3" width="13.7109375" bestFit="1" customWidth="1"/>
    <col min="4" max="5" width="15.140625" bestFit="1" customWidth="1"/>
  </cols>
  <sheetData>
    <row r="3" spans="1:4" x14ac:dyDescent="0.2">
      <c r="A3" s="21"/>
      <c r="B3" s="22"/>
      <c r="C3" s="25" t="s">
        <v>871</v>
      </c>
      <c r="D3" s="23"/>
    </row>
    <row r="4" spans="1:4" x14ac:dyDescent="0.2">
      <c r="A4" s="25" t="s">
        <v>866</v>
      </c>
      <c r="B4" s="25" t="s">
        <v>761</v>
      </c>
      <c r="C4" s="21" t="s">
        <v>870</v>
      </c>
      <c r="D4" s="30" t="s">
        <v>872</v>
      </c>
    </row>
    <row r="5" spans="1:4" x14ac:dyDescent="0.2">
      <c r="A5" s="26">
        <v>2010101002</v>
      </c>
      <c r="B5" s="21" t="s">
        <v>229</v>
      </c>
      <c r="C5" s="21">
        <v>238123.13</v>
      </c>
      <c r="D5" s="30">
        <v>302</v>
      </c>
    </row>
    <row r="6" spans="1:4" x14ac:dyDescent="0.2">
      <c r="A6" s="26">
        <v>2010101003</v>
      </c>
      <c r="B6" s="21" t="s">
        <v>230</v>
      </c>
      <c r="C6" s="21">
        <v>11166.991309999972</v>
      </c>
      <c r="D6" s="30">
        <v>302</v>
      </c>
    </row>
    <row r="7" spans="1:4" x14ac:dyDescent="0.2">
      <c r="A7" s="26">
        <v>2010101004</v>
      </c>
      <c r="B7" s="21" t="s">
        <v>231</v>
      </c>
      <c r="C7" s="21">
        <v>236421.87</v>
      </c>
      <c r="D7" s="30">
        <v>302</v>
      </c>
    </row>
    <row r="8" spans="1:4" x14ac:dyDescent="0.2">
      <c r="A8" s="26">
        <v>2010101006</v>
      </c>
      <c r="B8" s="21" t="s">
        <v>232</v>
      </c>
      <c r="C8" s="21">
        <v>1219698.81</v>
      </c>
      <c r="D8" s="30">
        <v>302</v>
      </c>
    </row>
    <row r="9" spans="1:4" x14ac:dyDescent="0.2">
      <c r="A9" s="26">
        <v>2010101007</v>
      </c>
      <c r="B9" s="21" t="s">
        <v>233</v>
      </c>
      <c r="C9" s="21">
        <v>40426.83</v>
      </c>
      <c r="D9" s="30">
        <v>302</v>
      </c>
    </row>
    <row r="10" spans="1:4" x14ac:dyDescent="0.2">
      <c r="A10" s="26">
        <v>2010101008</v>
      </c>
      <c r="B10" s="21" t="s">
        <v>234</v>
      </c>
      <c r="C10" s="21">
        <v>5596984.7999999998</v>
      </c>
      <c r="D10" s="30">
        <v>302</v>
      </c>
    </row>
    <row r="11" spans="1:4" x14ac:dyDescent="0.2">
      <c r="A11" s="26">
        <v>2010101010</v>
      </c>
      <c r="B11" s="21" t="s">
        <v>236</v>
      </c>
      <c r="C11" s="21">
        <v>542924.55000000005</v>
      </c>
      <c r="D11" s="30">
        <v>302</v>
      </c>
    </row>
    <row r="12" spans="1:4" x14ac:dyDescent="0.2">
      <c r="A12" s="26">
        <v>2010101022</v>
      </c>
      <c r="B12" s="21" t="s">
        <v>241</v>
      </c>
      <c r="C12" s="21">
        <v>162185.54999999999</v>
      </c>
      <c r="D12" s="30">
        <v>302</v>
      </c>
    </row>
    <row r="13" spans="1:4" x14ac:dyDescent="0.2">
      <c r="A13" s="26">
        <v>2010101023</v>
      </c>
      <c r="B13" s="21" t="s">
        <v>242</v>
      </c>
      <c r="C13" s="21">
        <v>10392.67</v>
      </c>
      <c r="D13" s="30">
        <v>302</v>
      </c>
    </row>
    <row r="14" spans="1:4" x14ac:dyDescent="0.2">
      <c r="A14" s="26">
        <v>2010101032</v>
      </c>
      <c r="B14" s="21" t="s">
        <v>244</v>
      </c>
      <c r="C14" s="21">
        <v>357583.37</v>
      </c>
      <c r="D14" s="30">
        <v>302</v>
      </c>
    </row>
    <row r="15" spans="1:4" x14ac:dyDescent="0.2">
      <c r="A15" s="26">
        <v>2010101033</v>
      </c>
      <c r="B15" s="21" t="s">
        <v>245</v>
      </c>
      <c r="C15" s="21">
        <v>19534.16</v>
      </c>
      <c r="D15" s="30">
        <v>302</v>
      </c>
    </row>
    <row r="16" spans="1:4" x14ac:dyDescent="0.2">
      <c r="A16" s="26">
        <v>2010101034</v>
      </c>
      <c r="B16" s="21" t="s">
        <v>246</v>
      </c>
      <c r="C16" s="21">
        <v>519795.1</v>
      </c>
      <c r="D16" s="30">
        <v>302</v>
      </c>
    </row>
    <row r="17" spans="1:4" x14ac:dyDescent="0.2">
      <c r="A17" s="26">
        <v>2010101039</v>
      </c>
      <c r="B17" s="21" t="s">
        <v>247</v>
      </c>
      <c r="C17" s="21">
        <v>0</v>
      </c>
      <c r="D17" s="30">
        <v>302</v>
      </c>
    </row>
    <row r="18" spans="1:4" x14ac:dyDescent="0.2">
      <c r="A18" s="26">
        <v>2010101040</v>
      </c>
      <c r="B18" s="21" t="s">
        <v>248</v>
      </c>
      <c r="C18" s="21">
        <v>15559.39</v>
      </c>
      <c r="D18" s="30">
        <v>302</v>
      </c>
    </row>
    <row r="19" spans="1:4" x14ac:dyDescent="0.2">
      <c r="A19" s="26">
        <v>2010101044</v>
      </c>
      <c r="B19" s="21" t="s">
        <v>249</v>
      </c>
      <c r="C19" s="21">
        <v>141061.98970000001</v>
      </c>
      <c r="D19" s="30">
        <v>302</v>
      </c>
    </row>
    <row r="20" spans="1:4" x14ac:dyDescent="0.2">
      <c r="A20" s="26">
        <v>2010101060</v>
      </c>
      <c r="B20" s="21" t="s">
        <v>250</v>
      </c>
      <c r="C20" s="21">
        <v>0</v>
      </c>
      <c r="D20" s="30">
        <v>302</v>
      </c>
    </row>
    <row r="21" spans="1:4" x14ac:dyDescent="0.2">
      <c r="A21" s="26">
        <v>2010101061</v>
      </c>
      <c r="B21" s="21" t="s">
        <v>251</v>
      </c>
      <c r="C21" s="21">
        <v>0</v>
      </c>
      <c r="D21" s="30">
        <v>302</v>
      </c>
    </row>
    <row r="22" spans="1:4" x14ac:dyDescent="0.2">
      <c r="A22" s="26">
        <v>2010101064</v>
      </c>
      <c r="B22" s="21" t="s">
        <v>253</v>
      </c>
      <c r="C22" s="21">
        <v>2696620.6</v>
      </c>
      <c r="D22" s="30">
        <v>302</v>
      </c>
    </row>
    <row r="23" spans="1:4" x14ac:dyDescent="0.2">
      <c r="A23" s="26">
        <v>2010101072</v>
      </c>
      <c r="B23" s="21" t="s">
        <v>255</v>
      </c>
      <c r="C23" s="21">
        <v>0</v>
      </c>
      <c r="D23" s="30">
        <v>302</v>
      </c>
    </row>
    <row r="24" spans="1:4" x14ac:dyDescent="0.2">
      <c r="A24" s="26">
        <v>2010101074</v>
      </c>
      <c r="B24" s="21" t="s">
        <v>256</v>
      </c>
      <c r="C24" s="21">
        <v>102174.56</v>
      </c>
      <c r="D24" s="30">
        <v>302</v>
      </c>
    </row>
    <row r="25" spans="1:4" x14ac:dyDescent="0.2">
      <c r="A25" s="26">
        <v>2010101092</v>
      </c>
      <c r="B25" s="21" t="s">
        <v>257</v>
      </c>
      <c r="C25" s="21">
        <v>0</v>
      </c>
      <c r="D25" s="30">
        <v>302</v>
      </c>
    </row>
    <row r="26" spans="1:4" x14ac:dyDescent="0.2">
      <c r="A26" s="26">
        <v>2010101093</v>
      </c>
      <c r="B26" s="21" t="s">
        <v>258</v>
      </c>
      <c r="C26" s="21">
        <v>3242966.65</v>
      </c>
      <c r="D26" s="30">
        <v>302</v>
      </c>
    </row>
    <row r="27" spans="1:4" x14ac:dyDescent="0.2">
      <c r="A27" s="26">
        <v>2010101095</v>
      </c>
      <c r="B27" s="21" t="s">
        <v>259</v>
      </c>
      <c r="C27" s="21">
        <v>67767.820000000007</v>
      </c>
      <c r="D27" s="30">
        <v>302</v>
      </c>
    </row>
    <row r="28" spans="1:4" x14ac:dyDescent="0.2">
      <c r="A28" s="26">
        <v>2010101097</v>
      </c>
      <c r="B28" s="21" t="s">
        <v>261</v>
      </c>
      <c r="C28" s="21">
        <v>734.81000000000006</v>
      </c>
      <c r="D28" s="30">
        <v>302</v>
      </c>
    </row>
    <row r="29" spans="1:4" x14ac:dyDescent="0.2">
      <c r="A29" s="26">
        <v>2010101112</v>
      </c>
      <c r="B29" s="21" t="s">
        <v>263</v>
      </c>
      <c r="C29" s="21">
        <v>0.53</v>
      </c>
      <c r="D29" s="30">
        <v>302</v>
      </c>
    </row>
    <row r="30" spans="1:4" x14ac:dyDescent="0.2">
      <c r="A30" s="26">
        <v>2010101122</v>
      </c>
      <c r="B30" s="21" t="s">
        <v>266</v>
      </c>
      <c r="C30" s="21">
        <v>28742.600000000002</v>
      </c>
      <c r="D30" s="30">
        <v>302</v>
      </c>
    </row>
    <row r="31" spans="1:4" x14ac:dyDescent="0.2">
      <c r="A31" s="26">
        <v>2010101149</v>
      </c>
      <c r="B31" s="21" t="s">
        <v>271</v>
      </c>
      <c r="C31" s="21">
        <v>0</v>
      </c>
      <c r="D31" s="30">
        <v>302</v>
      </c>
    </row>
    <row r="32" spans="1:4" x14ac:dyDescent="0.2">
      <c r="A32" s="26">
        <v>2010101150</v>
      </c>
      <c r="B32" s="21" t="s">
        <v>272</v>
      </c>
      <c r="C32" s="21">
        <v>0</v>
      </c>
      <c r="D32" s="30">
        <v>302</v>
      </c>
    </row>
    <row r="33" spans="1:4" x14ac:dyDescent="0.2">
      <c r="A33" s="26">
        <v>2010101157</v>
      </c>
      <c r="B33" s="21" t="s">
        <v>274</v>
      </c>
      <c r="C33" s="21">
        <v>2131134.1</v>
      </c>
      <c r="D33" s="30">
        <v>302</v>
      </c>
    </row>
    <row r="34" spans="1:4" x14ac:dyDescent="0.2">
      <c r="A34" s="26">
        <v>2010101168</v>
      </c>
      <c r="B34" s="21" t="s">
        <v>276</v>
      </c>
      <c r="C34" s="21">
        <v>1904.585189999789</v>
      </c>
      <c r="D34" s="30">
        <v>302</v>
      </c>
    </row>
    <row r="35" spans="1:4" x14ac:dyDescent="0.2">
      <c r="A35" s="26">
        <v>2010101170</v>
      </c>
      <c r="B35" s="21" t="s">
        <v>278</v>
      </c>
      <c r="C35" s="21">
        <v>0</v>
      </c>
      <c r="D35" s="30">
        <v>302</v>
      </c>
    </row>
    <row r="36" spans="1:4" x14ac:dyDescent="0.2">
      <c r="A36" s="26">
        <v>2010101173</v>
      </c>
      <c r="B36" s="21" t="s">
        <v>279</v>
      </c>
      <c r="C36" s="21">
        <v>0</v>
      </c>
      <c r="D36" s="30">
        <v>302</v>
      </c>
    </row>
    <row r="37" spans="1:4" x14ac:dyDescent="0.2">
      <c r="A37" s="26">
        <v>2010101182</v>
      </c>
      <c r="B37" s="21" t="s">
        <v>280</v>
      </c>
      <c r="C37" s="21">
        <v>3571.94</v>
      </c>
      <c r="D37" s="30">
        <v>302</v>
      </c>
    </row>
    <row r="38" spans="1:4" x14ac:dyDescent="0.2">
      <c r="A38" s="26">
        <v>2010101183</v>
      </c>
      <c r="B38" s="21" t="s">
        <v>281</v>
      </c>
      <c r="C38" s="21">
        <v>0</v>
      </c>
      <c r="D38" s="30">
        <v>302</v>
      </c>
    </row>
    <row r="39" spans="1:4" x14ac:dyDescent="0.2">
      <c r="A39" s="26">
        <v>2010101185</v>
      </c>
      <c r="B39" s="21" t="s">
        <v>282</v>
      </c>
      <c r="C39" s="21">
        <v>0</v>
      </c>
      <c r="D39" s="30">
        <v>302</v>
      </c>
    </row>
    <row r="40" spans="1:4" x14ac:dyDescent="0.2">
      <c r="A40" s="26">
        <v>2010101188</v>
      </c>
      <c r="B40" s="21" t="s">
        <v>284</v>
      </c>
      <c r="C40" s="21">
        <v>44409.78</v>
      </c>
      <c r="D40" s="30">
        <v>302</v>
      </c>
    </row>
    <row r="41" spans="1:4" x14ac:dyDescent="0.2">
      <c r="A41" s="26">
        <v>2010101191</v>
      </c>
      <c r="B41" s="21" t="s">
        <v>285</v>
      </c>
      <c r="C41" s="21">
        <v>0</v>
      </c>
      <c r="D41" s="30">
        <v>302</v>
      </c>
    </row>
    <row r="42" spans="1:4" x14ac:dyDescent="0.2">
      <c r="A42" s="26">
        <v>2010101194</v>
      </c>
      <c r="B42" s="21" t="s">
        <v>286</v>
      </c>
      <c r="C42" s="21">
        <v>152538</v>
      </c>
      <c r="D42" s="30">
        <v>302</v>
      </c>
    </row>
    <row r="43" spans="1:4" x14ac:dyDescent="0.2">
      <c r="A43" s="26">
        <v>2010101195</v>
      </c>
      <c r="B43" s="21" t="s">
        <v>287</v>
      </c>
      <c r="C43" s="21">
        <v>2099.9</v>
      </c>
      <c r="D43" s="30">
        <v>302</v>
      </c>
    </row>
    <row r="44" spans="1:4" x14ac:dyDescent="0.2">
      <c r="A44" s="26">
        <v>2010101196</v>
      </c>
      <c r="B44" s="21" t="s">
        <v>288</v>
      </c>
      <c r="C44" s="21">
        <v>0</v>
      </c>
      <c r="D44" s="30">
        <v>302</v>
      </c>
    </row>
    <row r="45" spans="1:4" x14ac:dyDescent="0.2">
      <c r="A45" s="26">
        <v>2010101197</v>
      </c>
      <c r="B45" s="21" t="s">
        <v>289</v>
      </c>
      <c r="C45" s="21">
        <v>36086.93</v>
      </c>
      <c r="D45" s="30">
        <v>302</v>
      </c>
    </row>
    <row r="46" spans="1:4" x14ac:dyDescent="0.2">
      <c r="A46" s="26">
        <v>2010101200</v>
      </c>
      <c r="B46" s="21" t="s">
        <v>291</v>
      </c>
      <c r="C46" s="21">
        <v>0</v>
      </c>
      <c r="D46" s="30">
        <v>302</v>
      </c>
    </row>
    <row r="47" spans="1:4" x14ac:dyDescent="0.2">
      <c r="A47" s="26">
        <v>2010101201</v>
      </c>
      <c r="B47" s="21" t="s">
        <v>292</v>
      </c>
      <c r="C47" s="21">
        <v>0</v>
      </c>
      <c r="D47" s="30">
        <v>302</v>
      </c>
    </row>
    <row r="48" spans="1:4" x14ac:dyDescent="0.2">
      <c r="A48" s="26">
        <v>2010101209</v>
      </c>
      <c r="B48" s="21" t="s">
        <v>298</v>
      </c>
      <c r="C48" s="21">
        <v>8338</v>
      </c>
      <c r="D48" s="30">
        <v>302</v>
      </c>
    </row>
    <row r="49" spans="1:4" x14ac:dyDescent="0.2">
      <c r="A49" s="26">
        <v>2010101221</v>
      </c>
      <c r="B49" s="21" t="s">
        <v>304</v>
      </c>
      <c r="C49" s="21">
        <v>0</v>
      </c>
      <c r="D49" s="30">
        <v>302</v>
      </c>
    </row>
    <row r="50" spans="1:4" x14ac:dyDescent="0.2">
      <c r="A50" s="26">
        <v>2010101222</v>
      </c>
      <c r="B50" s="21" t="s">
        <v>305</v>
      </c>
      <c r="C50" s="21">
        <v>118067.97</v>
      </c>
      <c r="D50" s="30">
        <v>302</v>
      </c>
    </row>
    <row r="51" spans="1:4" x14ac:dyDescent="0.2">
      <c r="A51" s="26">
        <v>2010101231</v>
      </c>
      <c r="B51" s="21" t="s">
        <v>313</v>
      </c>
      <c r="C51" s="21">
        <v>231284.76</v>
      </c>
      <c r="D51" s="30">
        <v>302</v>
      </c>
    </row>
    <row r="52" spans="1:4" x14ac:dyDescent="0.2">
      <c r="A52" s="26">
        <v>2010101234</v>
      </c>
      <c r="B52" s="21" t="s">
        <v>316</v>
      </c>
      <c r="C52" s="21">
        <v>0</v>
      </c>
      <c r="D52" s="30">
        <v>302</v>
      </c>
    </row>
    <row r="53" spans="1:4" x14ac:dyDescent="0.2">
      <c r="A53" s="26">
        <v>2010101236</v>
      </c>
      <c r="B53" s="21" t="s">
        <v>317</v>
      </c>
      <c r="C53" s="21">
        <v>60.145010000169279</v>
      </c>
      <c r="D53" s="30">
        <v>302</v>
      </c>
    </row>
    <row r="54" spans="1:4" x14ac:dyDescent="0.2">
      <c r="A54" s="26">
        <v>2010101243</v>
      </c>
      <c r="B54" s="21" t="s">
        <v>323</v>
      </c>
      <c r="C54" s="21">
        <v>0</v>
      </c>
      <c r="D54" s="30">
        <v>302</v>
      </c>
    </row>
    <row r="55" spans="1:4" x14ac:dyDescent="0.2">
      <c r="A55" s="26">
        <v>2010101245</v>
      </c>
      <c r="B55" s="21" t="s">
        <v>325</v>
      </c>
      <c r="C55" s="21">
        <v>6960.64</v>
      </c>
      <c r="D55" s="30">
        <v>302</v>
      </c>
    </row>
    <row r="56" spans="1:4" x14ac:dyDescent="0.2">
      <c r="A56" s="26">
        <v>2010101247</v>
      </c>
      <c r="B56" s="21" t="s">
        <v>327</v>
      </c>
      <c r="C56" s="21">
        <v>15687.33</v>
      </c>
      <c r="D56" s="30">
        <v>302</v>
      </c>
    </row>
    <row r="57" spans="1:4" x14ac:dyDescent="0.2">
      <c r="A57" s="26">
        <v>2010101249</v>
      </c>
      <c r="B57" s="21" t="s">
        <v>329</v>
      </c>
      <c r="C57" s="21">
        <v>0</v>
      </c>
      <c r="D57" s="30">
        <v>302</v>
      </c>
    </row>
    <row r="58" spans="1:4" x14ac:dyDescent="0.2">
      <c r="A58" s="26">
        <v>2010101251</v>
      </c>
      <c r="B58" s="21" t="s">
        <v>331</v>
      </c>
      <c r="C58" s="21">
        <v>0</v>
      </c>
      <c r="D58" s="30">
        <v>302</v>
      </c>
    </row>
    <row r="59" spans="1:4" x14ac:dyDescent="0.2">
      <c r="A59" s="26">
        <v>2010101253</v>
      </c>
      <c r="B59" s="21" t="s">
        <v>333</v>
      </c>
      <c r="C59" s="21">
        <v>0</v>
      </c>
      <c r="D59" s="30">
        <v>302</v>
      </c>
    </row>
    <row r="60" spans="1:4" x14ac:dyDescent="0.2">
      <c r="A60" s="26">
        <v>2010101254</v>
      </c>
      <c r="B60" s="21" t="s">
        <v>334</v>
      </c>
      <c r="C60" s="21">
        <v>107150.40000000001</v>
      </c>
      <c r="D60" s="30">
        <v>302</v>
      </c>
    </row>
    <row r="61" spans="1:4" x14ac:dyDescent="0.2">
      <c r="A61" s="26">
        <v>2010101255</v>
      </c>
      <c r="B61" s="21" t="s">
        <v>335</v>
      </c>
      <c r="C61" s="21">
        <v>59618</v>
      </c>
      <c r="D61" s="30">
        <v>302</v>
      </c>
    </row>
    <row r="62" spans="1:4" x14ac:dyDescent="0.2">
      <c r="A62" s="26">
        <v>2010101256</v>
      </c>
      <c r="B62" s="21" t="s">
        <v>336</v>
      </c>
      <c r="C62" s="21">
        <v>441043.57</v>
      </c>
      <c r="D62" s="30">
        <v>302</v>
      </c>
    </row>
    <row r="63" spans="1:4" x14ac:dyDescent="0.2">
      <c r="A63" s="26">
        <v>2010101257</v>
      </c>
      <c r="B63" s="21" t="s">
        <v>337</v>
      </c>
      <c r="C63" s="21">
        <v>76137.86</v>
      </c>
      <c r="D63" s="30">
        <v>302</v>
      </c>
    </row>
    <row r="64" spans="1:4" x14ac:dyDescent="0.2">
      <c r="A64" s="26">
        <v>2010101261</v>
      </c>
      <c r="B64" s="21" t="s">
        <v>341</v>
      </c>
      <c r="C64" s="21">
        <v>580.5</v>
      </c>
      <c r="D64" s="30">
        <v>302</v>
      </c>
    </row>
    <row r="65" spans="1:4" x14ac:dyDescent="0.2">
      <c r="A65" s="26">
        <v>2010101265</v>
      </c>
      <c r="B65" s="21" t="s">
        <v>345</v>
      </c>
      <c r="C65" s="21">
        <v>0</v>
      </c>
      <c r="D65" s="30">
        <v>302</v>
      </c>
    </row>
    <row r="66" spans="1:4" x14ac:dyDescent="0.2">
      <c r="A66" s="26">
        <v>2010101266</v>
      </c>
      <c r="B66" s="21" t="s">
        <v>346</v>
      </c>
      <c r="C66" s="21">
        <v>0</v>
      </c>
      <c r="D66" s="30">
        <v>302</v>
      </c>
    </row>
    <row r="67" spans="1:4" x14ac:dyDescent="0.2">
      <c r="A67" s="26">
        <v>2010101267</v>
      </c>
      <c r="B67" s="21" t="s">
        <v>347</v>
      </c>
      <c r="C67" s="21">
        <v>0</v>
      </c>
      <c r="D67" s="30">
        <v>302</v>
      </c>
    </row>
    <row r="68" spans="1:4" x14ac:dyDescent="0.2">
      <c r="A68" s="26">
        <v>2010101268</v>
      </c>
      <c r="B68" s="21" t="s">
        <v>348</v>
      </c>
      <c r="C68" s="21">
        <v>0</v>
      </c>
      <c r="D68" s="30">
        <v>302</v>
      </c>
    </row>
    <row r="69" spans="1:4" x14ac:dyDescent="0.2">
      <c r="A69" s="26">
        <v>2010101274</v>
      </c>
      <c r="B69" s="21" t="s">
        <v>354</v>
      </c>
      <c r="C69" s="21">
        <v>202418.48</v>
      </c>
      <c r="D69" s="30">
        <v>302</v>
      </c>
    </row>
    <row r="70" spans="1:4" x14ac:dyDescent="0.2">
      <c r="A70" s="26">
        <v>2010101275</v>
      </c>
      <c r="B70" s="21" t="s">
        <v>355</v>
      </c>
      <c r="C70" s="21">
        <v>0</v>
      </c>
      <c r="D70" s="30">
        <v>302</v>
      </c>
    </row>
    <row r="71" spans="1:4" x14ac:dyDescent="0.2">
      <c r="A71" s="26">
        <v>2010101279</v>
      </c>
      <c r="B71" s="21" t="s">
        <v>359</v>
      </c>
      <c r="C71" s="21">
        <v>0</v>
      </c>
      <c r="D71" s="30">
        <v>302</v>
      </c>
    </row>
    <row r="72" spans="1:4" x14ac:dyDescent="0.2">
      <c r="A72" s="26">
        <v>2010101280</v>
      </c>
      <c r="B72" s="21" t="s">
        <v>360</v>
      </c>
      <c r="C72" s="21">
        <v>6242.418680000007</v>
      </c>
      <c r="D72" s="30">
        <v>302</v>
      </c>
    </row>
    <row r="73" spans="1:4" x14ac:dyDescent="0.2">
      <c r="A73" s="26">
        <v>2010101281</v>
      </c>
      <c r="B73" s="21" t="s">
        <v>361</v>
      </c>
      <c r="C73" s="21">
        <v>138413.68</v>
      </c>
      <c r="D73" s="30">
        <v>302</v>
      </c>
    </row>
    <row r="74" spans="1:4" x14ac:dyDescent="0.2">
      <c r="A74" s="26">
        <v>2010101285</v>
      </c>
      <c r="B74" s="21" t="s">
        <v>363</v>
      </c>
      <c r="C74" s="21">
        <v>0</v>
      </c>
      <c r="D74" s="30">
        <v>302</v>
      </c>
    </row>
    <row r="75" spans="1:4" x14ac:dyDescent="0.2">
      <c r="A75" s="26">
        <v>2010101288</v>
      </c>
      <c r="B75" s="21" t="s">
        <v>366</v>
      </c>
      <c r="C75" s="21">
        <v>10825.75</v>
      </c>
      <c r="D75" s="30">
        <v>302</v>
      </c>
    </row>
    <row r="76" spans="1:4" x14ac:dyDescent="0.2">
      <c r="A76" s="26">
        <v>2010101289</v>
      </c>
      <c r="B76" s="21" t="s">
        <v>367</v>
      </c>
      <c r="C76" s="21">
        <v>0</v>
      </c>
      <c r="D76" s="30">
        <v>302</v>
      </c>
    </row>
    <row r="77" spans="1:4" x14ac:dyDescent="0.2">
      <c r="A77" s="26">
        <v>2010101290</v>
      </c>
      <c r="B77" s="21" t="s">
        <v>368</v>
      </c>
      <c r="C77" s="21">
        <v>0</v>
      </c>
      <c r="D77" s="30">
        <v>302</v>
      </c>
    </row>
    <row r="78" spans="1:4" x14ac:dyDescent="0.2">
      <c r="A78" s="26">
        <v>2010101292</v>
      </c>
      <c r="B78" s="21" t="s">
        <v>370</v>
      </c>
      <c r="C78" s="21">
        <v>1.53</v>
      </c>
      <c r="D78" s="30">
        <v>302</v>
      </c>
    </row>
    <row r="79" spans="1:4" x14ac:dyDescent="0.2">
      <c r="A79" s="26">
        <v>2010101295</v>
      </c>
      <c r="B79" s="21" t="s">
        <v>373</v>
      </c>
      <c r="C79" s="21">
        <v>0</v>
      </c>
      <c r="D79" s="30">
        <v>302</v>
      </c>
    </row>
    <row r="80" spans="1:4" x14ac:dyDescent="0.2">
      <c r="A80" s="26">
        <v>2010101297</v>
      </c>
      <c r="B80" s="21" t="s">
        <v>374</v>
      </c>
      <c r="C80" s="21">
        <v>0</v>
      </c>
      <c r="D80" s="30">
        <v>302</v>
      </c>
    </row>
    <row r="81" spans="1:4" x14ac:dyDescent="0.2">
      <c r="A81" s="26">
        <v>2010101298</v>
      </c>
      <c r="B81" s="21" t="s">
        <v>375</v>
      </c>
      <c r="C81" s="21">
        <v>221435.57</v>
      </c>
      <c r="D81" s="30">
        <v>302</v>
      </c>
    </row>
    <row r="82" spans="1:4" x14ac:dyDescent="0.2">
      <c r="A82" s="26">
        <v>2010101300</v>
      </c>
      <c r="B82" s="21" t="s">
        <v>377</v>
      </c>
      <c r="C82" s="21">
        <v>540168.47</v>
      </c>
      <c r="D82" s="30">
        <v>302</v>
      </c>
    </row>
    <row r="83" spans="1:4" x14ac:dyDescent="0.2">
      <c r="A83" s="26">
        <v>2010101301</v>
      </c>
      <c r="B83" s="21" t="s">
        <v>378</v>
      </c>
      <c r="C83" s="21">
        <v>0</v>
      </c>
      <c r="D83" s="30">
        <v>302</v>
      </c>
    </row>
    <row r="84" spans="1:4" x14ac:dyDescent="0.2">
      <c r="A84" s="26">
        <v>2010101304</v>
      </c>
      <c r="B84" s="21" t="s">
        <v>381</v>
      </c>
      <c r="C84" s="21">
        <v>0</v>
      </c>
      <c r="D84" s="30">
        <v>302</v>
      </c>
    </row>
    <row r="85" spans="1:4" x14ac:dyDescent="0.2">
      <c r="A85" s="26">
        <v>2010101307</v>
      </c>
      <c r="B85" s="21" t="s">
        <v>384</v>
      </c>
      <c r="C85" s="21">
        <v>486102.3</v>
      </c>
      <c r="D85" s="30">
        <v>302</v>
      </c>
    </row>
    <row r="86" spans="1:4" x14ac:dyDescent="0.2">
      <c r="A86" s="26">
        <v>2010101308</v>
      </c>
      <c r="B86" s="21" t="s">
        <v>385</v>
      </c>
      <c r="C86" s="21">
        <v>0</v>
      </c>
      <c r="D86" s="30">
        <v>302</v>
      </c>
    </row>
    <row r="87" spans="1:4" x14ac:dyDescent="0.2">
      <c r="A87" s="26">
        <v>2010101310</v>
      </c>
      <c r="B87" s="21" t="s">
        <v>387</v>
      </c>
      <c r="C87" s="21">
        <v>4728315.5414399998</v>
      </c>
      <c r="D87" s="30">
        <v>302</v>
      </c>
    </row>
    <row r="88" spans="1:4" x14ac:dyDescent="0.2">
      <c r="A88" s="26">
        <v>2010102004</v>
      </c>
      <c r="B88" s="21" t="s">
        <v>391</v>
      </c>
      <c r="C88" s="21">
        <v>30422</v>
      </c>
      <c r="D88" s="30">
        <v>302</v>
      </c>
    </row>
    <row r="89" spans="1:4" x14ac:dyDescent="0.2">
      <c r="A89" s="26">
        <v>2010102005</v>
      </c>
      <c r="B89" s="21" t="s">
        <v>392</v>
      </c>
      <c r="C89" s="21">
        <v>193200</v>
      </c>
      <c r="D89" s="30">
        <v>302</v>
      </c>
    </row>
    <row r="90" spans="1:4" x14ac:dyDescent="0.2">
      <c r="A90" s="26">
        <v>2010102015</v>
      </c>
      <c r="B90" s="21" t="s">
        <v>402</v>
      </c>
      <c r="C90" s="21">
        <v>0</v>
      </c>
      <c r="D90" s="30">
        <v>302</v>
      </c>
    </row>
    <row r="91" spans="1:4" x14ac:dyDescent="0.2">
      <c r="A91" s="26">
        <v>2010102016</v>
      </c>
      <c r="B91" s="21" t="s">
        <v>403</v>
      </c>
      <c r="C91" s="21">
        <v>1019716.67</v>
      </c>
      <c r="D91" s="30">
        <v>302</v>
      </c>
    </row>
    <row r="92" spans="1:4" x14ac:dyDescent="0.2">
      <c r="A92" s="26">
        <v>2010103008</v>
      </c>
      <c r="B92" s="21" t="s">
        <v>785</v>
      </c>
      <c r="C92" s="21">
        <v>6859.4400000000005</v>
      </c>
      <c r="D92" s="30">
        <v>302</v>
      </c>
    </row>
    <row r="93" spans="1:4" x14ac:dyDescent="0.2">
      <c r="A93" s="26">
        <v>2010103010</v>
      </c>
      <c r="B93" s="21" t="s">
        <v>787</v>
      </c>
      <c r="C93" s="21">
        <v>10429</v>
      </c>
      <c r="D93" s="30">
        <v>302</v>
      </c>
    </row>
    <row r="94" spans="1:4" x14ac:dyDescent="0.2">
      <c r="A94" s="26">
        <v>2010103011</v>
      </c>
      <c r="B94" s="21" t="s">
        <v>788</v>
      </c>
      <c r="C94" s="21">
        <v>4058010.52</v>
      </c>
      <c r="D94" s="30">
        <v>302</v>
      </c>
    </row>
    <row r="95" spans="1:4" x14ac:dyDescent="0.2">
      <c r="A95" s="26">
        <v>2010103016</v>
      </c>
      <c r="B95" s="21" t="s">
        <v>790</v>
      </c>
      <c r="C95" s="21">
        <v>0</v>
      </c>
      <c r="D95" s="30">
        <v>302</v>
      </c>
    </row>
    <row r="96" spans="1:4" x14ac:dyDescent="0.2">
      <c r="A96" s="26">
        <v>2010103022</v>
      </c>
      <c r="B96" s="21" t="s">
        <v>793</v>
      </c>
      <c r="C96" s="21">
        <v>60982.5</v>
      </c>
      <c r="D96" s="30">
        <v>302</v>
      </c>
    </row>
    <row r="97" spans="1:4" x14ac:dyDescent="0.2">
      <c r="A97" s="26">
        <v>2010103030</v>
      </c>
      <c r="B97" s="21" t="s">
        <v>797</v>
      </c>
      <c r="C97" s="21">
        <v>4108.8722499999994</v>
      </c>
      <c r="D97" s="30">
        <v>302</v>
      </c>
    </row>
    <row r="98" spans="1:4" x14ac:dyDescent="0.2">
      <c r="A98" s="26">
        <v>2010103032</v>
      </c>
      <c r="B98" s="21" t="s">
        <v>798</v>
      </c>
      <c r="C98" s="21">
        <v>37023.557349999995</v>
      </c>
      <c r="D98" s="30">
        <v>302</v>
      </c>
    </row>
    <row r="99" spans="1:4" x14ac:dyDescent="0.2">
      <c r="A99" s="26">
        <v>2010103033</v>
      </c>
      <c r="B99" s="21" t="s">
        <v>799</v>
      </c>
      <c r="C99" s="21">
        <v>2731.25</v>
      </c>
      <c r="D99" s="30">
        <v>302</v>
      </c>
    </row>
    <row r="100" spans="1:4" x14ac:dyDescent="0.2">
      <c r="A100" s="26">
        <v>2010103046</v>
      </c>
      <c r="B100" s="21" t="s">
        <v>408</v>
      </c>
      <c r="C100" s="21">
        <v>333199.7</v>
      </c>
      <c r="D100" s="30">
        <v>302</v>
      </c>
    </row>
    <row r="101" spans="1:4" x14ac:dyDescent="0.2">
      <c r="A101" s="26">
        <v>2010103065</v>
      </c>
      <c r="B101" s="21" t="s">
        <v>417</v>
      </c>
      <c r="C101" s="21">
        <v>0</v>
      </c>
      <c r="D101" s="30">
        <v>302</v>
      </c>
    </row>
    <row r="102" spans="1:4" x14ac:dyDescent="0.2">
      <c r="A102" s="26">
        <v>2010103073</v>
      </c>
      <c r="B102" s="21" t="s">
        <v>421</v>
      </c>
      <c r="C102" s="21">
        <v>17569</v>
      </c>
      <c r="D102" s="30">
        <v>302</v>
      </c>
    </row>
    <row r="103" spans="1:4" x14ac:dyDescent="0.2">
      <c r="A103" s="26">
        <v>2010103085</v>
      </c>
      <c r="B103" s="21" t="s">
        <v>425</v>
      </c>
      <c r="C103" s="21">
        <v>713</v>
      </c>
      <c r="D103" s="30">
        <v>302</v>
      </c>
    </row>
    <row r="104" spans="1:4" x14ac:dyDescent="0.2">
      <c r="A104" s="26">
        <v>2010103086</v>
      </c>
      <c r="B104" s="21" t="s">
        <v>426</v>
      </c>
      <c r="C104" s="21">
        <v>0</v>
      </c>
      <c r="D104" s="30">
        <v>302</v>
      </c>
    </row>
    <row r="105" spans="1:4" x14ac:dyDescent="0.2">
      <c r="A105" s="26">
        <v>2010103091</v>
      </c>
      <c r="B105" s="21" t="s">
        <v>429</v>
      </c>
      <c r="C105" s="21">
        <v>0</v>
      </c>
      <c r="D105" s="30">
        <v>302</v>
      </c>
    </row>
    <row r="106" spans="1:4" x14ac:dyDescent="0.2">
      <c r="A106" s="26">
        <v>2010103118</v>
      </c>
      <c r="B106" s="21" t="s">
        <v>436</v>
      </c>
      <c r="C106" s="21">
        <v>15413.05</v>
      </c>
      <c r="D106" s="30">
        <v>302</v>
      </c>
    </row>
    <row r="107" spans="1:4" x14ac:dyDescent="0.2">
      <c r="A107" s="26">
        <v>2010103132</v>
      </c>
      <c r="B107" s="21" t="s">
        <v>448</v>
      </c>
      <c r="C107" s="21">
        <v>0</v>
      </c>
      <c r="D107" s="30">
        <v>302</v>
      </c>
    </row>
    <row r="108" spans="1:4" x14ac:dyDescent="0.2">
      <c r="A108" s="26">
        <v>2010105001</v>
      </c>
      <c r="B108" s="21" t="s">
        <v>824</v>
      </c>
      <c r="C108" s="21">
        <v>605.6</v>
      </c>
      <c r="D108" s="30">
        <v>302</v>
      </c>
    </row>
    <row r="109" spans="1:4" x14ac:dyDescent="0.2">
      <c r="A109" s="26">
        <v>2010105002</v>
      </c>
      <c r="B109" s="21" t="s">
        <v>450</v>
      </c>
      <c r="C109" s="21">
        <v>25939.65</v>
      </c>
      <c r="D109" s="30">
        <v>302</v>
      </c>
    </row>
    <row r="110" spans="1:4" x14ac:dyDescent="0.2">
      <c r="A110" s="26">
        <v>2010105003</v>
      </c>
      <c r="B110" s="21" t="s">
        <v>825</v>
      </c>
      <c r="C110" s="21">
        <v>35740.76</v>
      </c>
      <c r="D110" s="30">
        <v>302</v>
      </c>
    </row>
    <row r="111" spans="1:4" x14ac:dyDescent="0.2">
      <c r="A111" s="26">
        <v>2010105005</v>
      </c>
      <c r="B111" s="21" t="s">
        <v>826</v>
      </c>
      <c r="C111" s="21">
        <v>347896.03</v>
      </c>
      <c r="D111" s="30">
        <v>302</v>
      </c>
    </row>
    <row r="112" spans="1:4" x14ac:dyDescent="0.2">
      <c r="A112" s="26">
        <v>2010105009</v>
      </c>
      <c r="B112" s="21" t="s">
        <v>829</v>
      </c>
      <c r="C112" s="21">
        <v>3832.44</v>
      </c>
      <c r="D112" s="30">
        <v>302</v>
      </c>
    </row>
    <row r="113" spans="1:4" x14ac:dyDescent="0.2">
      <c r="A113" s="26">
        <v>2010105010</v>
      </c>
      <c r="B113" s="21" t="s">
        <v>451</v>
      </c>
      <c r="C113" s="21">
        <v>0</v>
      </c>
      <c r="D113" s="30">
        <v>302</v>
      </c>
    </row>
    <row r="114" spans="1:4" x14ac:dyDescent="0.2">
      <c r="A114" s="26">
        <v>2010105012</v>
      </c>
      <c r="B114" s="21" t="s">
        <v>830</v>
      </c>
      <c r="C114" s="21">
        <v>10035.06</v>
      </c>
      <c r="D114" s="30">
        <v>302</v>
      </c>
    </row>
    <row r="115" spans="1:4" x14ac:dyDescent="0.2">
      <c r="A115" s="26">
        <v>2010105013</v>
      </c>
      <c r="B115" s="21" t="s">
        <v>452</v>
      </c>
      <c r="C115" s="21">
        <v>148596.75</v>
      </c>
      <c r="D115" s="30">
        <v>302</v>
      </c>
    </row>
    <row r="116" spans="1:4" x14ac:dyDescent="0.2">
      <c r="A116" s="26">
        <v>2010105019</v>
      </c>
      <c r="B116" s="21" t="s">
        <v>455</v>
      </c>
      <c r="C116" s="21">
        <v>0.05</v>
      </c>
      <c r="D116" s="30">
        <v>302</v>
      </c>
    </row>
    <row r="117" spans="1:4" x14ac:dyDescent="0.2">
      <c r="A117" s="26">
        <v>2010105025</v>
      </c>
      <c r="B117" s="21" t="s">
        <v>831</v>
      </c>
      <c r="C117" s="21">
        <v>285980.88</v>
      </c>
      <c r="D117" s="30">
        <v>302</v>
      </c>
    </row>
    <row r="118" spans="1:4" x14ac:dyDescent="0.2">
      <c r="A118" s="26">
        <v>2010105031</v>
      </c>
      <c r="B118" s="21" t="s">
        <v>833</v>
      </c>
      <c r="C118" s="21">
        <v>0</v>
      </c>
      <c r="D118" s="30">
        <v>302</v>
      </c>
    </row>
    <row r="119" spans="1:4" x14ac:dyDescent="0.2">
      <c r="A119" s="26">
        <v>2010105032</v>
      </c>
      <c r="B119" s="21" t="s">
        <v>834</v>
      </c>
      <c r="C119" s="21">
        <v>350</v>
      </c>
      <c r="D119" s="30">
        <v>302</v>
      </c>
    </row>
    <row r="120" spans="1:4" x14ac:dyDescent="0.2">
      <c r="A120" s="26">
        <v>2010105049</v>
      </c>
      <c r="B120" s="21" t="s">
        <v>839</v>
      </c>
      <c r="C120" s="21">
        <v>45.49</v>
      </c>
      <c r="D120" s="30">
        <v>302</v>
      </c>
    </row>
    <row r="121" spans="1:4" x14ac:dyDescent="0.2">
      <c r="A121" s="26">
        <v>2010105050</v>
      </c>
      <c r="B121" s="21" t="s">
        <v>840</v>
      </c>
      <c r="C121" s="21">
        <v>327843.19</v>
      </c>
      <c r="D121" s="30">
        <v>302</v>
      </c>
    </row>
    <row r="122" spans="1:4" x14ac:dyDescent="0.2">
      <c r="A122" s="26">
        <v>2010105056</v>
      </c>
      <c r="B122" s="21" t="s">
        <v>844</v>
      </c>
      <c r="C122" s="21">
        <v>117523.65000000001</v>
      </c>
      <c r="D122" s="30">
        <v>302</v>
      </c>
    </row>
    <row r="123" spans="1:4" x14ac:dyDescent="0.2">
      <c r="A123" s="26">
        <v>2010105057</v>
      </c>
      <c r="B123" s="21" t="s">
        <v>458</v>
      </c>
      <c r="C123" s="21">
        <v>130497.25</v>
      </c>
      <c r="D123" s="30">
        <v>302</v>
      </c>
    </row>
    <row r="124" spans="1:4" x14ac:dyDescent="0.2">
      <c r="A124" s="26">
        <v>2010105065</v>
      </c>
      <c r="B124" s="21" t="s">
        <v>460</v>
      </c>
      <c r="C124" s="21">
        <v>4738</v>
      </c>
      <c r="D124" s="30">
        <v>302</v>
      </c>
    </row>
    <row r="125" spans="1:4" x14ac:dyDescent="0.2">
      <c r="A125" s="26">
        <v>2010105066</v>
      </c>
      <c r="B125" s="21" t="s">
        <v>461</v>
      </c>
      <c r="C125" s="21">
        <v>47087.37</v>
      </c>
      <c r="D125" s="30">
        <v>302</v>
      </c>
    </row>
    <row r="126" spans="1:4" x14ac:dyDescent="0.2">
      <c r="A126" s="26">
        <v>2010105069</v>
      </c>
      <c r="B126" s="21" t="s">
        <v>462</v>
      </c>
      <c r="C126" s="21">
        <v>15937.54</v>
      </c>
      <c r="D126" s="30">
        <v>302</v>
      </c>
    </row>
    <row r="127" spans="1:4" x14ac:dyDescent="0.2">
      <c r="A127" s="26">
        <v>2010105071</v>
      </c>
      <c r="B127" s="21" t="s">
        <v>464</v>
      </c>
      <c r="C127" s="21">
        <v>936825</v>
      </c>
      <c r="D127" s="30">
        <v>302</v>
      </c>
    </row>
    <row r="128" spans="1:4" x14ac:dyDescent="0.2">
      <c r="A128" s="26">
        <v>2010105075</v>
      </c>
      <c r="B128" s="21" t="s">
        <v>465</v>
      </c>
      <c r="C128" s="21">
        <v>5000.17</v>
      </c>
      <c r="D128" s="30">
        <v>302</v>
      </c>
    </row>
    <row r="129" spans="1:4" x14ac:dyDescent="0.2">
      <c r="A129" s="26">
        <v>2010105079</v>
      </c>
      <c r="B129" s="21" t="s">
        <v>467</v>
      </c>
      <c r="C129" s="21">
        <v>8704.0900100000017</v>
      </c>
      <c r="D129" s="30">
        <v>302</v>
      </c>
    </row>
    <row r="130" spans="1:4" x14ac:dyDescent="0.2">
      <c r="A130" s="26">
        <v>2010105091</v>
      </c>
      <c r="B130" s="21" t="s">
        <v>848</v>
      </c>
      <c r="C130" s="21">
        <v>5481.5</v>
      </c>
      <c r="D130" s="30">
        <v>302</v>
      </c>
    </row>
    <row r="131" spans="1:4" x14ac:dyDescent="0.2">
      <c r="A131" s="26">
        <v>2010105096</v>
      </c>
      <c r="B131" s="21" t="s">
        <v>849</v>
      </c>
      <c r="C131" s="21">
        <v>10871.87</v>
      </c>
      <c r="D131" s="30">
        <v>302</v>
      </c>
    </row>
    <row r="132" spans="1:4" x14ac:dyDescent="0.2">
      <c r="A132" s="26">
        <v>2010105100</v>
      </c>
      <c r="B132" s="21" t="s">
        <v>479</v>
      </c>
      <c r="C132" s="21">
        <v>1886</v>
      </c>
      <c r="D132" s="30">
        <v>302</v>
      </c>
    </row>
    <row r="133" spans="1:4" x14ac:dyDescent="0.2">
      <c r="A133" s="26">
        <v>2010105103</v>
      </c>
      <c r="B133" s="21" t="s">
        <v>482</v>
      </c>
      <c r="C133" s="21">
        <v>822</v>
      </c>
      <c r="D133" s="30">
        <v>302</v>
      </c>
    </row>
    <row r="134" spans="1:4" x14ac:dyDescent="0.2">
      <c r="A134" s="26">
        <v>2010105104</v>
      </c>
      <c r="B134" s="21" t="s">
        <v>483</v>
      </c>
      <c r="C134" s="21">
        <v>10401.67</v>
      </c>
      <c r="D134" s="30">
        <v>302</v>
      </c>
    </row>
    <row r="135" spans="1:4" x14ac:dyDescent="0.2">
      <c r="A135" s="26">
        <v>2010105110</v>
      </c>
      <c r="B135" s="21" t="s">
        <v>486</v>
      </c>
      <c r="C135" s="21">
        <v>590</v>
      </c>
      <c r="D135" s="30">
        <v>302</v>
      </c>
    </row>
    <row r="136" spans="1:4" x14ac:dyDescent="0.2">
      <c r="A136" s="26">
        <v>2010105113</v>
      </c>
      <c r="B136" s="21" t="s">
        <v>489</v>
      </c>
      <c r="C136" s="21">
        <v>0</v>
      </c>
      <c r="D136" s="30">
        <v>302</v>
      </c>
    </row>
    <row r="137" spans="1:4" x14ac:dyDescent="0.2">
      <c r="A137" s="26">
        <v>2010105116</v>
      </c>
      <c r="B137" s="21" t="s">
        <v>492</v>
      </c>
      <c r="C137" s="21">
        <v>0</v>
      </c>
      <c r="D137" s="30">
        <v>302</v>
      </c>
    </row>
    <row r="138" spans="1:4" x14ac:dyDescent="0.2">
      <c r="A138" s="26">
        <v>2010105117</v>
      </c>
      <c r="B138" s="21" t="s">
        <v>493</v>
      </c>
      <c r="C138" s="21">
        <v>13110</v>
      </c>
      <c r="D138" s="30">
        <v>302</v>
      </c>
    </row>
    <row r="139" spans="1:4" x14ac:dyDescent="0.2">
      <c r="A139" s="26">
        <v>2010105119</v>
      </c>
      <c r="B139" s="21" t="s">
        <v>495</v>
      </c>
      <c r="C139" s="21">
        <v>2875.0050000000001</v>
      </c>
      <c r="D139" s="30">
        <v>302</v>
      </c>
    </row>
    <row r="140" spans="1:4" x14ac:dyDescent="0.2">
      <c r="A140" s="26">
        <v>2010105121</v>
      </c>
      <c r="B140" s="21" t="s">
        <v>850</v>
      </c>
      <c r="C140" s="21">
        <v>12225.22</v>
      </c>
      <c r="D140" s="30">
        <v>302</v>
      </c>
    </row>
    <row r="141" spans="1:4" x14ac:dyDescent="0.2">
      <c r="A141" s="26">
        <v>2010105122</v>
      </c>
      <c r="B141" s="21" t="s">
        <v>497</v>
      </c>
      <c r="C141" s="21">
        <v>89017.25</v>
      </c>
      <c r="D141" s="30">
        <v>302</v>
      </c>
    </row>
    <row r="142" spans="1:4" x14ac:dyDescent="0.2">
      <c r="A142" s="26">
        <v>2010105128</v>
      </c>
      <c r="B142" s="21" t="s">
        <v>503</v>
      </c>
      <c r="C142" s="21">
        <v>172500</v>
      </c>
      <c r="D142" s="30">
        <v>302</v>
      </c>
    </row>
    <row r="143" spans="1:4" x14ac:dyDescent="0.2">
      <c r="A143" s="26">
        <v>2010105131</v>
      </c>
      <c r="B143" s="21" t="s">
        <v>506</v>
      </c>
      <c r="C143" s="21">
        <v>0</v>
      </c>
      <c r="D143" s="30">
        <v>302</v>
      </c>
    </row>
    <row r="144" spans="1:4" x14ac:dyDescent="0.2">
      <c r="A144" s="26">
        <v>2010105132</v>
      </c>
      <c r="B144" s="21" t="s">
        <v>851</v>
      </c>
      <c r="C144" s="21">
        <v>77134.47</v>
      </c>
      <c r="D144" s="30">
        <v>302</v>
      </c>
    </row>
    <row r="145" spans="1:4" x14ac:dyDescent="0.2">
      <c r="A145" s="26">
        <v>2010105133</v>
      </c>
      <c r="B145" s="21" t="s">
        <v>852</v>
      </c>
      <c r="C145" s="21">
        <v>12767.33</v>
      </c>
      <c r="D145" s="30">
        <v>302</v>
      </c>
    </row>
    <row r="146" spans="1:4" x14ac:dyDescent="0.2">
      <c r="A146" s="26">
        <v>2010105134</v>
      </c>
      <c r="B146" s="21" t="s">
        <v>507</v>
      </c>
      <c r="C146" s="21">
        <v>0</v>
      </c>
      <c r="D146" s="30">
        <v>302</v>
      </c>
    </row>
    <row r="147" spans="1:4" x14ac:dyDescent="0.2">
      <c r="A147" s="26">
        <v>2010105140</v>
      </c>
      <c r="B147" s="21" t="s">
        <v>513</v>
      </c>
      <c r="C147" s="21">
        <v>0</v>
      </c>
      <c r="D147" s="30">
        <v>302</v>
      </c>
    </row>
    <row r="148" spans="1:4" x14ac:dyDescent="0.2">
      <c r="A148" s="26">
        <v>2010105141</v>
      </c>
      <c r="B148" s="21" t="s">
        <v>853</v>
      </c>
      <c r="C148" s="21">
        <v>0</v>
      </c>
      <c r="D148" s="30">
        <v>302</v>
      </c>
    </row>
    <row r="149" spans="1:4" x14ac:dyDescent="0.2">
      <c r="A149" s="26">
        <v>2010105142</v>
      </c>
      <c r="B149" s="21" t="s">
        <v>514</v>
      </c>
      <c r="C149" s="21">
        <v>0</v>
      </c>
      <c r="D149" s="30">
        <v>302</v>
      </c>
    </row>
    <row r="150" spans="1:4" x14ac:dyDescent="0.2">
      <c r="A150" s="26">
        <v>2010105145</v>
      </c>
      <c r="B150" s="21" t="s">
        <v>516</v>
      </c>
      <c r="C150" s="21">
        <v>91054.46</v>
      </c>
      <c r="D150" s="30">
        <v>302</v>
      </c>
    </row>
    <row r="151" spans="1:4" x14ac:dyDescent="0.2">
      <c r="A151" s="26">
        <v>2010105148</v>
      </c>
      <c r="B151" s="21" t="s">
        <v>519</v>
      </c>
      <c r="C151" s="21">
        <v>1787.42</v>
      </c>
      <c r="D151" s="30">
        <v>302</v>
      </c>
    </row>
    <row r="152" spans="1:4" x14ac:dyDescent="0.2">
      <c r="A152" s="26">
        <v>2010105149</v>
      </c>
      <c r="B152" s="21" t="s">
        <v>520</v>
      </c>
      <c r="C152" s="21">
        <v>0</v>
      </c>
      <c r="D152" s="30">
        <v>302</v>
      </c>
    </row>
    <row r="153" spans="1:4" x14ac:dyDescent="0.2">
      <c r="A153" s="26">
        <v>2010105154</v>
      </c>
      <c r="B153" s="21" t="s">
        <v>524</v>
      </c>
      <c r="C153" s="21">
        <v>0</v>
      </c>
      <c r="D153" s="30">
        <v>302</v>
      </c>
    </row>
    <row r="154" spans="1:4" x14ac:dyDescent="0.2">
      <c r="A154" s="26">
        <v>2010105156</v>
      </c>
      <c r="B154" s="21" t="s">
        <v>526</v>
      </c>
      <c r="C154" s="21">
        <v>0</v>
      </c>
      <c r="D154" s="30">
        <v>302</v>
      </c>
    </row>
    <row r="155" spans="1:4" x14ac:dyDescent="0.2">
      <c r="A155" s="26">
        <v>2010105160</v>
      </c>
      <c r="B155" s="21" t="s">
        <v>528</v>
      </c>
      <c r="C155" s="21">
        <v>55080.17</v>
      </c>
      <c r="D155" s="30">
        <v>302</v>
      </c>
    </row>
    <row r="156" spans="1:4" x14ac:dyDescent="0.2">
      <c r="A156" s="26">
        <v>2010105163</v>
      </c>
      <c r="B156" s="21" t="s">
        <v>531</v>
      </c>
      <c r="C156" s="21">
        <v>1277.3900000000001</v>
      </c>
      <c r="D156" s="30">
        <v>302</v>
      </c>
    </row>
    <row r="157" spans="1:4" x14ac:dyDescent="0.2">
      <c r="A157" s="26">
        <v>2010105164</v>
      </c>
      <c r="B157" s="21" t="s">
        <v>532</v>
      </c>
      <c r="C157" s="21">
        <v>10516.130000000001</v>
      </c>
      <c r="D157" s="30">
        <v>302</v>
      </c>
    </row>
    <row r="158" spans="1:4" x14ac:dyDescent="0.2">
      <c r="A158" s="26">
        <v>2010105167</v>
      </c>
      <c r="B158" s="21" t="s">
        <v>535</v>
      </c>
      <c r="C158" s="21">
        <v>55709.81</v>
      </c>
      <c r="D158" s="30">
        <v>302</v>
      </c>
    </row>
    <row r="159" spans="1:4" x14ac:dyDescent="0.2">
      <c r="A159" s="26">
        <v>2010105172</v>
      </c>
      <c r="B159" s="21" t="s">
        <v>540</v>
      </c>
      <c r="C159" s="21">
        <v>0</v>
      </c>
      <c r="D159" s="30">
        <v>302</v>
      </c>
    </row>
    <row r="160" spans="1:4" x14ac:dyDescent="0.2">
      <c r="A160" s="26">
        <v>2010105176</v>
      </c>
      <c r="B160" s="21" t="s">
        <v>544</v>
      </c>
      <c r="C160" s="21">
        <v>89257.67</v>
      </c>
      <c r="D160" s="30">
        <v>302</v>
      </c>
    </row>
    <row r="161" spans="1:4" x14ac:dyDescent="0.2">
      <c r="A161" s="26">
        <v>2010105177</v>
      </c>
      <c r="B161" s="21" t="s">
        <v>545</v>
      </c>
      <c r="C161" s="21">
        <v>1324</v>
      </c>
      <c r="D161" s="30">
        <v>302</v>
      </c>
    </row>
    <row r="162" spans="1:4" x14ac:dyDescent="0.2">
      <c r="A162" s="26">
        <v>2010105178</v>
      </c>
      <c r="B162" s="21" t="s">
        <v>546</v>
      </c>
      <c r="C162" s="21">
        <v>33992.9</v>
      </c>
      <c r="D162" s="30">
        <v>302</v>
      </c>
    </row>
    <row r="163" spans="1:4" x14ac:dyDescent="0.2">
      <c r="A163" s="26">
        <v>2010105181</v>
      </c>
      <c r="B163" s="21" t="s">
        <v>549</v>
      </c>
      <c r="C163" s="21">
        <v>0</v>
      </c>
      <c r="D163" s="30">
        <v>302</v>
      </c>
    </row>
    <row r="164" spans="1:4" x14ac:dyDescent="0.2">
      <c r="A164" s="26">
        <v>2010105182</v>
      </c>
      <c r="B164" s="21" t="s">
        <v>550</v>
      </c>
      <c r="C164" s="21">
        <v>80010.600000000006</v>
      </c>
      <c r="D164" s="30">
        <v>302</v>
      </c>
    </row>
    <row r="165" spans="1:4" x14ac:dyDescent="0.2">
      <c r="A165" s="26">
        <v>2010105183</v>
      </c>
      <c r="B165" s="21" t="s">
        <v>551</v>
      </c>
      <c r="C165" s="21">
        <v>143447.6</v>
      </c>
      <c r="D165" s="30">
        <v>302</v>
      </c>
    </row>
    <row r="166" spans="1:4" x14ac:dyDescent="0.2">
      <c r="A166" s="26">
        <v>2010105185</v>
      </c>
      <c r="B166" s="21" t="s">
        <v>858</v>
      </c>
      <c r="C166" s="21">
        <v>235521.5</v>
      </c>
      <c r="D166" s="30">
        <v>302</v>
      </c>
    </row>
    <row r="167" spans="1:4" x14ac:dyDescent="0.2">
      <c r="A167" s="26">
        <v>2010105189</v>
      </c>
      <c r="B167" s="21" t="s">
        <v>859</v>
      </c>
      <c r="C167" s="21">
        <v>16000</v>
      </c>
      <c r="D167" s="30">
        <v>302</v>
      </c>
    </row>
    <row r="168" spans="1:4" x14ac:dyDescent="0.2">
      <c r="A168" s="26">
        <v>2010105190</v>
      </c>
      <c r="B168" s="21" t="s">
        <v>556</v>
      </c>
      <c r="C168" s="21">
        <v>21443.13</v>
      </c>
      <c r="D168" s="30">
        <v>302</v>
      </c>
    </row>
    <row r="169" spans="1:4" x14ac:dyDescent="0.2">
      <c r="A169" s="26">
        <v>2010105191</v>
      </c>
      <c r="B169" s="21" t="s">
        <v>557</v>
      </c>
      <c r="C169" s="21">
        <v>46690</v>
      </c>
      <c r="D169" s="30">
        <v>302</v>
      </c>
    </row>
    <row r="170" spans="1:4" x14ac:dyDescent="0.2">
      <c r="A170" s="26">
        <v>2010105192</v>
      </c>
      <c r="B170" s="21" t="s">
        <v>558</v>
      </c>
      <c r="C170" s="21">
        <v>0</v>
      </c>
      <c r="D170" s="30">
        <v>302</v>
      </c>
    </row>
    <row r="171" spans="1:4" x14ac:dyDescent="0.2">
      <c r="A171" s="26">
        <v>2010105195</v>
      </c>
      <c r="B171" s="21" t="s">
        <v>561</v>
      </c>
      <c r="C171" s="21">
        <v>33827.5</v>
      </c>
      <c r="D171" s="30">
        <v>302</v>
      </c>
    </row>
    <row r="172" spans="1:4" x14ac:dyDescent="0.2">
      <c r="A172" s="26">
        <v>2010105196</v>
      </c>
      <c r="B172" s="21" t="s">
        <v>562</v>
      </c>
      <c r="C172" s="21">
        <v>48891.1</v>
      </c>
      <c r="D172" s="30">
        <v>302</v>
      </c>
    </row>
    <row r="173" spans="1:4" x14ac:dyDescent="0.2">
      <c r="A173" s="26">
        <v>2010105197</v>
      </c>
      <c r="B173" s="21" t="s">
        <v>563</v>
      </c>
      <c r="C173" s="21">
        <v>0</v>
      </c>
      <c r="D173" s="30">
        <v>302</v>
      </c>
    </row>
    <row r="174" spans="1:4" x14ac:dyDescent="0.2">
      <c r="A174" s="26">
        <v>2010105198</v>
      </c>
      <c r="B174" s="21" t="s">
        <v>564</v>
      </c>
      <c r="C174" s="21">
        <v>0</v>
      </c>
      <c r="D174" s="30">
        <v>302</v>
      </c>
    </row>
    <row r="175" spans="1:4" x14ac:dyDescent="0.2">
      <c r="A175" s="26">
        <v>2010106004</v>
      </c>
      <c r="B175" s="21" t="s">
        <v>571</v>
      </c>
      <c r="C175" s="21">
        <v>0</v>
      </c>
      <c r="D175" s="30">
        <v>302</v>
      </c>
    </row>
    <row r="176" spans="1:4" x14ac:dyDescent="0.2">
      <c r="A176" s="26">
        <v>2010106006</v>
      </c>
      <c r="B176" s="21" t="s">
        <v>572</v>
      </c>
      <c r="C176" s="21">
        <v>19082.920229999909</v>
      </c>
      <c r="D176" s="30">
        <v>302</v>
      </c>
    </row>
    <row r="177" spans="1:4" x14ac:dyDescent="0.2">
      <c r="A177" s="26">
        <v>2010106014</v>
      </c>
      <c r="B177" s="21" t="s">
        <v>574</v>
      </c>
      <c r="C177" s="21">
        <v>0</v>
      </c>
      <c r="D177" s="30">
        <v>302</v>
      </c>
    </row>
    <row r="178" spans="1:4" x14ac:dyDescent="0.2">
      <c r="A178" s="26">
        <v>2010106019</v>
      </c>
      <c r="B178" s="21" t="s">
        <v>579</v>
      </c>
      <c r="C178" s="21">
        <v>273.81366999994964</v>
      </c>
      <c r="D178" s="30">
        <v>302</v>
      </c>
    </row>
    <row r="179" spans="1:4" x14ac:dyDescent="0.2">
      <c r="A179" s="26">
        <v>2010106021</v>
      </c>
      <c r="B179" s="21" t="s">
        <v>581</v>
      </c>
      <c r="C179" s="21">
        <v>2900919.94</v>
      </c>
      <c r="D179" s="30">
        <v>302</v>
      </c>
    </row>
    <row r="180" spans="1:4" x14ac:dyDescent="0.2">
      <c r="A180" s="26">
        <v>2010106022</v>
      </c>
      <c r="B180" s="21" t="s">
        <v>582</v>
      </c>
      <c r="C180" s="21">
        <v>0</v>
      </c>
      <c r="D180" s="30">
        <v>302</v>
      </c>
    </row>
    <row r="181" spans="1:4" x14ac:dyDescent="0.2">
      <c r="A181" s="26">
        <v>2010106023</v>
      </c>
      <c r="B181" s="21" t="s">
        <v>583</v>
      </c>
      <c r="C181" s="21">
        <v>0</v>
      </c>
      <c r="D181" s="30">
        <v>302</v>
      </c>
    </row>
    <row r="182" spans="1:4" x14ac:dyDescent="0.2">
      <c r="A182" s="26">
        <v>2010106024</v>
      </c>
      <c r="B182" s="21" t="s">
        <v>584</v>
      </c>
      <c r="C182" s="21">
        <v>0</v>
      </c>
      <c r="D182" s="30">
        <v>302</v>
      </c>
    </row>
    <row r="183" spans="1:4" x14ac:dyDescent="0.2">
      <c r="A183" s="26">
        <v>2010106026</v>
      </c>
      <c r="B183" s="21" t="s">
        <v>586</v>
      </c>
      <c r="C183" s="21">
        <v>2718649.94</v>
      </c>
      <c r="D183" s="30">
        <v>302</v>
      </c>
    </row>
    <row r="184" spans="1:4" x14ac:dyDescent="0.2">
      <c r="A184" s="26">
        <v>2010106030</v>
      </c>
      <c r="B184" s="21" t="s">
        <v>590</v>
      </c>
      <c r="C184" s="21">
        <v>0</v>
      </c>
      <c r="D184" s="30">
        <v>302</v>
      </c>
    </row>
    <row r="185" spans="1:4" x14ac:dyDescent="0.2">
      <c r="A185" s="26">
        <v>2010106035</v>
      </c>
      <c r="B185" s="21" t="s">
        <v>595</v>
      </c>
      <c r="C185" s="21">
        <v>0</v>
      </c>
      <c r="D185" s="30">
        <v>302</v>
      </c>
    </row>
    <row r="186" spans="1:4" x14ac:dyDescent="0.2">
      <c r="A186" s="26">
        <v>2010106048</v>
      </c>
      <c r="B186" s="21" t="s">
        <v>604</v>
      </c>
      <c r="C186" s="21">
        <v>0</v>
      </c>
      <c r="D186" s="30">
        <v>302</v>
      </c>
    </row>
    <row r="187" spans="1:4" x14ac:dyDescent="0.2">
      <c r="A187" s="26">
        <v>2010106050</v>
      </c>
      <c r="B187" s="21" t="s">
        <v>606</v>
      </c>
      <c r="C187" s="21">
        <v>0</v>
      </c>
      <c r="D187" s="30">
        <v>302</v>
      </c>
    </row>
    <row r="188" spans="1:4" x14ac:dyDescent="0.2">
      <c r="A188" s="26">
        <v>2010106053</v>
      </c>
      <c r="B188" s="21" t="s">
        <v>609</v>
      </c>
      <c r="C188" s="21">
        <v>0</v>
      </c>
      <c r="D188" s="30">
        <v>302</v>
      </c>
    </row>
    <row r="189" spans="1:4" x14ac:dyDescent="0.2">
      <c r="A189" s="26">
        <v>2010106057</v>
      </c>
      <c r="B189" s="21" t="s">
        <v>613</v>
      </c>
      <c r="C189" s="21">
        <v>0</v>
      </c>
      <c r="D189" s="30">
        <v>302</v>
      </c>
    </row>
    <row r="190" spans="1:4" x14ac:dyDescent="0.2">
      <c r="A190" s="26">
        <v>2010106063</v>
      </c>
      <c r="B190" s="21" t="s">
        <v>619</v>
      </c>
      <c r="C190" s="21">
        <v>0</v>
      </c>
      <c r="D190" s="30">
        <v>302</v>
      </c>
    </row>
    <row r="191" spans="1:4" x14ac:dyDescent="0.2">
      <c r="A191" s="26">
        <v>2010106065</v>
      </c>
      <c r="B191" s="21" t="s">
        <v>620</v>
      </c>
      <c r="C191" s="21">
        <v>0</v>
      </c>
      <c r="D191" s="30">
        <v>302</v>
      </c>
    </row>
    <row r="192" spans="1:4" x14ac:dyDescent="0.2">
      <c r="A192" s="26">
        <v>2010106070</v>
      </c>
      <c r="B192" s="21" t="s">
        <v>625</v>
      </c>
      <c r="C192" s="21">
        <v>0</v>
      </c>
      <c r="D192" s="30">
        <v>302</v>
      </c>
    </row>
    <row r="193" spans="1:4" x14ac:dyDescent="0.2">
      <c r="A193" s="26">
        <v>2010106074</v>
      </c>
      <c r="B193" s="21" t="s">
        <v>629</v>
      </c>
      <c r="C193" s="21">
        <v>0</v>
      </c>
      <c r="D193" s="30">
        <v>302</v>
      </c>
    </row>
    <row r="194" spans="1:4" x14ac:dyDescent="0.2">
      <c r="A194" s="26">
        <v>2010106076</v>
      </c>
      <c r="B194" s="21" t="s">
        <v>631</v>
      </c>
      <c r="C194" s="21">
        <v>0</v>
      </c>
      <c r="D194" s="30">
        <v>302</v>
      </c>
    </row>
    <row r="195" spans="1:4" x14ac:dyDescent="0.2">
      <c r="A195" s="26">
        <v>2010106077</v>
      </c>
      <c r="B195" s="21" t="s">
        <v>632</v>
      </c>
      <c r="C195" s="21">
        <v>310602.33584000025</v>
      </c>
      <c r="D195" s="30">
        <v>302</v>
      </c>
    </row>
    <row r="196" spans="1:4" x14ac:dyDescent="0.2">
      <c r="A196" s="26">
        <v>2010106080</v>
      </c>
      <c r="B196" s="21" t="s">
        <v>635</v>
      </c>
      <c r="C196" s="21">
        <v>0</v>
      </c>
      <c r="D196" s="30">
        <v>302</v>
      </c>
    </row>
    <row r="197" spans="1:4" x14ac:dyDescent="0.2">
      <c r="A197" s="26">
        <v>2010106081</v>
      </c>
      <c r="B197" s="21" t="s">
        <v>636</v>
      </c>
      <c r="C197" s="21">
        <v>0</v>
      </c>
      <c r="D197" s="30">
        <v>302</v>
      </c>
    </row>
    <row r="198" spans="1:4" x14ac:dyDescent="0.2">
      <c r="A198" s="26">
        <v>2010106086</v>
      </c>
      <c r="B198" s="21" t="s">
        <v>640</v>
      </c>
      <c r="C198" s="21">
        <v>0</v>
      </c>
      <c r="D198" s="30">
        <v>302</v>
      </c>
    </row>
    <row r="199" spans="1:4" x14ac:dyDescent="0.2">
      <c r="A199" s="26">
        <v>2010106088</v>
      </c>
      <c r="B199" s="21" t="s">
        <v>642</v>
      </c>
      <c r="C199" s="21">
        <v>0</v>
      </c>
      <c r="D199" s="30">
        <v>302</v>
      </c>
    </row>
    <row r="200" spans="1:4" x14ac:dyDescent="0.2">
      <c r="A200" s="26">
        <v>2010106092</v>
      </c>
      <c r="B200" s="21" t="s">
        <v>646</v>
      </c>
      <c r="C200" s="21">
        <v>110732.03362</v>
      </c>
      <c r="D200" s="30">
        <v>302</v>
      </c>
    </row>
    <row r="201" spans="1:4" x14ac:dyDescent="0.2">
      <c r="A201" s="26">
        <v>2010106093</v>
      </c>
      <c r="B201" s="21" t="s">
        <v>647</v>
      </c>
      <c r="C201" s="21">
        <v>0</v>
      </c>
      <c r="D201" s="30">
        <v>302</v>
      </c>
    </row>
    <row r="202" spans="1:4" x14ac:dyDescent="0.2">
      <c r="A202" s="26">
        <v>2010106095</v>
      </c>
      <c r="B202" s="21" t="s">
        <v>649</v>
      </c>
      <c r="C202" s="21">
        <v>0</v>
      </c>
      <c r="D202" s="30">
        <v>302</v>
      </c>
    </row>
    <row r="203" spans="1:4" x14ac:dyDescent="0.2">
      <c r="A203" s="26">
        <v>2010106098</v>
      </c>
      <c r="B203" s="21" t="s">
        <v>652</v>
      </c>
      <c r="C203" s="21">
        <v>0</v>
      </c>
      <c r="D203" s="30">
        <v>302</v>
      </c>
    </row>
    <row r="204" spans="1:4" x14ac:dyDescent="0.2">
      <c r="A204" s="26">
        <v>2010106099</v>
      </c>
      <c r="B204" s="21" t="s">
        <v>653</v>
      </c>
      <c r="C204" s="21">
        <v>0</v>
      </c>
      <c r="D204" s="30">
        <v>302</v>
      </c>
    </row>
    <row r="205" spans="1:4" x14ac:dyDescent="0.2">
      <c r="A205" s="26">
        <v>2010106100</v>
      </c>
      <c r="B205" s="21" t="s">
        <v>654</v>
      </c>
      <c r="C205" s="21">
        <v>0</v>
      </c>
      <c r="D205" s="30">
        <v>302</v>
      </c>
    </row>
    <row r="206" spans="1:4" x14ac:dyDescent="0.2">
      <c r="A206" s="26">
        <v>2010106102</v>
      </c>
      <c r="B206" s="21" t="s">
        <v>656</v>
      </c>
      <c r="C206" s="21">
        <v>0</v>
      </c>
      <c r="D206" s="30">
        <v>302</v>
      </c>
    </row>
    <row r="207" spans="1:4" x14ac:dyDescent="0.2">
      <c r="A207" s="26">
        <v>2010106104</v>
      </c>
      <c r="B207" s="21" t="s">
        <v>658</v>
      </c>
      <c r="C207" s="21">
        <v>0</v>
      </c>
      <c r="D207" s="30">
        <v>302</v>
      </c>
    </row>
    <row r="208" spans="1:4" x14ac:dyDescent="0.2">
      <c r="A208" s="26">
        <v>2010106105</v>
      </c>
      <c r="B208" s="21" t="s">
        <v>659</v>
      </c>
      <c r="C208" s="21">
        <v>0</v>
      </c>
      <c r="D208" s="30">
        <v>302</v>
      </c>
    </row>
    <row r="209" spans="1:4" x14ac:dyDescent="0.2">
      <c r="A209" s="26">
        <v>2010106106</v>
      </c>
      <c r="B209" s="21" t="s">
        <v>660</v>
      </c>
      <c r="C209" s="21">
        <v>0</v>
      </c>
      <c r="D209" s="30">
        <v>302</v>
      </c>
    </row>
    <row r="210" spans="1:4" x14ac:dyDescent="0.2">
      <c r="A210" s="26">
        <v>2010106109</v>
      </c>
      <c r="B210" s="21" t="s">
        <v>663</v>
      </c>
      <c r="C210" s="21">
        <v>0</v>
      </c>
      <c r="D210" s="30">
        <v>302</v>
      </c>
    </row>
    <row r="211" spans="1:4" x14ac:dyDescent="0.2">
      <c r="A211" s="26">
        <v>2010106110</v>
      </c>
      <c r="B211" s="21" t="s">
        <v>664</v>
      </c>
      <c r="C211" s="21">
        <v>0</v>
      </c>
      <c r="D211" s="30">
        <v>302</v>
      </c>
    </row>
    <row r="212" spans="1:4" x14ac:dyDescent="0.2">
      <c r="A212" s="26">
        <v>2010107002</v>
      </c>
      <c r="B212" s="21" t="s">
        <v>666</v>
      </c>
      <c r="C212" s="21">
        <v>0</v>
      </c>
      <c r="D212" s="30">
        <v>302</v>
      </c>
    </row>
    <row r="213" spans="1:4" x14ac:dyDescent="0.2">
      <c r="A213" s="26">
        <v>2010107010</v>
      </c>
      <c r="B213" s="21" t="s">
        <v>672</v>
      </c>
      <c r="C213" s="21">
        <v>3765.26</v>
      </c>
      <c r="D213" s="30">
        <v>302</v>
      </c>
    </row>
    <row r="214" spans="1:4" x14ac:dyDescent="0.2">
      <c r="A214" s="26">
        <v>2010107015</v>
      </c>
      <c r="B214" s="21" t="s">
        <v>677</v>
      </c>
      <c r="C214" s="21">
        <v>0</v>
      </c>
      <c r="D214" s="30">
        <v>302</v>
      </c>
    </row>
    <row r="215" spans="1:4" x14ac:dyDescent="0.2">
      <c r="A215" s="26">
        <v>2010107021</v>
      </c>
      <c r="B215" s="21" t="s">
        <v>683</v>
      </c>
      <c r="C215" s="21">
        <v>0</v>
      </c>
      <c r="D215" s="30">
        <v>302</v>
      </c>
    </row>
    <row r="216" spans="1:4" x14ac:dyDescent="0.2">
      <c r="A216" s="26">
        <v>2010107023</v>
      </c>
      <c r="B216" s="21" t="s">
        <v>685</v>
      </c>
      <c r="C216" s="21">
        <v>0</v>
      </c>
      <c r="D216" s="30">
        <v>302</v>
      </c>
    </row>
    <row r="217" spans="1:4" x14ac:dyDescent="0.2">
      <c r="A217" s="26">
        <v>2010107025</v>
      </c>
      <c r="B217" s="21" t="s">
        <v>686</v>
      </c>
      <c r="C217" s="21">
        <v>0</v>
      </c>
      <c r="D217" s="30">
        <v>302</v>
      </c>
    </row>
    <row r="218" spans="1:4" x14ac:dyDescent="0.2">
      <c r="A218" s="26">
        <v>2010107031</v>
      </c>
      <c r="B218" s="21" t="s">
        <v>692</v>
      </c>
      <c r="C218" s="21">
        <v>0</v>
      </c>
      <c r="D218" s="30">
        <v>302</v>
      </c>
    </row>
    <row r="219" spans="1:4" x14ac:dyDescent="0.2">
      <c r="A219" s="26">
        <v>2010107033</v>
      </c>
      <c r="B219" s="21" t="s">
        <v>661</v>
      </c>
      <c r="C219" s="21">
        <v>0</v>
      </c>
      <c r="D219" s="30">
        <v>302</v>
      </c>
    </row>
    <row r="220" spans="1:4" x14ac:dyDescent="0.2">
      <c r="A220" s="26">
        <v>2010107034</v>
      </c>
      <c r="B220" s="21" t="s">
        <v>694</v>
      </c>
      <c r="C220" s="21">
        <v>0</v>
      </c>
      <c r="D220" s="30">
        <v>302</v>
      </c>
    </row>
    <row r="221" spans="1:4" x14ac:dyDescent="0.2">
      <c r="A221" s="21"/>
      <c r="B221" s="21" t="s">
        <v>873</v>
      </c>
      <c r="C221" s="21">
        <v>0</v>
      </c>
      <c r="D221" s="30">
        <v>302</v>
      </c>
    </row>
    <row r="222" spans="1:4" x14ac:dyDescent="0.2">
      <c r="A222" s="24"/>
      <c r="B222" s="28" t="s">
        <v>874</v>
      </c>
      <c r="C222" s="28">
        <v>0</v>
      </c>
      <c r="D222" s="31">
        <v>302</v>
      </c>
    </row>
    <row r="223" spans="1:4" x14ac:dyDescent="0.2">
      <c r="A223" s="24"/>
      <c r="B223" s="28" t="s">
        <v>875</v>
      </c>
      <c r="C223" s="28">
        <v>0</v>
      </c>
      <c r="D223" s="31">
        <v>302</v>
      </c>
    </row>
    <row r="224" spans="1:4" x14ac:dyDescent="0.2">
      <c r="A224" s="24"/>
      <c r="B224" s="28" t="s">
        <v>876</v>
      </c>
      <c r="C224" s="28">
        <v>0</v>
      </c>
      <c r="D224" s="31">
        <v>302</v>
      </c>
    </row>
    <row r="225" spans="1:4" x14ac:dyDescent="0.2">
      <c r="A225" s="24"/>
      <c r="B225" s="28" t="s">
        <v>877</v>
      </c>
      <c r="C225" s="28">
        <v>0</v>
      </c>
      <c r="D225" s="31">
        <v>302</v>
      </c>
    </row>
    <row r="226" spans="1:4" x14ac:dyDescent="0.2">
      <c r="A226" s="24"/>
      <c r="B226" s="28" t="s">
        <v>878</v>
      </c>
      <c r="C226" s="28">
        <v>0</v>
      </c>
      <c r="D226" s="31">
        <v>302</v>
      </c>
    </row>
    <row r="227" spans="1:4" x14ac:dyDescent="0.2">
      <c r="A227" s="24"/>
      <c r="B227" s="28" t="s">
        <v>879</v>
      </c>
      <c r="C227" s="28">
        <v>0</v>
      </c>
      <c r="D227" s="31">
        <v>302</v>
      </c>
    </row>
    <row r="228" spans="1:4" x14ac:dyDescent="0.2">
      <c r="A228" s="24"/>
      <c r="B228" s="28" t="s">
        <v>880</v>
      </c>
      <c r="C228" s="28">
        <v>273.81366999994964</v>
      </c>
      <c r="D228" s="31">
        <v>302</v>
      </c>
    </row>
    <row r="229" spans="1:4" x14ac:dyDescent="0.2">
      <c r="A229" s="24"/>
      <c r="B229" s="28" t="s">
        <v>881</v>
      </c>
      <c r="C229" s="28">
        <v>0</v>
      </c>
      <c r="D229" s="31">
        <v>302</v>
      </c>
    </row>
    <row r="230" spans="1:4" x14ac:dyDescent="0.2">
      <c r="A230" s="24"/>
      <c r="B230" s="28" t="s">
        <v>882</v>
      </c>
      <c r="C230" s="28">
        <v>0</v>
      </c>
      <c r="D230" s="31">
        <v>302</v>
      </c>
    </row>
    <row r="231" spans="1:4" x14ac:dyDescent="0.2">
      <c r="A231" s="24"/>
      <c r="B231" s="28" t="s">
        <v>883</v>
      </c>
      <c r="C231" s="28">
        <v>0</v>
      </c>
      <c r="D231" s="31">
        <v>302</v>
      </c>
    </row>
    <row r="232" spans="1:4" x14ac:dyDescent="0.2">
      <c r="A232" s="24"/>
      <c r="B232" s="28" t="s">
        <v>884</v>
      </c>
      <c r="C232" s="28">
        <v>0</v>
      </c>
      <c r="D232" s="31">
        <v>302</v>
      </c>
    </row>
    <row r="233" spans="1:4" x14ac:dyDescent="0.2">
      <c r="A233" s="24"/>
      <c r="B233" s="28" t="s">
        <v>885</v>
      </c>
      <c r="C233" s="28">
        <v>0</v>
      </c>
      <c r="D233" s="31">
        <v>302</v>
      </c>
    </row>
    <row r="234" spans="1:4" x14ac:dyDescent="0.2">
      <c r="A234" s="24"/>
      <c r="B234" s="28" t="s">
        <v>886</v>
      </c>
      <c r="C234" s="28">
        <v>0</v>
      </c>
      <c r="D234" s="31">
        <v>302</v>
      </c>
    </row>
    <row r="235" spans="1:4" x14ac:dyDescent="0.2">
      <c r="A235" s="24"/>
      <c r="B235" s="28" t="s">
        <v>887</v>
      </c>
      <c r="C235" s="28">
        <v>310602.33584000025</v>
      </c>
      <c r="D235" s="31">
        <v>302</v>
      </c>
    </row>
    <row r="236" spans="1:4" x14ac:dyDescent="0.2">
      <c r="A236" s="24"/>
      <c r="B236" s="28" t="s">
        <v>888</v>
      </c>
      <c r="C236" s="28">
        <v>0</v>
      </c>
      <c r="D236" s="31">
        <v>302</v>
      </c>
    </row>
    <row r="237" spans="1:4" x14ac:dyDescent="0.2">
      <c r="A237" s="24"/>
      <c r="B237" s="28" t="s">
        <v>889</v>
      </c>
      <c r="C237" s="28">
        <v>0</v>
      </c>
      <c r="D237" s="31">
        <v>302</v>
      </c>
    </row>
    <row r="238" spans="1:4" x14ac:dyDescent="0.2">
      <c r="A238" s="24"/>
      <c r="B238" s="28" t="s">
        <v>890</v>
      </c>
      <c r="C238" s="28">
        <v>0</v>
      </c>
      <c r="D238" s="31">
        <v>302</v>
      </c>
    </row>
    <row r="239" spans="1:4" x14ac:dyDescent="0.2">
      <c r="A239" s="24"/>
      <c r="B239" s="28" t="s">
        <v>891</v>
      </c>
      <c r="C239" s="28">
        <v>0</v>
      </c>
      <c r="D239" s="31">
        <v>302</v>
      </c>
    </row>
    <row r="240" spans="1:4" x14ac:dyDescent="0.2">
      <c r="A240" s="24"/>
      <c r="B240" s="28" t="s">
        <v>892</v>
      </c>
      <c r="C240" s="28">
        <v>0</v>
      </c>
      <c r="D240" s="31">
        <v>302</v>
      </c>
    </row>
    <row r="241" spans="1:4" x14ac:dyDescent="0.2">
      <c r="A241" s="24"/>
      <c r="B241" s="28" t="s">
        <v>893</v>
      </c>
      <c r="C241" s="28">
        <v>0</v>
      </c>
      <c r="D241" s="31">
        <v>302</v>
      </c>
    </row>
    <row r="242" spans="1:4" x14ac:dyDescent="0.2">
      <c r="A242" s="24"/>
      <c r="B242" s="28" t="s">
        <v>894</v>
      </c>
      <c r="C242" s="28">
        <v>0</v>
      </c>
      <c r="D242" s="31">
        <v>302</v>
      </c>
    </row>
    <row r="243" spans="1:4" x14ac:dyDescent="0.2">
      <c r="A243" s="24"/>
      <c r="B243" s="28" t="s">
        <v>895</v>
      </c>
      <c r="C243" s="28">
        <v>0</v>
      </c>
      <c r="D243" s="31">
        <v>302</v>
      </c>
    </row>
    <row r="244" spans="1:4" x14ac:dyDescent="0.2">
      <c r="A244" s="24"/>
      <c r="B244" s="28" t="s">
        <v>896</v>
      </c>
      <c r="C244" s="28">
        <v>76137.86</v>
      </c>
      <c r="D244" s="31">
        <v>302</v>
      </c>
    </row>
    <row r="245" spans="1:4" x14ac:dyDescent="0.2">
      <c r="A245" s="24"/>
      <c r="B245" s="28" t="s">
        <v>897</v>
      </c>
      <c r="C245" s="28">
        <v>0</v>
      </c>
      <c r="D245" s="31">
        <v>302</v>
      </c>
    </row>
    <row r="246" spans="1:4" x14ac:dyDescent="0.2">
      <c r="A246" s="24"/>
      <c r="B246" s="28" t="s">
        <v>898</v>
      </c>
      <c r="C246" s="28">
        <v>0</v>
      </c>
      <c r="D246" s="31">
        <v>302</v>
      </c>
    </row>
    <row r="247" spans="1:4" x14ac:dyDescent="0.2">
      <c r="A247" s="24"/>
      <c r="B247" s="28" t="s">
        <v>899</v>
      </c>
      <c r="C247" s="28">
        <v>3765.26</v>
      </c>
      <c r="D247" s="31">
        <v>302</v>
      </c>
    </row>
    <row r="248" spans="1:4" x14ac:dyDescent="0.2">
      <c r="A248" s="24"/>
      <c r="B248" s="28" t="s">
        <v>900</v>
      </c>
      <c r="C248" s="28">
        <v>0</v>
      </c>
      <c r="D248" s="31">
        <v>302</v>
      </c>
    </row>
    <row r="249" spans="1:4" x14ac:dyDescent="0.2">
      <c r="A249" s="24"/>
      <c r="B249" s="28" t="s">
        <v>901</v>
      </c>
      <c r="C249" s="28">
        <v>0</v>
      </c>
      <c r="D249" s="31">
        <v>302</v>
      </c>
    </row>
    <row r="250" spans="1:4" x14ac:dyDescent="0.2">
      <c r="A250" s="24"/>
      <c r="B250" s="28" t="s">
        <v>902</v>
      </c>
      <c r="C250" s="28">
        <v>2718649.94</v>
      </c>
      <c r="D250" s="31">
        <v>302</v>
      </c>
    </row>
    <row r="251" spans="1:4" x14ac:dyDescent="0.2">
      <c r="A251" s="24"/>
      <c r="B251" s="28" t="s">
        <v>903</v>
      </c>
      <c r="C251" s="28">
        <v>110732.03362</v>
      </c>
      <c r="D251" s="31">
        <v>302</v>
      </c>
    </row>
    <row r="252" spans="1:4" x14ac:dyDescent="0.2">
      <c r="A252" s="24"/>
      <c r="B252" s="28" t="s">
        <v>904</v>
      </c>
      <c r="C252" s="28">
        <v>4058010.52</v>
      </c>
      <c r="D252" s="31">
        <v>302</v>
      </c>
    </row>
    <row r="253" spans="1:4" x14ac:dyDescent="0.2">
      <c r="A253" s="24"/>
      <c r="B253" s="28" t="s">
        <v>905</v>
      </c>
      <c r="C253" s="28">
        <v>0</v>
      </c>
      <c r="D253" s="31">
        <v>302</v>
      </c>
    </row>
    <row r="254" spans="1:4" x14ac:dyDescent="0.2">
      <c r="A254" s="24"/>
      <c r="B254" s="28" t="s">
        <v>906</v>
      </c>
      <c r="C254" s="28">
        <v>0</v>
      </c>
      <c r="D254" s="31">
        <v>302</v>
      </c>
    </row>
    <row r="255" spans="1:4" x14ac:dyDescent="0.2">
      <c r="A255" s="24"/>
      <c r="B255" s="28" t="s">
        <v>907</v>
      </c>
      <c r="C255" s="28">
        <v>6859.4400000000005</v>
      </c>
      <c r="D255" s="31">
        <v>302</v>
      </c>
    </row>
    <row r="256" spans="1:4" x14ac:dyDescent="0.2">
      <c r="A256" s="24"/>
      <c r="B256" s="28" t="s">
        <v>908</v>
      </c>
      <c r="C256" s="28">
        <v>0</v>
      </c>
      <c r="D256" s="31">
        <v>302</v>
      </c>
    </row>
    <row r="257" spans="1:4" x14ac:dyDescent="0.2">
      <c r="A257" s="24"/>
      <c r="B257" s="28" t="s">
        <v>909</v>
      </c>
      <c r="C257" s="28">
        <v>2131134.1</v>
      </c>
      <c r="D257" s="31">
        <v>302</v>
      </c>
    </row>
    <row r="258" spans="1:4" x14ac:dyDescent="0.2">
      <c r="A258" s="24"/>
      <c r="B258" s="28" t="s">
        <v>910</v>
      </c>
      <c r="C258" s="28">
        <v>0</v>
      </c>
      <c r="D258" s="31">
        <v>302</v>
      </c>
    </row>
    <row r="259" spans="1:4" x14ac:dyDescent="0.2">
      <c r="A259" s="24"/>
      <c r="B259" s="28" t="s">
        <v>911</v>
      </c>
      <c r="C259" s="28">
        <v>0</v>
      </c>
      <c r="D259" s="31">
        <v>302</v>
      </c>
    </row>
    <row r="260" spans="1:4" x14ac:dyDescent="0.2">
      <c r="A260" s="24"/>
      <c r="B260" s="28" t="s">
        <v>912</v>
      </c>
      <c r="C260" s="28">
        <v>1324</v>
      </c>
      <c r="D260" s="31">
        <v>302</v>
      </c>
    </row>
    <row r="261" spans="1:4" x14ac:dyDescent="0.2">
      <c r="A261" s="24"/>
      <c r="B261" s="28" t="s">
        <v>913</v>
      </c>
      <c r="C261" s="28">
        <v>0</v>
      </c>
      <c r="D261" s="31">
        <v>302</v>
      </c>
    </row>
    <row r="262" spans="1:4" x14ac:dyDescent="0.2">
      <c r="A262" s="24"/>
      <c r="B262" s="28" t="s">
        <v>914</v>
      </c>
      <c r="C262" s="28">
        <v>5596984.7999999998</v>
      </c>
      <c r="D262" s="31">
        <v>302</v>
      </c>
    </row>
    <row r="263" spans="1:4" x14ac:dyDescent="0.2">
      <c r="A263" s="24"/>
      <c r="B263" s="28" t="s">
        <v>915</v>
      </c>
      <c r="C263" s="28">
        <v>60982.5</v>
      </c>
      <c r="D263" s="31">
        <v>302</v>
      </c>
    </row>
    <row r="264" spans="1:4" x14ac:dyDescent="0.2">
      <c r="A264" s="24"/>
      <c r="B264" s="28" t="s">
        <v>916</v>
      </c>
      <c r="C264" s="28">
        <v>8704.0900100000017</v>
      </c>
      <c r="D264" s="31">
        <v>302</v>
      </c>
    </row>
    <row r="265" spans="1:4" x14ac:dyDescent="0.2">
      <c r="A265" s="24"/>
      <c r="B265" s="28" t="s">
        <v>917</v>
      </c>
      <c r="C265" s="28">
        <v>1886</v>
      </c>
      <c r="D265" s="31">
        <v>302</v>
      </c>
    </row>
    <row r="266" spans="1:4" x14ac:dyDescent="0.2">
      <c r="A266" s="24"/>
      <c r="B266" s="28" t="s">
        <v>918</v>
      </c>
      <c r="C266" s="28">
        <v>0</v>
      </c>
      <c r="D266" s="31">
        <v>302</v>
      </c>
    </row>
    <row r="267" spans="1:4" x14ac:dyDescent="0.2">
      <c r="A267" s="24"/>
      <c r="B267" s="28" t="s">
        <v>919</v>
      </c>
      <c r="C267" s="28">
        <v>0</v>
      </c>
      <c r="D267" s="31">
        <v>302</v>
      </c>
    </row>
    <row r="268" spans="1:4" x14ac:dyDescent="0.2">
      <c r="A268" s="24"/>
      <c r="B268" s="28" t="s">
        <v>920</v>
      </c>
      <c r="C268" s="28">
        <v>89257.67</v>
      </c>
      <c r="D268" s="31">
        <v>302</v>
      </c>
    </row>
    <row r="269" spans="1:4" x14ac:dyDescent="0.2">
      <c r="A269" s="24"/>
      <c r="B269" s="28" t="s">
        <v>921</v>
      </c>
      <c r="C269" s="28">
        <v>285980.88</v>
      </c>
      <c r="D269" s="31">
        <v>302</v>
      </c>
    </row>
    <row r="270" spans="1:4" x14ac:dyDescent="0.2">
      <c r="A270" s="24"/>
      <c r="B270" s="28" t="s">
        <v>922</v>
      </c>
      <c r="C270" s="28">
        <v>13110</v>
      </c>
      <c r="D270" s="31">
        <v>302</v>
      </c>
    </row>
    <row r="271" spans="1:4" x14ac:dyDescent="0.2">
      <c r="A271" s="24"/>
      <c r="B271" s="28" t="s">
        <v>923</v>
      </c>
      <c r="C271" s="28">
        <v>15937.54</v>
      </c>
      <c r="D271" s="31">
        <v>302</v>
      </c>
    </row>
    <row r="272" spans="1:4" x14ac:dyDescent="0.2">
      <c r="A272" s="24"/>
      <c r="B272" s="28" t="s">
        <v>924</v>
      </c>
      <c r="C272" s="28">
        <v>0</v>
      </c>
      <c r="D272" s="31">
        <v>302</v>
      </c>
    </row>
    <row r="273" spans="1:4" x14ac:dyDescent="0.2">
      <c r="A273" s="24"/>
      <c r="B273" s="28" t="s">
        <v>925</v>
      </c>
      <c r="C273" s="28">
        <v>0</v>
      </c>
      <c r="D273" s="31">
        <v>302</v>
      </c>
    </row>
    <row r="274" spans="1:4" x14ac:dyDescent="0.2">
      <c r="A274" s="24"/>
      <c r="B274" s="28" t="s">
        <v>926</v>
      </c>
      <c r="C274" s="28">
        <v>0</v>
      </c>
      <c r="D274" s="31">
        <v>302</v>
      </c>
    </row>
    <row r="275" spans="1:4" x14ac:dyDescent="0.2">
      <c r="A275" s="24"/>
      <c r="B275" s="28" t="s">
        <v>927</v>
      </c>
      <c r="C275" s="28">
        <v>0</v>
      </c>
      <c r="D275" s="31">
        <v>302</v>
      </c>
    </row>
    <row r="276" spans="1:4" x14ac:dyDescent="0.2">
      <c r="A276" s="24"/>
      <c r="B276" s="28" t="s">
        <v>928</v>
      </c>
      <c r="C276" s="28">
        <v>0</v>
      </c>
      <c r="D276" s="31">
        <v>302</v>
      </c>
    </row>
    <row r="277" spans="1:4" x14ac:dyDescent="0.2">
      <c r="A277" s="24"/>
      <c r="B277" s="28" t="s">
        <v>929</v>
      </c>
      <c r="C277" s="28">
        <v>45.49</v>
      </c>
      <c r="D277" s="31">
        <v>302</v>
      </c>
    </row>
    <row r="278" spans="1:4" x14ac:dyDescent="0.2">
      <c r="A278" s="24"/>
      <c r="B278" s="28" t="s">
        <v>930</v>
      </c>
      <c r="C278" s="28">
        <v>77134.47</v>
      </c>
      <c r="D278" s="31">
        <v>302</v>
      </c>
    </row>
    <row r="279" spans="1:4" x14ac:dyDescent="0.2">
      <c r="A279" s="24"/>
      <c r="B279" s="28" t="s">
        <v>931</v>
      </c>
      <c r="C279" s="28">
        <v>143447.6</v>
      </c>
      <c r="D279" s="31">
        <v>302</v>
      </c>
    </row>
    <row r="280" spans="1:4" x14ac:dyDescent="0.2">
      <c r="A280" s="24"/>
      <c r="B280" s="28" t="s">
        <v>932</v>
      </c>
      <c r="C280" s="28">
        <v>0</v>
      </c>
      <c r="D280" s="31">
        <v>302</v>
      </c>
    </row>
    <row r="281" spans="1:4" x14ac:dyDescent="0.2">
      <c r="A281" s="24"/>
      <c r="B281" s="28" t="s">
        <v>933</v>
      </c>
      <c r="C281" s="28">
        <v>327843.19</v>
      </c>
      <c r="D281" s="31">
        <v>302</v>
      </c>
    </row>
    <row r="282" spans="1:4" x14ac:dyDescent="0.2">
      <c r="A282" s="24"/>
      <c r="B282" s="28" t="s">
        <v>934</v>
      </c>
      <c r="C282" s="28">
        <v>91054.46</v>
      </c>
      <c r="D282" s="31">
        <v>302</v>
      </c>
    </row>
    <row r="283" spans="1:4" x14ac:dyDescent="0.2">
      <c r="A283" s="24"/>
      <c r="B283" s="28" t="s">
        <v>935</v>
      </c>
      <c r="C283" s="28">
        <v>80010.600000000006</v>
      </c>
      <c r="D283" s="31">
        <v>302</v>
      </c>
    </row>
    <row r="284" spans="1:4" x14ac:dyDescent="0.2">
      <c r="A284" s="24"/>
      <c r="B284" s="28" t="s">
        <v>936</v>
      </c>
      <c r="C284" s="28">
        <v>172500</v>
      </c>
      <c r="D284" s="31">
        <v>302</v>
      </c>
    </row>
    <row r="285" spans="1:4" x14ac:dyDescent="0.2">
      <c r="A285" s="24"/>
      <c r="B285" s="28" t="s">
        <v>937</v>
      </c>
      <c r="C285" s="28">
        <v>117523.65000000001</v>
      </c>
      <c r="D285" s="31">
        <v>302</v>
      </c>
    </row>
    <row r="286" spans="1:4" x14ac:dyDescent="0.2">
      <c r="A286" s="24"/>
      <c r="B286" s="28" t="s">
        <v>938</v>
      </c>
      <c r="C286" s="28">
        <v>1277.3900000000001</v>
      </c>
      <c r="D286" s="31">
        <v>302</v>
      </c>
    </row>
    <row r="287" spans="1:4" x14ac:dyDescent="0.2">
      <c r="A287" s="24"/>
      <c r="B287" s="28" t="s">
        <v>939</v>
      </c>
      <c r="C287" s="28">
        <v>55080.17</v>
      </c>
      <c r="D287" s="31">
        <v>302</v>
      </c>
    </row>
    <row r="288" spans="1:4" x14ac:dyDescent="0.2">
      <c r="A288" s="24"/>
      <c r="B288" s="28" t="s">
        <v>940</v>
      </c>
      <c r="C288" s="28">
        <v>10401.67</v>
      </c>
      <c r="D288" s="31">
        <v>302</v>
      </c>
    </row>
    <row r="289" spans="1:4" x14ac:dyDescent="0.2">
      <c r="A289" s="24"/>
      <c r="B289" s="28" t="s">
        <v>941</v>
      </c>
      <c r="C289" s="28">
        <v>2875.0050000000001</v>
      </c>
      <c r="D289" s="31">
        <v>302</v>
      </c>
    </row>
    <row r="290" spans="1:4" x14ac:dyDescent="0.2">
      <c r="A290" s="24"/>
      <c r="B290" s="28" t="s">
        <v>942</v>
      </c>
      <c r="C290" s="28">
        <v>822</v>
      </c>
      <c r="D290" s="31">
        <v>302</v>
      </c>
    </row>
    <row r="291" spans="1:4" x14ac:dyDescent="0.2">
      <c r="A291" s="24"/>
      <c r="B291" s="28" t="s">
        <v>943</v>
      </c>
      <c r="C291" s="28">
        <v>4738</v>
      </c>
      <c r="D291" s="31">
        <v>302</v>
      </c>
    </row>
    <row r="292" spans="1:4" x14ac:dyDescent="0.2">
      <c r="A292" s="24"/>
      <c r="B292" s="28" t="s">
        <v>944</v>
      </c>
      <c r="C292" s="28">
        <v>936825</v>
      </c>
      <c r="D292" s="31">
        <v>302</v>
      </c>
    </row>
    <row r="293" spans="1:4" x14ac:dyDescent="0.2">
      <c r="A293" s="24"/>
      <c r="B293" s="28" t="s">
        <v>945</v>
      </c>
      <c r="C293" s="28">
        <v>33992.9</v>
      </c>
      <c r="D293" s="31">
        <v>302</v>
      </c>
    </row>
    <row r="294" spans="1:4" x14ac:dyDescent="0.2">
      <c r="A294" s="24"/>
      <c r="B294" s="28" t="s">
        <v>946</v>
      </c>
      <c r="C294" s="28">
        <v>0</v>
      </c>
      <c r="D294" s="31">
        <v>302</v>
      </c>
    </row>
    <row r="295" spans="1:4" x14ac:dyDescent="0.2">
      <c r="A295" s="24"/>
      <c r="B295" s="28" t="s">
        <v>947</v>
      </c>
      <c r="C295" s="28">
        <v>130497.25</v>
      </c>
      <c r="D295" s="31">
        <v>302</v>
      </c>
    </row>
    <row r="296" spans="1:4" x14ac:dyDescent="0.2">
      <c r="A296" s="24"/>
      <c r="B296" s="28" t="s">
        <v>948</v>
      </c>
      <c r="C296" s="28">
        <v>0</v>
      </c>
      <c r="D296" s="31">
        <v>302</v>
      </c>
    </row>
    <row r="297" spans="1:4" x14ac:dyDescent="0.2">
      <c r="A297" s="24"/>
      <c r="B297" s="28" t="s">
        <v>949</v>
      </c>
      <c r="C297" s="28">
        <v>0</v>
      </c>
      <c r="D297" s="31">
        <v>302</v>
      </c>
    </row>
    <row r="298" spans="1:4" x14ac:dyDescent="0.2">
      <c r="A298" s="24"/>
      <c r="B298" s="28" t="s">
        <v>950</v>
      </c>
      <c r="C298" s="28">
        <v>0</v>
      </c>
      <c r="D298" s="31">
        <v>302</v>
      </c>
    </row>
    <row r="299" spans="1:4" x14ac:dyDescent="0.2">
      <c r="A299" s="24"/>
      <c r="B299" s="28" t="s">
        <v>951</v>
      </c>
      <c r="C299" s="28">
        <v>102174.56</v>
      </c>
      <c r="D299" s="31">
        <v>302</v>
      </c>
    </row>
    <row r="300" spans="1:4" x14ac:dyDescent="0.2">
      <c r="A300" s="24"/>
      <c r="B300" s="28" t="s">
        <v>952</v>
      </c>
      <c r="C300" s="28">
        <v>0</v>
      </c>
      <c r="D300" s="31">
        <v>302</v>
      </c>
    </row>
    <row r="301" spans="1:4" x14ac:dyDescent="0.2">
      <c r="A301" s="24"/>
      <c r="B301" s="28" t="s">
        <v>953</v>
      </c>
      <c r="C301" s="28">
        <v>350</v>
      </c>
      <c r="D301" s="31">
        <v>302</v>
      </c>
    </row>
    <row r="302" spans="1:4" x14ac:dyDescent="0.2">
      <c r="A302" s="24"/>
      <c r="B302" s="28" t="s">
        <v>954</v>
      </c>
      <c r="C302" s="28">
        <v>0</v>
      </c>
      <c r="D302" s="31">
        <v>302</v>
      </c>
    </row>
    <row r="303" spans="1:4" x14ac:dyDescent="0.2">
      <c r="A303" s="24"/>
      <c r="B303" s="28" t="s">
        <v>955</v>
      </c>
      <c r="C303" s="28">
        <v>0</v>
      </c>
      <c r="D303" s="31">
        <v>302</v>
      </c>
    </row>
    <row r="304" spans="1:4" x14ac:dyDescent="0.2">
      <c r="A304" s="24"/>
      <c r="B304" s="28" t="s">
        <v>956</v>
      </c>
      <c r="C304" s="28">
        <v>0</v>
      </c>
      <c r="D304" s="31">
        <v>302</v>
      </c>
    </row>
    <row r="305" spans="1:4" x14ac:dyDescent="0.2">
      <c r="A305" s="24"/>
      <c r="B305" s="28" t="s">
        <v>957</v>
      </c>
      <c r="C305" s="28">
        <v>0</v>
      </c>
      <c r="D305" s="31">
        <v>302</v>
      </c>
    </row>
    <row r="306" spans="1:4" x14ac:dyDescent="0.2">
      <c r="A306" s="24"/>
      <c r="B306" s="28" t="s">
        <v>958</v>
      </c>
      <c r="C306" s="28">
        <v>542924.55000000005</v>
      </c>
      <c r="D306" s="31">
        <v>302</v>
      </c>
    </row>
    <row r="307" spans="1:4" x14ac:dyDescent="0.2">
      <c r="A307" s="24"/>
      <c r="B307" s="28" t="s">
        <v>959</v>
      </c>
      <c r="C307" s="28">
        <v>67767.820000000007</v>
      </c>
      <c r="D307" s="31">
        <v>302</v>
      </c>
    </row>
    <row r="308" spans="1:4" x14ac:dyDescent="0.2">
      <c r="A308" s="24"/>
      <c r="B308" s="28" t="s">
        <v>960</v>
      </c>
      <c r="C308" s="28">
        <v>28742.600000000002</v>
      </c>
      <c r="D308" s="31">
        <v>302</v>
      </c>
    </row>
    <row r="309" spans="1:4" x14ac:dyDescent="0.2">
      <c r="A309" s="24"/>
      <c r="B309" s="28" t="s">
        <v>961</v>
      </c>
      <c r="C309" s="28">
        <v>235521.5</v>
      </c>
      <c r="D309" s="31">
        <v>302</v>
      </c>
    </row>
    <row r="310" spans="1:4" x14ac:dyDescent="0.2">
      <c r="A310" s="24"/>
      <c r="B310" s="28" t="s">
        <v>962</v>
      </c>
      <c r="C310" s="28">
        <v>0</v>
      </c>
      <c r="D310" s="31">
        <v>302</v>
      </c>
    </row>
    <row r="311" spans="1:4" x14ac:dyDescent="0.2">
      <c r="A311" s="24"/>
      <c r="B311" s="28" t="s">
        <v>963</v>
      </c>
      <c r="C311" s="28">
        <v>12767.33</v>
      </c>
      <c r="D311" s="31">
        <v>302</v>
      </c>
    </row>
    <row r="312" spans="1:4" x14ac:dyDescent="0.2">
      <c r="A312" s="24"/>
      <c r="B312" s="28" t="s">
        <v>964</v>
      </c>
      <c r="C312" s="28">
        <v>0</v>
      </c>
      <c r="D312" s="31">
        <v>302</v>
      </c>
    </row>
    <row r="313" spans="1:4" x14ac:dyDescent="0.2">
      <c r="A313" s="24"/>
      <c r="B313" s="28" t="s">
        <v>965</v>
      </c>
      <c r="C313" s="28">
        <v>0</v>
      </c>
      <c r="D313" s="31">
        <v>302</v>
      </c>
    </row>
    <row r="314" spans="1:4" x14ac:dyDescent="0.2">
      <c r="A314" s="24"/>
      <c r="B314" s="28" t="s">
        <v>966</v>
      </c>
      <c r="C314" s="28">
        <v>1219698.81</v>
      </c>
      <c r="D314" s="31">
        <v>302</v>
      </c>
    </row>
    <row r="315" spans="1:4" x14ac:dyDescent="0.2">
      <c r="A315" s="24"/>
      <c r="B315" s="28" t="s">
        <v>967</v>
      </c>
      <c r="C315" s="28">
        <v>231284.76</v>
      </c>
      <c r="D315" s="31">
        <v>302</v>
      </c>
    </row>
    <row r="316" spans="1:4" x14ac:dyDescent="0.2">
      <c r="A316" s="24"/>
      <c r="B316" s="28" t="s">
        <v>968</v>
      </c>
      <c r="C316" s="28">
        <v>734.81000000000006</v>
      </c>
      <c r="D316" s="31">
        <v>302</v>
      </c>
    </row>
    <row r="317" spans="1:4" x14ac:dyDescent="0.2">
      <c r="A317" s="24"/>
      <c r="B317" s="28" t="s">
        <v>969</v>
      </c>
      <c r="C317" s="28">
        <v>0</v>
      </c>
      <c r="D317" s="31">
        <v>302</v>
      </c>
    </row>
    <row r="318" spans="1:4" x14ac:dyDescent="0.2">
      <c r="A318" s="24"/>
      <c r="B318" s="28" t="s">
        <v>970</v>
      </c>
      <c r="C318" s="28">
        <v>3832.44</v>
      </c>
      <c r="D318" s="31">
        <v>302</v>
      </c>
    </row>
    <row r="319" spans="1:4" x14ac:dyDescent="0.2">
      <c r="A319" s="24"/>
      <c r="B319" s="28" t="s">
        <v>971</v>
      </c>
      <c r="C319" s="28">
        <v>0</v>
      </c>
      <c r="D319" s="31">
        <v>302</v>
      </c>
    </row>
    <row r="320" spans="1:4" x14ac:dyDescent="0.2">
      <c r="A320" s="24"/>
      <c r="B320" s="28" t="s">
        <v>972</v>
      </c>
      <c r="C320" s="28">
        <v>0</v>
      </c>
      <c r="D320" s="31">
        <v>302</v>
      </c>
    </row>
    <row r="321" spans="1:4" x14ac:dyDescent="0.2">
      <c r="A321" s="24"/>
      <c r="B321" s="28" t="s">
        <v>973</v>
      </c>
      <c r="C321" s="28">
        <v>0</v>
      </c>
      <c r="D321" s="31">
        <v>302</v>
      </c>
    </row>
    <row r="322" spans="1:4" x14ac:dyDescent="0.2">
      <c r="A322" s="24"/>
      <c r="B322" s="28" t="s">
        <v>974</v>
      </c>
      <c r="C322" s="28">
        <v>6242.418680000007</v>
      </c>
      <c r="D322" s="31">
        <v>302</v>
      </c>
    </row>
    <row r="323" spans="1:4" x14ac:dyDescent="0.2">
      <c r="A323" s="24"/>
      <c r="B323" s="28" t="s">
        <v>975</v>
      </c>
      <c r="C323" s="28">
        <v>0</v>
      </c>
      <c r="D323" s="31">
        <v>302</v>
      </c>
    </row>
    <row r="324" spans="1:4" x14ac:dyDescent="0.2">
      <c r="A324" s="24"/>
      <c r="B324" s="28" t="s">
        <v>976</v>
      </c>
      <c r="C324" s="28">
        <v>347896.03</v>
      </c>
      <c r="D324" s="31">
        <v>302</v>
      </c>
    </row>
    <row r="325" spans="1:4" x14ac:dyDescent="0.2">
      <c r="A325" s="24"/>
      <c r="B325" s="28" t="s">
        <v>977</v>
      </c>
      <c r="C325" s="28">
        <v>59618</v>
      </c>
      <c r="D325" s="31">
        <v>302</v>
      </c>
    </row>
    <row r="326" spans="1:4" x14ac:dyDescent="0.2">
      <c r="A326" s="24"/>
      <c r="B326" s="28" t="s">
        <v>978</v>
      </c>
      <c r="C326" s="28">
        <v>357583.37</v>
      </c>
      <c r="D326" s="31">
        <v>302</v>
      </c>
    </row>
    <row r="327" spans="1:4" x14ac:dyDescent="0.2">
      <c r="A327" s="24"/>
      <c r="B327" s="28" t="s">
        <v>979</v>
      </c>
      <c r="C327" s="28">
        <v>0</v>
      </c>
      <c r="D327" s="31">
        <v>302</v>
      </c>
    </row>
    <row r="328" spans="1:4" x14ac:dyDescent="0.2">
      <c r="A328" s="24"/>
      <c r="B328" s="28" t="s">
        <v>980</v>
      </c>
      <c r="C328" s="28">
        <v>0</v>
      </c>
      <c r="D328" s="31">
        <v>302</v>
      </c>
    </row>
    <row r="329" spans="1:4" x14ac:dyDescent="0.2">
      <c r="A329" s="24"/>
      <c r="B329" s="28" t="s">
        <v>981</v>
      </c>
      <c r="C329" s="28">
        <v>10392.67</v>
      </c>
      <c r="D329" s="31">
        <v>302</v>
      </c>
    </row>
    <row r="330" spans="1:4" x14ac:dyDescent="0.2">
      <c r="A330" s="24"/>
      <c r="B330" s="28" t="s">
        <v>982</v>
      </c>
      <c r="C330" s="28">
        <v>25939.65</v>
      </c>
      <c r="D330" s="31">
        <v>302</v>
      </c>
    </row>
    <row r="331" spans="1:4" x14ac:dyDescent="0.2">
      <c r="A331" s="24"/>
      <c r="B331" s="28" t="s">
        <v>983</v>
      </c>
      <c r="C331" s="28">
        <v>0</v>
      </c>
      <c r="D331" s="31">
        <v>302</v>
      </c>
    </row>
    <row r="332" spans="1:4" x14ac:dyDescent="0.2">
      <c r="A332" s="24"/>
      <c r="B332" s="28" t="s">
        <v>984</v>
      </c>
      <c r="C332" s="28">
        <v>0</v>
      </c>
      <c r="D332" s="31">
        <v>302</v>
      </c>
    </row>
    <row r="333" spans="1:4" x14ac:dyDescent="0.2">
      <c r="A333" s="24"/>
      <c r="B333" s="28" t="s">
        <v>985</v>
      </c>
      <c r="C333" s="28">
        <v>519795.1</v>
      </c>
      <c r="D333" s="31">
        <v>302</v>
      </c>
    </row>
    <row r="334" spans="1:4" x14ac:dyDescent="0.2">
      <c r="A334" s="24"/>
      <c r="B334" s="28" t="s">
        <v>986</v>
      </c>
      <c r="C334" s="28">
        <v>0.53</v>
      </c>
      <c r="D334" s="31">
        <v>302</v>
      </c>
    </row>
    <row r="335" spans="1:4" x14ac:dyDescent="0.2">
      <c r="A335" s="24"/>
      <c r="B335" s="28" t="s">
        <v>987</v>
      </c>
      <c r="C335" s="28">
        <v>21443.13</v>
      </c>
      <c r="D335" s="31">
        <v>302</v>
      </c>
    </row>
    <row r="336" spans="1:4" x14ac:dyDescent="0.2">
      <c r="A336" s="24"/>
      <c r="B336" s="28" t="s">
        <v>988</v>
      </c>
      <c r="C336" s="28">
        <v>48891.1</v>
      </c>
      <c r="D336" s="31">
        <v>302</v>
      </c>
    </row>
    <row r="337" spans="1:4" x14ac:dyDescent="0.2">
      <c r="A337" s="24"/>
      <c r="B337" s="28" t="s">
        <v>989</v>
      </c>
      <c r="C337" s="28">
        <v>0</v>
      </c>
      <c r="D337" s="31">
        <v>302</v>
      </c>
    </row>
    <row r="338" spans="1:4" x14ac:dyDescent="0.2">
      <c r="A338" s="24"/>
      <c r="B338" s="28" t="s">
        <v>990</v>
      </c>
      <c r="C338" s="28">
        <v>5481.5</v>
      </c>
      <c r="D338" s="31">
        <v>302</v>
      </c>
    </row>
    <row r="339" spans="1:4" x14ac:dyDescent="0.2">
      <c r="A339" s="24"/>
      <c r="B339" s="28" t="s">
        <v>991</v>
      </c>
      <c r="C339" s="28">
        <v>0</v>
      </c>
      <c r="D339" s="31">
        <v>302</v>
      </c>
    </row>
    <row r="340" spans="1:4" x14ac:dyDescent="0.2">
      <c r="A340" s="24"/>
      <c r="B340" s="28" t="s">
        <v>992</v>
      </c>
      <c r="C340" s="28">
        <v>486102.3</v>
      </c>
      <c r="D340" s="31">
        <v>302</v>
      </c>
    </row>
    <row r="341" spans="1:4" x14ac:dyDescent="0.2">
      <c r="A341" s="24"/>
      <c r="B341" s="28" t="s">
        <v>993</v>
      </c>
      <c r="C341" s="28">
        <v>10035.06</v>
      </c>
      <c r="D341" s="31">
        <v>302</v>
      </c>
    </row>
    <row r="342" spans="1:4" x14ac:dyDescent="0.2">
      <c r="A342" s="24"/>
      <c r="B342" s="28" t="s">
        <v>994</v>
      </c>
      <c r="C342" s="28">
        <v>1904.585189999789</v>
      </c>
      <c r="D342" s="31">
        <v>302</v>
      </c>
    </row>
    <row r="343" spans="1:4" x14ac:dyDescent="0.2">
      <c r="A343" s="24"/>
      <c r="B343" s="28" t="s">
        <v>995</v>
      </c>
      <c r="C343" s="28">
        <v>0</v>
      </c>
      <c r="D343" s="31">
        <v>302</v>
      </c>
    </row>
    <row r="344" spans="1:4" x14ac:dyDescent="0.2">
      <c r="A344" s="24"/>
      <c r="B344" s="28" t="s">
        <v>996</v>
      </c>
      <c r="C344" s="28">
        <v>6960.64</v>
      </c>
      <c r="D344" s="31">
        <v>302</v>
      </c>
    </row>
    <row r="345" spans="1:4" x14ac:dyDescent="0.2">
      <c r="A345" s="24"/>
      <c r="B345" s="28" t="s">
        <v>997</v>
      </c>
      <c r="C345" s="28">
        <v>35740.76</v>
      </c>
      <c r="D345" s="31">
        <v>302</v>
      </c>
    </row>
    <row r="346" spans="1:4" x14ac:dyDescent="0.2">
      <c r="A346" s="24"/>
      <c r="B346" s="28" t="s">
        <v>998</v>
      </c>
      <c r="C346" s="28">
        <v>0.05</v>
      </c>
      <c r="D346" s="31">
        <v>302</v>
      </c>
    </row>
    <row r="347" spans="1:4" x14ac:dyDescent="0.2">
      <c r="A347" s="24"/>
      <c r="B347" s="28" t="s">
        <v>999</v>
      </c>
      <c r="C347" s="28">
        <v>2731.25</v>
      </c>
      <c r="D347" s="31">
        <v>302</v>
      </c>
    </row>
    <row r="348" spans="1:4" x14ac:dyDescent="0.2">
      <c r="A348" s="24"/>
      <c r="B348" s="28" t="s">
        <v>1000</v>
      </c>
      <c r="C348" s="28">
        <v>0</v>
      </c>
      <c r="D348" s="31">
        <v>302</v>
      </c>
    </row>
    <row r="349" spans="1:4" x14ac:dyDescent="0.2">
      <c r="A349" s="24"/>
      <c r="B349" s="28" t="s">
        <v>1001</v>
      </c>
      <c r="C349" s="28">
        <v>15559.39</v>
      </c>
      <c r="D349" s="31">
        <v>302</v>
      </c>
    </row>
    <row r="350" spans="1:4" x14ac:dyDescent="0.2">
      <c r="A350" s="24"/>
      <c r="B350" s="28" t="s">
        <v>1002</v>
      </c>
      <c r="C350" s="28">
        <v>0</v>
      </c>
      <c r="D350" s="31">
        <v>302</v>
      </c>
    </row>
    <row r="351" spans="1:4" x14ac:dyDescent="0.2">
      <c r="A351" s="24"/>
      <c r="B351" s="28" t="s">
        <v>1003</v>
      </c>
      <c r="C351" s="28">
        <v>441043.57</v>
      </c>
      <c r="D351" s="31">
        <v>302</v>
      </c>
    </row>
    <row r="352" spans="1:4" x14ac:dyDescent="0.2">
      <c r="A352" s="24"/>
      <c r="B352" s="28" t="s">
        <v>1004</v>
      </c>
      <c r="C352" s="28">
        <v>0</v>
      </c>
      <c r="D352" s="31">
        <v>302</v>
      </c>
    </row>
    <row r="353" spans="1:4" x14ac:dyDescent="0.2">
      <c r="A353" s="24"/>
      <c r="B353" s="28" t="s">
        <v>1005</v>
      </c>
      <c r="C353" s="28">
        <v>0</v>
      </c>
      <c r="D353" s="31">
        <v>302</v>
      </c>
    </row>
    <row r="354" spans="1:4" x14ac:dyDescent="0.2">
      <c r="A354" s="24"/>
      <c r="B354" s="28" t="s">
        <v>1006</v>
      </c>
      <c r="C354" s="28">
        <v>138413.68</v>
      </c>
      <c r="D354" s="31">
        <v>302</v>
      </c>
    </row>
    <row r="355" spans="1:4" x14ac:dyDescent="0.2">
      <c r="A355" s="24"/>
      <c r="B355" s="28" t="s">
        <v>1007</v>
      </c>
      <c r="C355" s="28">
        <v>118067.97</v>
      </c>
      <c r="D355" s="31">
        <v>302</v>
      </c>
    </row>
    <row r="356" spans="1:4" x14ac:dyDescent="0.2">
      <c r="A356" s="24"/>
      <c r="B356" s="28" t="s">
        <v>1008</v>
      </c>
      <c r="C356" s="28">
        <v>19082.920229999909</v>
      </c>
      <c r="D356" s="31">
        <v>302</v>
      </c>
    </row>
    <row r="357" spans="1:4" x14ac:dyDescent="0.2">
      <c r="A357" s="24"/>
      <c r="B357" s="28" t="s">
        <v>1009</v>
      </c>
      <c r="C357" s="28">
        <v>0</v>
      </c>
      <c r="D357" s="31">
        <v>302</v>
      </c>
    </row>
    <row r="358" spans="1:4" x14ac:dyDescent="0.2">
      <c r="A358" s="24"/>
      <c r="B358" s="28" t="s">
        <v>1010</v>
      </c>
      <c r="C358" s="28">
        <v>0</v>
      </c>
      <c r="D358" s="31">
        <v>302</v>
      </c>
    </row>
    <row r="359" spans="1:4" x14ac:dyDescent="0.2">
      <c r="A359" s="24"/>
      <c r="B359" s="28" t="s">
        <v>1011</v>
      </c>
      <c r="C359" s="28">
        <v>15687.33</v>
      </c>
      <c r="D359" s="31">
        <v>302</v>
      </c>
    </row>
    <row r="360" spans="1:4" x14ac:dyDescent="0.2">
      <c r="A360" s="24"/>
      <c r="B360" s="28" t="s">
        <v>1012</v>
      </c>
      <c r="C360" s="28">
        <v>3242966.65</v>
      </c>
      <c r="D360" s="31">
        <v>302</v>
      </c>
    </row>
    <row r="361" spans="1:4" x14ac:dyDescent="0.2">
      <c r="A361" s="24"/>
      <c r="B361" s="28" t="s">
        <v>1013</v>
      </c>
      <c r="C361" s="28">
        <v>4728315.5414399998</v>
      </c>
      <c r="D361" s="31">
        <v>302</v>
      </c>
    </row>
    <row r="362" spans="1:4" x14ac:dyDescent="0.2">
      <c r="A362" s="24"/>
      <c r="B362" s="28" t="s">
        <v>1014</v>
      </c>
      <c r="C362" s="28">
        <v>0</v>
      </c>
      <c r="D362" s="31">
        <v>302</v>
      </c>
    </row>
    <row r="363" spans="1:4" x14ac:dyDescent="0.2">
      <c r="A363" s="24"/>
      <c r="B363" s="28" t="s">
        <v>1015</v>
      </c>
      <c r="C363" s="28">
        <v>236421.87</v>
      </c>
      <c r="D363" s="31">
        <v>302</v>
      </c>
    </row>
    <row r="364" spans="1:4" x14ac:dyDescent="0.2">
      <c r="A364" s="24"/>
      <c r="B364" s="28" t="s">
        <v>1016</v>
      </c>
      <c r="C364" s="28">
        <v>10429</v>
      </c>
      <c r="D364" s="31">
        <v>302</v>
      </c>
    </row>
    <row r="365" spans="1:4" x14ac:dyDescent="0.2">
      <c r="A365" s="24"/>
      <c r="B365" s="28" t="s">
        <v>1017</v>
      </c>
      <c r="C365" s="28">
        <v>605.6</v>
      </c>
      <c r="D365" s="31">
        <v>302</v>
      </c>
    </row>
    <row r="366" spans="1:4" x14ac:dyDescent="0.2">
      <c r="A366" s="24"/>
      <c r="B366" s="28" t="s">
        <v>1018</v>
      </c>
      <c r="C366" s="28">
        <v>0</v>
      </c>
      <c r="D366" s="31">
        <v>302</v>
      </c>
    </row>
    <row r="367" spans="1:4" x14ac:dyDescent="0.2">
      <c r="A367" s="24"/>
      <c r="B367" s="28" t="s">
        <v>1019</v>
      </c>
      <c r="C367" s="28">
        <v>0</v>
      </c>
      <c r="D367" s="31">
        <v>302</v>
      </c>
    </row>
    <row r="368" spans="1:4" x14ac:dyDescent="0.2">
      <c r="A368" s="24"/>
      <c r="B368" s="28" t="s">
        <v>1020</v>
      </c>
      <c r="C368" s="28">
        <v>10871.87</v>
      </c>
      <c r="D368" s="31">
        <v>302</v>
      </c>
    </row>
    <row r="369" spans="1:4" x14ac:dyDescent="0.2">
      <c r="A369" s="24"/>
      <c r="B369" s="28" t="s">
        <v>1021</v>
      </c>
      <c r="C369" s="28">
        <v>162185.54999999999</v>
      </c>
      <c r="D369" s="31">
        <v>302</v>
      </c>
    </row>
    <row r="370" spans="1:4" x14ac:dyDescent="0.2">
      <c r="A370" s="24"/>
      <c r="B370" s="28" t="s">
        <v>1022</v>
      </c>
      <c r="C370" s="28">
        <v>590</v>
      </c>
      <c r="D370" s="31">
        <v>302</v>
      </c>
    </row>
    <row r="371" spans="1:4" x14ac:dyDescent="0.2">
      <c r="A371" s="24"/>
      <c r="B371" s="28" t="s">
        <v>1023</v>
      </c>
      <c r="C371" s="28">
        <v>0</v>
      </c>
      <c r="D371" s="31">
        <v>302</v>
      </c>
    </row>
    <row r="372" spans="1:4" x14ac:dyDescent="0.2">
      <c r="A372" s="24"/>
      <c r="B372" s="28" t="s">
        <v>1024</v>
      </c>
      <c r="C372" s="28">
        <v>1.53</v>
      </c>
      <c r="D372" s="31">
        <v>302</v>
      </c>
    </row>
    <row r="373" spans="1:4" x14ac:dyDescent="0.2">
      <c r="A373" s="24"/>
      <c r="B373" s="28" t="s">
        <v>1025</v>
      </c>
      <c r="C373" s="28">
        <v>2099.9</v>
      </c>
      <c r="D373" s="31">
        <v>302</v>
      </c>
    </row>
    <row r="374" spans="1:4" x14ac:dyDescent="0.2">
      <c r="A374" s="24"/>
      <c r="B374" s="28" t="s">
        <v>1026</v>
      </c>
      <c r="C374" s="28">
        <v>2696620.6</v>
      </c>
      <c r="D374" s="31">
        <v>302</v>
      </c>
    </row>
    <row r="375" spans="1:4" x14ac:dyDescent="0.2">
      <c r="A375" s="24"/>
      <c r="B375" s="28" t="s">
        <v>1027</v>
      </c>
      <c r="C375" s="28">
        <v>12225.22</v>
      </c>
      <c r="D375" s="31">
        <v>302</v>
      </c>
    </row>
    <row r="376" spans="1:4" x14ac:dyDescent="0.2">
      <c r="A376" s="24"/>
      <c r="B376" s="28" t="s">
        <v>1028</v>
      </c>
      <c r="C376" s="28">
        <v>148596.75</v>
      </c>
      <c r="D376" s="31">
        <v>302</v>
      </c>
    </row>
    <row r="377" spans="1:4" x14ac:dyDescent="0.2">
      <c r="A377" s="24"/>
      <c r="B377" s="28" t="s">
        <v>1029</v>
      </c>
      <c r="C377" s="28">
        <v>0</v>
      </c>
      <c r="D377" s="31">
        <v>302</v>
      </c>
    </row>
    <row r="378" spans="1:4" x14ac:dyDescent="0.2">
      <c r="A378" s="24"/>
      <c r="B378" s="28" t="s">
        <v>1030</v>
      </c>
      <c r="C378" s="28">
        <v>19534.16</v>
      </c>
      <c r="D378" s="31">
        <v>302</v>
      </c>
    </row>
    <row r="379" spans="1:4" x14ac:dyDescent="0.2">
      <c r="A379" s="24"/>
      <c r="B379" s="28" t="s">
        <v>1031</v>
      </c>
      <c r="C379" s="28">
        <v>0</v>
      </c>
      <c r="D379" s="31">
        <v>302</v>
      </c>
    </row>
    <row r="380" spans="1:4" x14ac:dyDescent="0.2">
      <c r="A380" s="24"/>
      <c r="B380" s="28" t="s">
        <v>1032</v>
      </c>
      <c r="C380" s="28">
        <v>0</v>
      </c>
      <c r="D380" s="31">
        <v>302</v>
      </c>
    </row>
    <row r="381" spans="1:4" x14ac:dyDescent="0.2">
      <c r="A381" s="24"/>
      <c r="B381" s="28" t="s">
        <v>1033</v>
      </c>
      <c r="C381" s="28">
        <v>0</v>
      </c>
      <c r="D381" s="31">
        <v>302</v>
      </c>
    </row>
    <row r="382" spans="1:4" x14ac:dyDescent="0.2">
      <c r="A382" s="24"/>
      <c r="B382" s="28" t="s">
        <v>1034</v>
      </c>
      <c r="C382" s="28">
        <v>333199.7</v>
      </c>
      <c r="D382" s="31">
        <v>302</v>
      </c>
    </row>
    <row r="383" spans="1:4" x14ac:dyDescent="0.2">
      <c r="A383" s="24"/>
      <c r="B383" s="28" t="s">
        <v>1035</v>
      </c>
      <c r="C383" s="28">
        <v>30422</v>
      </c>
      <c r="D383" s="31">
        <v>302</v>
      </c>
    </row>
    <row r="384" spans="1:4" x14ac:dyDescent="0.2">
      <c r="A384" s="24"/>
      <c r="B384" s="28" t="s">
        <v>1036</v>
      </c>
      <c r="C384" s="28">
        <v>193200</v>
      </c>
      <c r="D384" s="31">
        <v>302</v>
      </c>
    </row>
    <row r="385" spans="1:4" x14ac:dyDescent="0.2">
      <c r="A385" s="24"/>
      <c r="B385" s="28" t="s">
        <v>1037</v>
      </c>
      <c r="C385" s="28">
        <v>2900919.94</v>
      </c>
      <c r="D385" s="31">
        <v>302</v>
      </c>
    </row>
    <row r="386" spans="1:4" x14ac:dyDescent="0.2">
      <c r="A386" s="24"/>
      <c r="B386" s="28" t="s">
        <v>1038</v>
      </c>
      <c r="C386" s="28">
        <v>1019716.67</v>
      </c>
      <c r="D386" s="31">
        <v>302</v>
      </c>
    </row>
    <row r="387" spans="1:4" x14ac:dyDescent="0.2">
      <c r="A387" s="24"/>
      <c r="B387" s="28" t="s">
        <v>1039</v>
      </c>
      <c r="C387" s="28">
        <v>37023.557349999995</v>
      </c>
      <c r="D387" s="31">
        <v>302</v>
      </c>
    </row>
    <row r="388" spans="1:4" x14ac:dyDescent="0.2">
      <c r="A388" s="24"/>
      <c r="B388" s="28" t="s">
        <v>1040</v>
      </c>
      <c r="C388" s="28">
        <v>44409.78</v>
      </c>
      <c r="D388" s="31">
        <v>302</v>
      </c>
    </row>
    <row r="389" spans="1:4" x14ac:dyDescent="0.2">
      <c r="A389" s="24"/>
      <c r="B389" s="28" t="s">
        <v>1041</v>
      </c>
      <c r="C389" s="28">
        <v>0</v>
      </c>
      <c r="D389" s="31">
        <v>302</v>
      </c>
    </row>
    <row r="390" spans="1:4" x14ac:dyDescent="0.2">
      <c r="A390" s="24"/>
      <c r="B390" s="28" t="s">
        <v>1042</v>
      </c>
      <c r="C390" s="28">
        <v>0</v>
      </c>
      <c r="D390" s="31">
        <v>302</v>
      </c>
    </row>
    <row r="391" spans="1:4" x14ac:dyDescent="0.2">
      <c r="A391" s="24"/>
      <c r="B391" s="28" t="s">
        <v>1043</v>
      </c>
      <c r="C391" s="28">
        <v>0</v>
      </c>
      <c r="D391" s="31">
        <v>302</v>
      </c>
    </row>
    <row r="392" spans="1:4" x14ac:dyDescent="0.2">
      <c r="A392" s="24"/>
      <c r="B392" s="28" t="s">
        <v>1044</v>
      </c>
      <c r="C392" s="28">
        <v>238123.13</v>
      </c>
      <c r="D392" s="31">
        <v>302</v>
      </c>
    </row>
    <row r="393" spans="1:4" x14ac:dyDescent="0.2">
      <c r="A393" s="24"/>
      <c r="B393" s="28" t="s">
        <v>1045</v>
      </c>
      <c r="C393" s="28">
        <v>1787.42</v>
      </c>
      <c r="D393" s="31">
        <v>302</v>
      </c>
    </row>
    <row r="394" spans="1:4" x14ac:dyDescent="0.2">
      <c r="A394" s="24"/>
      <c r="B394" s="28" t="s">
        <v>1046</v>
      </c>
      <c r="C394" s="28">
        <v>40426.83</v>
      </c>
      <c r="D394" s="31">
        <v>302</v>
      </c>
    </row>
    <row r="395" spans="1:4" x14ac:dyDescent="0.2">
      <c r="A395" s="24"/>
      <c r="B395" s="28" t="s">
        <v>1047</v>
      </c>
      <c r="C395" s="28">
        <v>10516.130000000001</v>
      </c>
      <c r="D395" s="31">
        <v>302</v>
      </c>
    </row>
    <row r="396" spans="1:4" x14ac:dyDescent="0.2">
      <c r="A396" s="24"/>
      <c r="B396" s="28" t="s">
        <v>1048</v>
      </c>
      <c r="C396" s="28">
        <v>33827.5</v>
      </c>
      <c r="D396" s="31">
        <v>302</v>
      </c>
    </row>
    <row r="397" spans="1:4" x14ac:dyDescent="0.2">
      <c r="A397" s="24"/>
      <c r="B397" s="28" t="s">
        <v>1049</v>
      </c>
      <c r="C397" s="28">
        <v>0</v>
      </c>
      <c r="D397" s="31">
        <v>302</v>
      </c>
    </row>
    <row r="398" spans="1:4" x14ac:dyDescent="0.2">
      <c r="A398" s="24"/>
      <c r="B398" s="28" t="s">
        <v>1050</v>
      </c>
      <c r="C398" s="28">
        <v>0</v>
      </c>
      <c r="D398" s="31">
        <v>302</v>
      </c>
    </row>
    <row r="399" spans="1:4" x14ac:dyDescent="0.2">
      <c r="A399" s="24"/>
      <c r="B399" s="28" t="s">
        <v>1051</v>
      </c>
      <c r="C399" s="28">
        <v>0</v>
      </c>
      <c r="D399" s="31">
        <v>302</v>
      </c>
    </row>
    <row r="400" spans="1:4" x14ac:dyDescent="0.2">
      <c r="A400" s="24"/>
      <c r="B400" s="28" t="s">
        <v>1052</v>
      </c>
      <c r="C400" s="28">
        <v>0</v>
      </c>
      <c r="D400" s="31">
        <v>302</v>
      </c>
    </row>
    <row r="401" spans="1:4" x14ac:dyDescent="0.2">
      <c r="A401" s="24"/>
      <c r="B401" s="28" t="s">
        <v>1053</v>
      </c>
      <c r="C401" s="28">
        <v>47087.37</v>
      </c>
      <c r="D401" s="31">
        <v>302</v>
      </c>
    </row>
    <row r="402" spans="1:4" x14ac:dyDescent="0.2">
      <c r="A402" s="24"/>
      <c r="B402" s="28" t="s">
        <v>1054</v>
      </c>
      <c r="C402" s="28">
        <v>202418.48</v>
      </c>
      <c r="D402" s="31">
        <v>302</v>
      </c>
    </row>
    <row r="403" spans="1:4" x14ac:dyDescent="0.2">
      <c r="A403" s="24"/>
      <c r="B403" s="28" t="s">
        <v>1055</v>
      </c>
      <c r="C403" s="28">
        <v>0</v>
      </c>
      <c r="D403" s="31">
        <v>302</v>
      </c>
    </row>
    <row r="404" spans="1:4" x14ac:dyDescent="0.2">
      <c r="A404" s="24"/>
      <c r="B404" s="28" t="s">
        <v>1056</v>
      </c>
      <c r="C404" s="28">
        <v>3571.94</v>
      </c>
      <c r="D404" s="31">
        <v>302</v>
      </c>
    </row>
    <row r="405" spans="1:4" x14ac:dyDescent="0.2">
      <c r="A405" s="24"/>
      <c r="B405" s="28" t="s">
        <v>1057</v>
      </c>
      <c r="C405" s="28">
        <v>0</v>
      </c>
      <c r="D405" s="31">
        <v>302</v>
      </c>
    </row>
    <row r="406" spans="1:4" x14ac:dyDescent="0.2">
      <c r="A406" s="24"/>
      <c r="B406" s="28" t="s">
        <v>1058</v>
      </c>
      <c r="C406" s="28">
        <v>10825.75</v>
      </c>
      <c r="D406" s="31">
        <v>302</v>
      </c>
    </row>
    <row r="407" spans="1:4" x14ac:dyDescent="0.2">
      <c r="A407" s="24"/>
      <c r="B407" s="28" t="s">
        <v>1059</v>
      </c>
      <c r="C407" s="28">
        <v>0</v>
      </c>
      <c r="D407" s="31">
        <v>302</v>
      </c>
    </row>
    <row r="408" spans="1:4" x14ac:dyDescent="0.2">
      <c r="A408" s="24"/>
      <c r="B408" s="28" t="s">
        <v>1060</v>
      </c>
      <c r="C408" s="28">
        <v>0</v>
      </c>
      <c r="D408" s="31">
        <v>302</v>
      </c>
    </row>
    <row r="409" spans="1:4" x14ac:dyDescent="0.2">
      <c r="A409" s="24"/>
      <c r="B409" s="28" t="s">
        <v>1061</v>
      </c>
      <c r="C409" s="28">
        <v>152538</v>
      </c>
      <c r="D409" s="31">
        <v>302</v>
      </c>
    </row>
    <row r="410" spans="1:4" x14ac:dyDescent="0.2">
      <c r="A410" s="24"/>
      <c r="B410" s="28" t="s">
        <v>1062</v>
      </c>
      <c r="C410" s="28">
        <v>11166.991309999972</v>
      </c>
      <c r="D410" s="31">
        <v>302</v>
      </c>
    </row>
    <row r="411" spans="1:4" x14ac:dyDescent="0.2">
      <c r="A411" s="24"/>
      <c r="B411" s="28" t="s">
        <v>1063</v>
      </c>
      <c r="C411" s="28">
        <v>0</v>
      </c>
      <c r="D411" s="31">
        <v>302</v>
      </c>
    </row>
    <row r="412" spans="1:4" x14ac:dyDescent="0.2">
      <c r="A412" s="24"/>
      <c r="B412" s="28" t="s">
        <v>1064</v>
      </c>
      <c r="C412" s="28">
        <v>89017.25</v>
      </c>
      <c r="D412" s="31">
        <v>302</v>
      </c>
    </row>
    <row r="413" spans="1:4" x14ac:dyDescent="0.2">
      <c r="A413" s="24"/>
      <c r="B413" s="28" t="s">
        <v>1065</v>
      </c>
      <c r="C413" s="28">
        <v>0</v>
      </c>
      <c r="D413" s="31">
        <v>302</v>
      </c>
    </row>
    <row r="414" spans="1:4" x14ac:dyDescent="0.2">
      <c r="A414" s="24"/>
      <c r="B414" s="28" t="s">
        <v>1066</v>
      </c>
      <c r="C414" s="28">
        <v>580.5</v>
      </c>
      <c r="D414" s="31">
        <v>302</v>
      </c>
    </row>
    <row r="415" spans="1:4" x14ac:dyDescent="0.2">
      <c r="A415" s="24"/>
      <c r="B415" s="28" t="s">
        <v>1067</v>
      </c>
      <c r="C415" s="28">
        <v>60.145010000169279</v>
      </c>
      <c r="D415" s="31">
        <v>302</v>
      </c>
    </row>
    <row r="416" spans="1:4" x14ac:dyDescent="0.2">
      <c r="A416" s="24"/>
      <c r="B416" s="28" t="s">
        <v>1068</v>
      </c>
      <c r="C416" s="28">
        <v>17569</v>
      </c>
      <c r="D416" s="31">
        <v>302</v>
      </c>
    </row>
    <row r="417" spans="1:4" x14ac:dyDescent="0.2">
      <c r="A417" s="24"/>
      <c r="B417" s="28" t="s">
        <v>1069</v>
      </c>
      <c r="C417" s="28">
        <v>0</v>
      </c>
      <c r="D417" s="31">
        <v>302</v>
      </c>
    </row>
    <row r="418" spans="1:4" x14ac:dyDescent="0.2">
      <c r="A418" s="24"/>
      <c r="B418" s="28" t="s">
        <v>1070</v>
      </c>
      <c r="C418" s="28">
        <v>221435.57</v>
      </c>
      <c r="D418" s="31">
        <v>302</v>
      </c>
    </row>
    <row r="419" spans="1:4" x14ac:dyDescent="0.2">
      <c r="A419" s="24"/>
      <c r="B419" s="28" t="s">
        <v>1071</v>
      </c>
      <c r="C419" s="28">
        <v>46690</v>
      </c>
      <c r="D419" s="31">
        <v>302</v>
      </c>
    </row>
    <row r="420" spans="1:4" x14ac:dyDescent="0.2">
      <c r="A420" s="24"/>
      <c r="B420" s="28" t="s">
        <v>1072</v>
      </c>
      <c r="C420" s="28">
        <v>0</v>
      </c>
      <c r="D420" s="31">
        <v>302</v>
      </c>
    </row>
    <row r="421" spans="1:4" x14ac:dyDescent="0.2">
      <c r="A421" s="24"/>
      <c r="B421" s="28" t="s">
        <v>1073</v>
      </c>
      <c r="C421" s="28">
        <v>15413.05</v>
      </c>
      <c r="D421" s="31">
        <v>302</v>
      </c>
    </row>
    <row r="422" spans="1:4" x14ac:dyDescent="0.2">
      <c r="A422" s="24"/>
      <c r="B422" s="28" t="s">
        <v>1074</v>
      </c>
      <c r="C422" s="28">
        <v>55709.81</v>
      </c>
      <c r="D422" s="31">
        <v>302</v>
      </c>
    </row>
    <row r="423" spans="1:4" x14ac:dyDescent="0.2">
      <c r="A423" s="24"/>
      <c r="B423" s="28" t="s">
        <v>1075</v>
      </c>
      <c r="C423" s="28">
        <v>16000</v>
      </c>
      <c r="D423" s="31">
        <v>302</v>
      </c>
    </row>
    <row r="424" spans="1:4" x14ac:dyDescent="0.2">
      <c r="A424" s="24"/>
      <c r="B424" s="28" t="s">
        <v>1076</v>
      </c>
      <c r="C424" s="28">
        <v>107150.40000000001</v>
      </c>
      <c r="D424" s="31">
        <v>302</v>
      </c>
    </row>
    <row r="425" spans="1:4" x14ac:dyDescent="0.2">
      <c r="A425" s="24"/>
      <c r="B425" s="28" t="s">
        <v>1077</v>
      </c>
      <c r="C425" s="28">
        <v>8338</v>
      </c>
      <c r="D425" s="31">
        <v>302</v>
      </c>
    </row>
    <row r="426" spans="1:4" x14ac:dyDescent="0.2">
      <c r="A426" s="24"/>
      <c r="B426" s="28" t="s">
        <v>1078</v>
      </c>
      <c r="C426" s="28">
        <v>0</v>
      </c>
      <c r="D426" s="31">
        <v>302</v>
      </c>
    </row>
    <row r="427" spans="1:4" x14ac:dyDescent="0.2">
      <c r="A427" s="24"/>
      <c r="B427" s="28" t="s">
        <v>1079</v>
      </c>
      <c r="C427" s="28">
        <v>713</v>
      </c>
      <c r="D427" s="31">
        <v>302</v>
      </c>
    </row>
    <row r="428" spans="1:4" x14ac:dyDescent="0.2">
      <c r="A428" s="24"/>
      <c r="B428" s="28" t="s">
        <v>1080</v>
      </c>
      <c r="C428" s="28">
        <v>141061.98970000001</v>
      </c>
      <c r="D428" s="31">
        <v>302</v>
      </c>
    </row>
    <row r="429" spans="1:4" x14ac:dyDescent="0.2">
      <c r="A429" s="24"/>
      <c r="B429" s="28" t="s">
        <v>1081</v>
      </c>
      <c r="C429" s="28">
        <v>36086.93</v>
      </c>
      <c r="D429" s="31">
        <v>302</v>
      </c>
    </row>
    <row r="430" spans="1:4" x14ac:dyDescent="0.2">
      <c r="A430" s="24"/>
      <c r="B430" s="28" t="s">
        <v>1082</v>
      </c>
      <c r="C430" s="28">
        <v>540168.47</v>
      </c>
      <c r="D430" s="31">
        <v>302</v>
      </c>
    </row>
    <row r="431" spans="1:4" x14ac:dyDescent="0.2">
      <c r="A431" s="24"/>
      <c r="B431" s="28" t="s">
        <v>1083</v>
      </c>
      <c r="C431" s="28">
        <v>0</v>
      </c>
      <c r="D431" s="31">
        <v>302</v>
      </c>
    </row>
    <row r="432" spans="1:4" x14ac:dyDescent="0.2">
      <c r="A432" s="24"/>
      <c r="B432" s="28" t="s">
        <v>1084</v>
      </c>
      <c r="C432" s="28">
        <v>0</v>
      </c>
      <c r="D432" s="31">
        <v>302</v>
      </c>
    </row>
    <row r="433" spans="1:4" x14ac:dyDescent="0.2">
      <c r="A433" s="24"/>
      <c r="B433" s="28" t="s">
        <v>1085</v>
      </c>
      <c r="C433" s="28">
        <v>0</v>
      </c>
      <c r="D433" s="31">
        <v>302</v>
      </c>
    </row>
    <row r="434" spans="1:4" x14ac:dyDescent="0.2">
      <c r="A434" s="24"/>
      <c r="B434" s="28" t="s">
        <v>1086</v>
      </c>
      <c r="C434" s="28">
        <v>0</v>
      </c>
      <c r="D434" s="31">
        <v>302</v>
      </c>
    </row>
    <row r="435" spans="1:4" x14ac:dyDescent="0.2">
      <c r="A435" s="24"/>
      <c r="B435" s="28" t="s">
        <v>1087</v>
      </c>
      <c r="C435" s="28">
        <v>5000.17</v>
      </c>
      <c r="D435" s="31">
        <v>302</v>
      </c>
    </row>
    <row r="436" spans="1:4" x14ac:dyDescent="0.2">
      <c r="A436" s="24"/>
      <c r="B436" s="28" t="s">
        <v>1088</v>
      </c>
      <c r="C436" s="28">
        <v>4108.8722499999994</v>
      </c>
      <c r="D436" s="31">
        <v>302</v>
      </c>
    </row>
    <row r="437" spans="1:4" x14ac:dyDescent="0.2">
      <c r="A437" s="27" t="s">
        <v>869</v>
      </c>
      <c r="B437" s="29"/>
      <c r="C437" s="32">
        <v>40704562.399300002</v>
      </c>
      <c r="D437" s="33">
        <v>65232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26"/>
  <sheetViews>
    <sheetView rightToLeft="1" tabSelected="1" workbookViewId="0">
      <selection activeCell="C1" sqref="C1"/>
    </sheetView>
  </sheetViews>
  <sheetFormatPr defaultRowHeight="12.75" x14ac:dyDescent="0.2"/>
  <cols>
    <col min="1" max="3" width="35.140625" style="16" customWidth="1"/>
    <col min="4" max="4" width="18.28515625" style="16" bestFit="1" customWidth="1"/>
    <col min="5" max="16" width="35.140625" style="16" customWidth="1"/>
    <col min="17" max="16384" width="9.140625" style="16"/>
  </cols>
  <sheetData>
    <row r="1" spans="1:16" ht="15" x14ac:dyDescent="0.25">
      <c r="A1" s="15" t="s">
        <v>863</v>
      </c>
      <c r="B1" s="15" t="s">
        <v>762</v>
      </c>
      <c r="C1" s="15" t="s">
        <v>763</v>
      </c>
      <c r="D1" s="15" t="s">
        <v>764</v>
      </c>
      <c r="E1" s="15" t="s">
        <v>765</v>
      </c>
      <c r="F1" s="15" t="s">
        <v>766</v>
      </c>
      <c r="G1" s="15" t="s">
        <v>767</v>
      </c>
      <c r="H1" s="15" t="s">
        <v>768</v>
      </c>
      <c r="I1" s="15" t="s">
        <v>769</v>
      </c>
      <c r="J1" s="15" t="s">
        <v>770</v>
      </c>
      <c r="K1" s="15" t="s">
        <v>771</v>
      </c>
      <c r="L1" s="15" t="s">
        <v>772</v>
      </c>
      <c r="M1" s="15" t="s">
        <v>773</v>
      </c>
      <c r="N1" s="15" t="s">
        <v>774</v>
      </c>
      <c r="O1" s="15" t="s">
        <v>775</v>
      </c>
      <c r="P1" s="15" t="s">
        <v>776</v>
      </c>
    </row>
    <row r="2" spans="1:16" x14ac:dyDescent="0.2">
      <c r="A2" s="16">
        <v>2010101002</v>
      </c>
      <c r="B2" s="17"/>
      <c r="C2" s="17" t="s">
        <v>229</v>
      </c>
      <c r="D2" s="18">
        <v>310131187300003</v>
      </c>
      <c r="E2" s="17"/>
      <c r="F2">
        <v>2010101002</v>
      </c>
      <c r="G2">
        <v>101011701</v>
      </c>
      <c r="H2" s="16">
        <v>2010101002</v>
      </c>
      <c r="I2" s="17"/>
      <c r="J2" s="17" t="s">
        <v>777</v>
      </c>
      <c r="K2" s="17"/>
      <c r="L2" s="17"/>
      <c r="M2" s="17"/>
      <c r="N2" s="17"/>
      <c r="O2" s="17"/>
      <c r="P2" s="17" t="s">
        <v>778</v>
      </c>
    </row>
    <row r="3" spans="1:16" x14ac:dyDescent="0.2">
      <c r="A3" s="16">
        <v>2010101003</v>
      </c>
      <c r="C3" s="16" t="s">
        <v>230</v>
      </c>
      <c r="D3" s="19"/>
      <c r="F3">
        <v>2010101002</v>
      </c>
      <c r="G3">
        <v>101011701</v>
      </c>
      <c r="H3" s="16">
        <v>2010101003</v>
      </c>
      <c r="I3" s="17"/>
      <c r="J3" s="17" t="s">
        <v>777</v>
      </c>
      <c r="M3" s="17"/>
      <c r="P3" s="17" t="s">
        <v>778</v>
      </c>
    </row>
    <row r="4" spans="1:16" x14ac:dyDescent="0.2">
      <c r="A4" s="16">
        <v>2010101004</v>
      </c>
      <c r="C4" s="16" t="s">
        <v>231</v>
      </c>
      <c r="D4" s="19">
        <v>300048471600003</v>
      </c>
      <c r="F4">
        <v>2010101002</v>
      </c>
      <c r="G4">
        <v>101011701</v>
      </c>
      <c r="H4" s="16">
        <v>2010101004</v>
      </c>
      <c r="I4" s="17"/>
      <c r="J4" s="17" t="s">
        <v>777</v>
      </c>
      <c r="M4" s="17"/>
      <c r="P4" s="17" t="s">
        <v>778</v>
      </c>
    </row>
    <row r="5" spans="1:16" x14ac:dyDescent="0.2">
      <c r="A5" s="16">
        <v>2010101006</v>
      </c>
      <c r="C5" s="16" t="s">
        <v>232</v>
      </c>
      <c r="D5" s="19">
        <v>310087999400003</v>
      </c>
      <c r="F5">
        <v>2010101002</v>
      </c>
      <c r="G5">
        <v>101011701</v>
      </c>
      <c r="H5" s="16">
        <v>2010101006</v>
      </c>
      <c r="I5" s="17"/>
      <c r="J5" s="17" t="s">
        <v>777</v>
      </c>
      <c r="M5" s="17"/>
      <c r="P5" s="17" t="s">
        <v>778</v>
      </c>
    </row>
    <row r="6" spans="1:16" x14ac:dyDescent="0.2">
      <c r="A6" s="16">
        <v>2010101007</v>
      </c>
      <c r="C6" s="16" t="s">
        <v>233</v>
      </c>
      <c r="D6" s="19"/>
      <c r="F6">
        <v>2010101002</v>
      </c>
      <c r="G6">
        <v>101011701</v>
      </c>
      <c r="H6" s="16">
        <v>2010101007</v>
      </c>
      <c r="I6" s="17"/>
      <c r="J6" s="17" t="s">
        <v>777</v>
      </c>
      <c r="M6" s="17"/>
      <c r="P6" s="17" t="s">
        <v>778</v>
      </c>
    </row>
    <row r="7" spans="1:16" x14ac:dyDescent="0.2">
      <c r="A7" s="16">
        <v>2010101008</v>
      </c>
      <c r="C7" s="16" t="s">
        <v>234</v>
      </c>
      <c r="D7" s="19">
        <v>360059900003</v>
      </c>
      <c r="F7">
        <v>2010101002</v>
      </c>
      <c r="G7">
        <v>101011701</v>
      </c>
      <c r="H7" s="16">
        <v>2010101008</v>
      </c>
      <c r="I7" s="17"/>
      <c r="J7" s="17" t="s">
        <v>777</v>
      </c>
      <c r="M7" s="17"/>
      <c r="P7" s="17" t="s">
        <v>778</v>
      </c>
    </row>
    <row r="8" spans="1:16" x14ac:dyDescent="0.2">
      <c r="A8" s="16">
        <v>2010101009</v>
      </c>
      <c r="C8" s="16" t="s">
        <v>235</v>
      </c>
      <c r="D8" s="19"/>
      <c r="F8">
        <v>2010101002</v>
      </c>
      <c r="G8">
        <v>101011701</v>
      </c>
      <c r="H8" s="16">
        <v>2010101009</v>
      </c>
      <c r="I8" s="17"/>
      <c r="J8" s="17" t="s">
        <v>777</v>
      </c>
      <c r="M8" s="17"/>
      <c r="P8" s="17" t="s">
        <v>778</v>
      </c>
    </row>
    <row r="9" spans="1:16" x14ac:dyDescent="0.2">
      <c r="A9" s="16">
        <v>2010101010</v>
      </c>
      <c r="C9" s="16" t="s">
        <v>236</v>
      </c>
      <c r="D9" s="19">
        <v>300083464200003</v>
      </c>
      <c r="F9">
        <v>2010101002</v>
      </c>
      <c r="G9">
        <v>101011701</v>
      </c>
      <c r="H9" s="16">
        <v>2010101010</v>
      </c>
      <c r="I9" s="17"/>
      <c r="J9" s="17" t="s">
        <v>777</v>
      </c>
      <c r="M9" s="17"/>
      <c r="P9" s="17" t="s">
        <v>778</v>
      </c>
    </row>
    <row r="10" spans="1:16" x14ac:dyDescent="0.2">
      <c r="A10" s="16">
        <v>2010101011</v>
      </c>
      <c r="C10" s="16" t="s">
        <v>237</v>
      </c>
      <c r="D10" s="19">
        <v>300446529900003</v>
      </c>
      <c r="F10">
        <v>2010101002</v>
      </c>
      <c r="G10">
        <v>101011701</v>
      </c>
      <c r="H10" s="16">
        <v>2010101011</v>
      </c>
      <c r="I10" s="17"/>
      <c r="J10" s="17" t="s">
        <v>777</v>
      </c>
      <c r="M10" s="17"/>
      <c r="P10" s="17" t="s">
        <v>778</v>
      </c>
    </row>
    <row r="11" spans="1:16" x14ac:dyDescent="0.2">
      <c r="A11" s="16">
        <v>2010101013</v>
      </c>
      <c r="C11" s="16" t="s">
        <v>238</v>
      </c>
      <c r="D11" s="19">
        <v>300046644300003</v>
      </c>
      <c r="F11">
        <v>2010101002</v>
      </c>
      <c r="G11">
        <v>101011701</v>
      </c>
      <c r="H11" s="16">
        <v>2010101013</v>
      </c>
      <c r="I11" s="17"/>
      <c r="J11" s="17" t="s">
        <v>777</v>
      </c>
      <c r="M11" s="17"/>
      <c r="P11" s="17" t="s">
        <v>778</v>
      </c>
    </row>
    <row r="12" spans="1:16" x14ac:dyDescent="0.2">
      <c r="A12" s="16">
        <v>2010101014</v>
      </c>
      <c r="C12" s="16" t="s">
        <v>239</v>
      </c>
      <c r="D12" s="19"/>
      <c r="F12">
        <v>2010101002</v>
      </c>
      <c r="G12">
        <v>101011701</v>
      </c>
      <c r="H12" s="16">
        <v>2010101014</v>
      </c>
      <c r="I12" s="17"/>
      <c r="J12" s="17" t="s">
        <v>777</v>
      </c>
      <c r="M12" s="17"/>
      <c r="P12" s="17" t="s">
        <v>778</v>
      </c>
    </row>
    <row r="13" spans="1:16" x14ac:dyDescent="0.2">
      <c r="A13" s="16">
        <v>2010101015</v>
      </c>
      <c r="C13" s="16" t="s">
        <v>240</v>
      </c>
      <c r="D13" s="19"/>
      <c r="F13">
        <v>2010101002</v>
      </c>
      <c r="G13">
        <v>101011701</v>
      </c>
      <c r="H13" s="16">
        <v>2010101015</v>
      </c>
      <c r="I13" s="17"/>
      <c r="J13" s="17" t="s">
        <v>777</v>
      </c>
      <c r="M13" s="17"/>
      <c r="P13" s="17" t="s">
        <v>778</v>
      </c>
    </row>
    <row r="14" spans="1:16" x14ac:dyDescent="0.2">
      <c r="A14" s="16">
        <v>2010101022</v>
      </c>
      <c r="C14" s="16" t="s">
        <v>241</v>
      </c>
      <c r="D14" s="19">
        <v>300218498900003</v>
      </c>
      <c r="F14">
        <v>2010101002</v>
      </c>
      <c r="G14">
        <v>101011701</v>
      </c>
      <c r="H14" s="16">
        <v>2010101022</v>
      </c>
      <c r="I14" s="17"/>
      <c r="J14" s="17" t="s">
        <v>777</v>
      </c>
      <c r="M14" s="17"/>
      <c r="P14" s="17" t="s">
        <v>778</v>
      </c>
    </row>
    <row r="15" spans="1:16" x14ac:dyDescent="0.2">
      <c r="A15" s="16">
        <v>2010101023</v>
      </c>
      <c r="C15" s="16" t="s">
        <v>242</v>
      </c>
      <c r="D15" s="19"/>
      <c r="F15">
        <v>2010101002</v>
      </c>
      <c r="G15">
        <v>101011701</v>
      </c>
      <c r="H15" s="16">
        <v>2010101023</v>
      </c>
      <c r="I15" s="17"/>
      <c r="J15" s="17" t="s">
        <v>777</v>
      </c>
      <c r="M15" s="17"/>
      <c r="P15" s="17" t="s">
        <v>778</v>
      </c>
    </row>
    <row r="16" spans="1:16" x14ac:dyDescent="0.2">
      <c r="A16" s="16">
        <v>2010101024</v>
      </c>
      <c r="C16" s="16" t="s">
        <v>243</v>
      </c>
      <c r="D16" s="19"/>
      <c r="F16">
        <v>2010101002</v>
      </c>
      <c r="G16">
        <v>101011701</v>
      </c>
      <c r="H16" s="16">
        <v>2010101024</v>
      </c>
      <c r="I16" s="17"/>
      <c r="J16" s="17" t="s">
        <v>777</v>
      </c>
      <c r="M16" s="17"/>
      <c r="P16" s="17" t="s">
        <v>778</v>
      </c>
    </row>
    <row r="17" spans="1:16" x14ac:dyDescent="0.2">
      <c r="A17" s="16">
        <v>2010101032</v>
      </c>
      <c r="C17" s="16" t="s">
        <v>244</v>
      </c>
      <c r="D17" s="19">
        <v>310892249900003</v>
      </c>
      <c r="F17">
        <v>2010101002</v>
      </c>
      <c r="G17">
        <v>101011701</v>
      </c>
      <c r="H17" s="16">
        <v>2010101032</v>
      </c>
      <c r="I17" s="17"/>
      <c r="J17" s="17" t="s">
        <v>777</v>
      </c>
      <c r="M17" s="17"/>
      <c r="P17" s="17" t="s">
        <v>778</v>
      </c>
    </row>
    <row r="18" spans="1:16" x14ac:dyDescent="0.2">
      <c r="A18" s="16">
        <v>2010101033</v>
      </c>
      <c r="C18" s="16" t="s">
        <v>245</v>
      </c>
      <c r="D18" s="19">
        <v>300234512600003</v>
      </c>
      <c r="F18">
        <v>2010101002</v>
      </c>
      <c r="G18">
        <v>101011701</v>
      </c>
      <c r="H18" s="16">
        <v>2010101033</v>
      </c>
      <c r="I18" s="17"/>
      <c r="J18" s="17" t="s">
        <v>777</v>
      </c>
      <c r="M18" s="17"/>
      <c r="P18" s="17" t="s">
        <v>778</v>
      </c>
    </row>
    <row r="19" spans="1:16" x14ac:dyDescent="0.2">
      <c r="A19" s="16">
        <v>2010101034</v>
      </c>
      <c r="C19" s="16" t="s">
        <v>246</v>
      </c>
      <c r="D19" s="19">
        <v>310261180200003</v>
      </c>
      <c r="F19">
        <v>2010101002</v>
      </c>
      <c r="G19">
        <v>101011701</v>
      </c>
      <c r="H19" s="16">
        <v>2010101034</v>
      </c>
      <c r="I19" s="17"/>
      <c r="J19" s="17" t="s">
        <v>777</v>
      </c>
      <c r="M19" s="17"/>
      <c r="P19" s="17" t="s">
        <v>778</v>
      </c>
    </row>
    <row r="20" spans="1:16" x14ac:dyDescent="0.2">
      <c r="A20" s="16">
        <v>2010101039</v>
      </c>
      <c r="C20" s="16" t="s">
        <v>247</v>
      </c>
      <c r="D20" s="19"/>
      <c r="F20">
        <v>2010101002</v>
      </c>
      <c r="G20">
        <v>101011701</v>
      </c>
      <c r="H20" s="16">
        <v>2010101039</v>
      </c>
      <c r="I20" s="17"/>
      <c r="J20" s="17" t="s">
        <v>777</v>
      </c>
      <c r="M20" s="17"/>
      <c r="P20" s="17" t="s">
        <v>778</v>
      </c>
    </row>
    <row r="21" spans="1:16" x14ac:dyDescent="0.2">
      <c r="A21" s="16">
        <v>2010101040</v>
      </c>
      <c r="C21" s="16" t="s">
        <v>248</v>
      </c>
      <c r="D21" s="19">
        <v>310174240100003</v>
      </c>
      <c r="F21">
        <v>2010101002</v>
      </c>
      <c r="G21">
        <v>101011701</v>
      </c>
      <c r="H21" s="16">
        <v>2010101040</v>
      </c>
      <c r="I21" s="17"/>
      <c r="J21" s="17" t="s">
        <v>777</v>
      </c>
      <c r="M21" s="17"/>
      <c r="P21" s="17" t="s">
        <v>778</v>
      </c>
    </row>
    <row r="22" spans="1:16" x14ac:dyDescent="0.2">
      <c r="A22" s="16">
        <v>2010101044</v>
      </c>
      <c r="C22" s="16" t="s">
        <v>249</v>
      </c>
      <c r="D22" s="19">
        <v>300041271900003</v>
      </c>
      <c r="F22">
        <v>2010101002</v>
      </c>
      <c r="G22">
        <v>101011701</v>
      </c>
      <c r="H22" s="16">
        <v>2010101044</v>
      </c>
      <c r="I22" s="17"/>
      <c r="J22" s="17" t="s">
        <v>777</v>
      </c>
      <c r="M22" s="17"/>
      <c r="P22" s="17" t="s">
        <v>778</v>
      </c>
    </row>
    <row r="23" spans="1:16" x14ac:dyDescent="0.2">
      <c r="A23" s="16">
        <v>2010101060</v>
      </c>
      <c r="C23" s="16" t="s">
        <v>250</v>
      </c>
      <c r="D23" s="19"/>
      <c r="F23">
        <v>2010101002</v>
      </c>
      <c r="G23">
        <v>101011701</v>
      </c>
      <c r="H23" s="16">
        <v>2010101060</v>
      </c>
      <c r="I23" s="17"/>
      <c r="J23" s="17" t="s">
        <v>777</v>
      </c>
      <c r="M23" s="17"/>
      <c r="P23" s="17" t="s">
        <v>778</v>
      </c>
    </row>
    <row r="24" spans="1:16" x14ac:dyDescent="0.2">
      <c r="A24" s="16">
        <v>2010101061</v>
      </c>
      <c r="C24" s="16" t="s">
        <v>251</v>
      </c>
      <c r="D24" s="19"/>
      <c r="F24">
        <v>2010101002</v>
      </c>
      <c r="G24">
        <v>101011701</v>
      </c>
      <c r="H24" s="16">
        <v>2010101061</v>
      </c>
      <c r="I24" s="17"/>
      <c r="J24" s="17" t="s">
        <v>777</v>
      </c>
      <c r="M24" s="17"/>
      <c r="P24" s="17" t="s">
        <v>778</v>
      </c>
    </row>
    <row r="25" spans="1:16" x14ac:dyDescent="0.2">
      <c r="A25" s="16">
        <v>2010101062</v>
      </c>
      <c r="C25" s="16" t="s">
        <v>252</v>
      </c>
      <c r="D25" s="19"/>
      <c r="F25">
        <v>2010101002</v>
      </c>
      <c r="G25">
        <v>101011701</v>
      </c>
      <c r="H25" s="16">
        <v>2010101062</v>
      </c>
      <c r="I25" s="17"/>
      <c r="J25" s="17" t="s">
        <v>777</v>
      </c>
      <c r="M25" s="17"/>
      <c r="P25" s="17" t="s">
        <v>778</v>
      </c>
    </row>
    <row r="26" spans="1:16" x14ac:dyDescent="0.2">
      <c r="A26" s="16">
        <v>2010101064</v>
      </c>
      <c r="C26" s="16" t="s">
        <v>253</v>
      </c>
      <c r="D26" s="19">
        <v>300500464900003</v>
      </c>
      <c r="F26">
        <v>2010101002</v>
      </c>
      <c r="G26">
        <v>101011701</v>
      </c>
      <c r="H26" s="16">
        <v>2010101064</v>
      </c>
      <c r="I26" s="17"/>
      <c r="J26" s="17" t="s">
        <v>777</v>
      </c>
      <c r="M26" s="17"/>
      <c r="P26" s="17" t="s">
        <v>778</v>
      </c>
    </row>
    <row r="27" spans="1:16" x14ac:dyDescent="0.2">
      <c r="A27" s="16">
        <v>2010101070</v>
      </c>
      <c r="C27" s="16" t="s">
        <v>254</v>
      </c>
      <c r="D27" s="19">
        <v>310068237900003</v>
      </c>
      <c r="F27">
        <v>2010101002</v>
      </c>
      <c r="G27">
        <v>101011701</v>
      </c>
      <c r="H27" s="16">
        <v>2010101070</v>
      </c>
      <c r="I27" s="17"/>
      <c r="J27" s="17" t="s">
        <v>777</v>
      </c>
      <c r="M27" s="17"/>
      <c r="P27" s="17" t="s">
        <v>778</v>
      </c>
    </row>
    <row r="28" spans="1:16" x14ac:dyDescent="0.2">
      <c r="A28" s="16">
        <v>2010101072</v>
      </c>
      <c r="C28" s="16" t="s">
        <v>255</v>
      </c>
      <c r="D28" s="19"/>
      <c r="F28">
        <v>2010101002</v>
      </c>
      <c r="G28">
        <v>101011701</v>
      </c>
      <c r="H28" s="16">
        <v>2010101072</v>
      </c>
      <c r="I28" s="17"/>
      <c r="J28" s="17" t="s">
        <v>777</v>
      </c>
      <c r="M28" s="17"/>
      <c r="P28" s="17" t="s">
        <v>778</v>
      </c>
    </row>
    <row r="29" spans="1:16" x14ac:dyDescent="0.2">
      <c r="A29" s="16">
        <v>2010101074</v>
      </c>
      <c r="C29" s="16" t="s">
        <v>256</v>
      </c>
      <c r="D29" s="19">
        <v>300310396200003</v>
      </c>
      <c r="F29">
        <v>2010101002</v>
      </c>
      <c r="G29">
        <v>101011701</v>
      </c>
      <c r="H29" s="16">
        <v>2010101074</v>
      </c>
      <c r="I29" s="17"/>
      <c r="J29" s="17" t="s">
        <v>777</v>
      </c>
      <c r="M29" s="17"/>
      <c r="P29" s="17" t="s">
        <v>778</v>
      </c>
    </row>
    <row r="30" spans="1:16" x14ac:dyDescent="0.2">
      <c r="A30" s="16">
        <v>2010101092</v>
      </c>
      <c r="C30" s="16" t="s">
        <v>257</v>
      </c>
      <c r="D30" s="19">
        <v>300050693800003</v>
      </c>
      <c r="F30">
        <v>2010101002</v>
      </c>
      <c r="G30">
        <v>101011701</v>
      </c>
      <c r="H30" s="16">
        <v>2010101092</v>
      </c>
      <c r="I30" s="17"/>
      <c r="J30" s="17" t="s">
        <v>777</v>
      </c>
      <c r="M30" s="17"/>
      <c r="P30" s="17" t="s">
        <v>778</v>
      </c>
    </row>
    <row r="31" spans="1:16" x14ac:dyDescent="0.2">
      <c r="A31" s="16">
        <v>2010101093</v>
      </c>
      <c r="C31" s="16" t="s">
        <v>258</v>
      </c>
      <c r="D31" s="19">
        <v>300351061600003</v>
      </c>
      <c r="F31">
        <v>2010101002</v>
      </c>
      <c r="G31">
        <v>101011701</v>
      </c>
      <c r="H31" s="16">
        <v>2010101093</v>
      </c>
      <c r="I31" s="17"/>
      <c r="J31" s="17" t="s">
        <v>777</v>
      </c>
      <c r="M31" s="17"/>
      <c r="P31" s="17" t="s">
        <v>778</v>
      </c>
    </row>
    <row r="32" spans="1:16" x14ac:dyDescent="0.2">
      <c r="A32" s="16">
        <v>2010101095</v>
      </c>
      <c r="C32" s="16" t="s">
        <v>259</v>
      </c>
      <c r="D32" s="19"/>
      <c r="F32">
        <v>2010101002</v>
      </c>
      <c r="G32">
        <v>101011701</v>
      </c>
      <c r="H32" s="16">
        <v>2010101095</v>
      </c>
      <c r="I32" s="17"/>
      <c r="J32" s="17" t="s">
        <v>777</v>
      </c>
      <c r="M32" s="17"/>
      <c r="P32" s="17" t="s">
        <v>778</v>
      </c>
    </row>
    <row r="33" spans="1:16" x14ac:dyDescent="0.2">
      <c r="A33" s="16">
        <v>2010101096</v>
      </c>
      <c r="C33" s="16" t="s">
        <v>260</v>
      </c>
      <c r="D33" s="19">
        <v>300376359700003</v>
      </c>
      <c r="F33">
        <v>2010101002</v>
      </c>
      <c r="G33">
        <v>101011701</v>
      </c>
      <c r="H33" s="16">
        <v>2010101096</v>
      </c>
      <c r="I33" s="17"/>
      <c r="J33" s="17" t="s">
        <v>777</v>
      </c>
      <c r="M33" s="17"/>
      <c r="P33" s="17" t="s">
        <v>778</v>
      </c>
    </row>
    <row r="34" spans="1:16" x14ac:dyDescent="0.2">
      <c r="A34" s="16">
        <v>2010101097</v>
      </c>
      <c r="C34" s="16" t="s">
        <v>261</v>
      </c>
      <c r="D34" s="19"/>
      <c r="F34">
        <v>2010101002</v>
      </c>
      <c r="G34">
        <v>101011701</v>
      </c>
      <c r="H34" s="16">
        <v>2010101097</v>
      </c>
      <c r="I34" s="17"/>
      <c r="J34" s="17" t="s">
        <v>777</v>
      </c>
      <c r="M34" s="17"/>
      <c r="P34" s="17" t="s">
        <v>778</v>
      </c>
    </row>
    <row r="35" spans="1:16" x14ac:dyDescent="0.2">
      <c r="A35" s="16">
        <v>2010101100</v>
      </c>
      <c r="C35" s="16" t="s">
        <v>262</v>
      </c>
      <c r="D35" s="19">
        <v>302003996300003</v>
      </c>
      <c r="F35">
        <v>2010101002</v>
      </c>
      <c r="G35">
        <v>101011701</v>
      </c>
      <c r="H35" s="16">
        <v>2010101100</v>
      </c>
      <c r="I35" s="17"/>
      <c r="J35" s="17" t="s">
        <v>777</v>
      </c>
      <c r="M35" s="17"/>
      <c r="P35" s="17" t="s">
        <v>778</v>
      </c>
    </row>
    <row r="36" spans="1:16" x14ac:dyDescent="0.2">
      <c r="A36" s="16">
        <v>2010101112</v>
      </c>
      <c r="C36" s="16" t="s">
        <v>263</v>
      </c>
      <c r="D36" s="19">
        <v>311262823600003</v>
      </c>
      <c r="F36">
        <v>2010101002</v>
      </c>
      <c r="G36">
        <v>101011701</v>
      </c>
      <c r="H36" s="16">
        <v>2010101112</v>
      </c>
      <c r="I36" s="17"/>
      <c r="J36" s="17" t="s">
        <v>777</v>
      </c>
      <c r="M36" s="17"/>
      <c r="P36" s="17" t="s">
        <v>778</v>
      </c>
    </row>
    <row r="37" spans="1:16" x14ac:dyDescent="0.2">
      <c r="A37" s="16">
        <v>2010101115</v>
      </c>
      <c r="C37" s="16" t="s">
        <v>264</v>
      </c>
      <c r="D37" s="19">
        <v>300064565700003</v>
      </c>
      <c r="F37">
        <v>2010101002</v>
      </c>
      <c r="G37">
        <v>101011701</v>
      </c>
      <c r="H37" s="16">
        <v>2010101115</v>
      </c>
      <c r="I37" s="17"/>
      <c r="J37" s="17" t="s">
        <v>777</v>
      </c>
      <c r="M37" s="17"/>
      <c r="P37" s="17" t="s">
        <v>778</v>
      </c>
    </row>
    <row r="38" spans="1:16" x14ac:dyDescent="0.2">
      <c r="A38" s="16">
        <v>2010101120</v>
      </c>
      <c r="C38" s="16" t="s">
        <v>265</v>
      </c>
      <c r="D38" s="19">
        <v>310368498500003</v>
      </c>
      <c r="F38">
        <v>2010101002</v>
      </c>
      <c r="G38">
        <v>101011701</v>
      </c>
      <c r="H38" s="16">
        <v>2010101120</v>
      </c>
      <c r="I38" s="17"/>
      <c r="J38" s="17" t="s">
        <v>777</v>
      </c>
      <c r="M38" s="17"/>
      <c r="P38" s="17" t="s">
        <v>778</v>
      </c>
    </row>
    <row r="39" spans="1:16" x14ac:dyDescent="0.2">
      <c r="A39" s="16">
        <v>2010101122</v>
      </c>
      <c r="C39" s="16" t="s">
        <v>266</v>
      </c>
      <c r="D39" s="19">
        <v>311310932700003</v>
      </c>
      <c r="F39">
        <v>2010101002</v>
      </c>
      <c r="G39">
        <v>101011701</v>
      </c>
      <c r="H39" s="16">
        <v>2010101122</v>
      </c>
      <c r="I39" s="17"/>
      <c r="J39" s="17" t="s">
        <v>777</v>
      </c>
      <c r="M39" s="17"/>
      <c r="P39" s="17" t="s">
        <v>778</v>
      </c>
    </row>
    <row r="40" spans="1:16" x14ac:dyDescent="0.2">
      <c r="A40" s="16">
        <v>2010101138</v>
      </c>
      <c r="C40" s="16" t="s">
        <v>267</v>
      </c>
      <c r="D40" s="19"/>
      <c r="F40">
        <v>2010101002</v>
      </c>
      <c r="G40">
        <v>101011701</v>
      </c>
      <c r="H40" s="16">
        <v>2010101138</v>
      </c>
      <c r="I40" s="17"/>
      <c r="J40" s="17" t="s">
        <v>777</v>
      </c>
      <c r="M40" s="17"/>
      <c r="P40" s="17" t="s">
        <v>778</v>
      </c>
    </row>
    <row r="41" spans="1:16" x14ac:dyDescent="0.2">
      <c r="A41" s="16">
        <v>2010101141</v>
      </c>
      <c r="C41" s="16" t="s">
        <v>268</v>
      </c>
      <c r="D41" s="19"/>
      <c r="F41">
        <v>2010101002</v>
      </c>
      <c r="G41">
        <v>101011701</v>
      </c>
      <c r="H41" s="16">
        <v>2010101141</v>
      </c>
      <c r="I41" s="17"/>
      <c r="J41" s="17" t="s">
        <v>777</v>
      </c>
      <c r="M41" s="17"/>
      <c r="P41" s="17" t="s">
        <v>778</v>
      </c>
    </row>
    <row r="42" spans="1:16" x14ac:dyDescent="0.2">
      <c r="A42" s="16">
        <v>2010101144</v>
      </c>
      <c r="C42" s="16" t="s">
        <v>269</v>
      </c>
      <c r="D42" s="19">
        <v>300309704200003</v>
      </c>
      <c r="F42">
        <v>2010101002</v>
      </c>
      <c r="G42">
        <v>101011701</v>
      </c>
      <c r="H42" s="16">
        <v>2010101144</v>
      </c>
      <c r="I42" s="17"/>
      <c r="J42" s="17" t="s">
        <v>777</v>
      </c>
      <c r="M42" s="17"/>
      <c r="P42" s="17" t="s">
        <v>778</v>
      </c>
    </row>
    <row r="43" spans="1:16" x14ac:dyDescent="0.2">
      <c r="A43" s="16">
        <v>2010101147</v>
      </c>
      <c r="C43" s="16" t="s">
        <v>270</v>
      </c>
      <c r="D43" s="19"/>
      <c r="F43">
        <v>2010101002</v>
      </c>
      <c r="G43">
        <v>101011701</v>
      </c>
      <c r="H43" s="16">
        <v>2010101147</v>
      </c>
      <c r="I43" s="17"/>
      <c r="J43" s="17" t="s">
        <v>777</v>
      </c>
      <c r="M43" s="17"/>
      <c r="P43" s="17" t="s">
        <v>778</v>
      </c>
    </row>
    <row r="44" spans="1:16" x14ac:dyDescent="0.2">
      <c r="A44" s="16">
        <v>2010101149</v>
      </c>
      <c r="C44" s="16" t="s">
        <v>271</v>
      </c>
      <c r="D44" s="19">
        <v>310661592900003</v>
      </c>
      <c r="F44">
        <v>2010101002</v>
      </c>
      <c r="G44">
        <v>101011701</v>
      </c>
      <c r="H44" s="16">
        <v>2010101149</v>
      </c>
      <c r="I44" s="17"/>
      <c r="J44" s="17" t="s">
        <v>777</v>
      </c>
      <c r="M44" s="17"/>
      <c r="P44" s="17" t="s">
        <v>778</v>
      </c>
    </row>
    <row r="45" spans="1:16" x14ac:dyDescent="0.2">
      <c r="A45" s="16">
        <v>2010101150</v>
      </c>
      <c r="C45" s="16" t="s">
        <v>272</v>
      </c>
      <c r="D45" s="19"/>
      <c r="F45">
        <v>2010101002</v>
      </c>
      <c r="G45">
        <v>101011701</v>
      </c>
      <c r="H45" s="16">
        <v>2010101150</v>
      </c>
      <c r="I45" s="17"/>
      <c r="J45" s="17" t="s">
        <v>777</v>
      </c>
      <c r="M45" s="17"/>
      <c r="P45" s="17" t="s">
        <v>778</v>
      </c>
    </row>
    <row r="46" spans="1:16" x14ac:dyDescent="0.2">
      <c r="A46" s="16">
        <v>2010101155</v>
      </c>
      <c r="C46" s="16" t="s">
        <v>273</v>
      </c>
      <c r="D46" s="19">
        <v>301044865900003</v>
      </c>
      <c r="F46">
        <v>2010101002</v>
      </c>
      <c r="G46">
        <v>101011701</v>
      </c>
      <c r="H46" s="16">
        <v>2010101155</v>
      </c>
      <c r="I46" s="17"/>
      <c r="J46" s="17" t="s">
        <v>777</v>
      </c>
      <c r="M46" s="17"/>
      <c r="P46" s="17" t="s">
        <v>778</v>
      </c>
    </row>
    <row r="47" spans="1:16" x14ac:dyDescent="0.2">
      <c r="A47" s="16">
        <v>2010101157</v>
      </c>
      <c r="C47" s="16" t="s">
        <v>274</v>
      </c>
      <c r="D47" s="19">
        <v>300055167200003</v>
      </c>
      <c r="F47">
        <v>2010101002</v>
      </c>
      <c r="G47">
        <v>101011701</v>
      </c>
      <c r="H47" s="16">
        <v>2010101157</v>
      </c>
      <c r="I47" s="17"/>
      <c r="J47" s="17" t="s">
        <v>777</v>
      </c>
      <c r="M47" s="17"/>
      <c r="P47" s="17" t="s">
        <v>778</v>
      </c>
    </row>
    <row r="48" spans="1:16" x14ac:dyDescent="0.2">
      <c r="A48" s="16">
        <v>2010101161</v>
      </c>
      <c r="C48" s="16" t="s">
        <v>275</v>
      </c>
      <c r="D48" s="19"/>
      <c r="F48">
        <v>2010101002</v>
      </c>
      <c r="G48">
        <v>101011701</v>
      </c>
      <c r="H48" s="16">
        <v>2010101161</v>
      </c>
      <c r="I48" s="17"/>
      <c r="J48" s="17" t="s">
        <v>777</v>
      </c>
      <c r="M48" s="17"/>
      <c r="P48" s="17" t="s">
        <v>778</v>
      </c>
    </row>
    <row r="49" spans="1:16" x14ac:dyDescent="0.2">
      <c r="A49" s="16">
        <v>2010101168</v>
      </c>
      <c r="C49" s="16" t="s">
        <v>276</v>
      </c>
      <c r="D49" s="19"/>
      <c r="F49">
        <v>2010101002</v>
      </c>
      <c r="G49">
        <v>101011701</v>
      </c>
      <c r="H49" s="16">
        <v>2010101168</v>
      </c>
      <c r="I49" s="17"/>
      <c r="J49" s="17" t="s">
        <v>777</v>
      </c>
      <c r="M49" s="17"/>
      <c r="P49" s="17" t="s">
        <v>778</v>
      </c>
    </row>
    <row r="50" spans="1:16" x14ac:dyDescent="0.2">
      <c r="A50" s="16">
        <v>2010101169</v>
      </c>
      <c r="C50" s="16" t="s">
        <v>277</v>
      </c>
      <c r="D50" s="19"/>
      <c r="F50">
        <v>2010101002</v>
      </c>
      <c r="G50">
        <v>101011701</v>
      </c>
      <c r="H50" s="16">
        <v>2010101169</v>
      </c>
      <c r="I50" s="17"/>
      <c r="J50" s="17" t="s">
        <v>777</v>
      </c>
      <c r="M50" s="17"/>
      <c r="P50" s="17" t="s">
        <v>778</v>
      </c>
    </row>
    <row r="51" spans="1:16" x14ac:dyDescent="0.2">
      <c r="A51" s="16">
        <v>2010101170</v>
      </c>
      <c r="C51" s="16" t="s">
        <v>278</v>
      </c>
      <c r="D51" s="19">
        <v>300924701100003</v>
      </c>
      <c r="F51">
        <v>2010101002</v>
      </c>
      <c r="G51">
        <v>101011701</v>
      </c>
      <c r="H51" s="16">
        <v>2010101170</v>
      </c>
      <c r="I51" s="17"/>
      <c r="J51" s="17" t="s">
        <v>777</v>
      </c>
      <c r="M51" s="17"/>
      <c r="P51" s="17" t="s">
        <v>778</v>
      </c>
    </row>
    <row r="52" spans="1:16" x14ac:dyDescent="0.2">
      <c r="A52" s="16">
        <v>2010101173</v>
      </c>
      <c r="C52" s="16" t="s">
        <v>279</v>
      </c>
      <c r="D52" s="19"/>
      <c r="F52">
        <v>2010101002</v>
      </c>
      <c r="G52">
        <v>101011701</v>
      </c>
      <c r="H52" s="16">
        <v>2010101173</v>
      </c>
      <c r="I52" s="17"/>
      <c r="J52" s="17" t="s">
        <v>777</v>
      </c>
      <c r="M52" s="17"/>
      <c r="P52" s="17" t="s">
        <v>778</v>
      </c>
    </row>
    <row r="53" spans="1:16" x14ac:dyDescent="0.2">
      <c r="A53" s="16">
        <v>2010101177</v>
      </c>
      <c r="C53" s="16" t="s">
        <v>779</v>
      </c>
      <c r="D53" s="19"/>
      <c r="F53">
        <v>2010101002</v>
      </c>
      <c r="G53">
        <v>101011701</v>
      </c>
      <c r="H53" s="16">
        <v>2010101177</v>
      </c>
      <c r="I53" s="17"/>
      <c r="J53" s="17" t="s">
        <v>777</v>
      </c>
      <c r="M53" s="17"/>
      <c r="P53" s="17" t="s">
        <v>778</v>
      </c>
    </row>
    <row r="54" spans="1:16" x14ac:dyDescent="0.2">
      <c r="A54" s="16">
        <v>2010101182</v>
      </c>
      <c r="C54" s="16" t="s">
        <v>280</v>
      </c>
      <c r="D54" s="19">
        <v>310508004800003</v>
      </c>
      <c r="F54">
        <v>2010101002</v>
      </c>
      <c r="G54">
        <v>101011701</v>
      </c>
      <c r="H54" s="16">
        <v>2010101182</v>
      </c>
      <c r="I54" s="17"/>
      <c r="J54" s="17" t="s">
        <v>777</v>
      </c>
      <c r="M54" s="17"/>
      <c r="P54" s="17" t="s">
        <v>778</v>
      </c>
    </row>
    <row r="55" spans="1:16" x14ac:dyDescent="0.2">
      <c r="A55" s="16">
        <v>2010101183</v>
      </c>
      <c r="C55" s="16" t="s">
        <v>281</v>
      </c>
      <c r="D55" s="19">
        <v>300506278800003</v>
      </c>
      <c r="F55">
        <v>2010101002</v>
      </c>
      <c r="G55">
        <v>101011701</v>
      </c>
      <c r="H55" s="16">
        <v>2010101183</v>
      </c>
      <c r="I55" s="17"/>
      <c r="J55" s="17" t="s">
        <v>777</v>
      </c>
      <c r="M55" s="17"/>
      <c r="P55" s="17" t="s">
        <v>778</v>
      </c>
    </row>
    <row r="56" spans="1:16" x14ac:dyDescent="0.2">
      <c r="A56" s="16">
        <v>2010101185</v>
      </c>
      <c r="C56" s="16" t="s">
        <v>282</v>
      </c>
      <c r="D56" s="19">
        <v>300580482900003</v>
      </c>
      <c r="F56">
        <v>2010101002</v>
      </c>
      <c r="G56">
        <v>101011701</v>
      </c>
      <c r="H56" s="16">
        <v>2010101185</v>
      </c>
      <c r="I56" s="17"/>
      <c r="J56" s="17" t="s">
        <v>777</v>
      </c>
      <c r="M56" s="17"/>
      <c r="P56" s="17" t="s">
        <v>778</v>
      </c>
    </row>
    <row r="57" spans="1:16" x14ac:dyDescent="0.2">
      <c r="A57" s="16">
        <v>2010101186</v>
      </c>
      <c r="C57" s="16" t="s">
        <v>283</v>
      </c>
      <c r="D57" s="19"/>
      <c r="F57">
        <v>2010101002</v>
      </c>
      <c r="G57">
        <v>101011701</v>
      </c>
      <c r="H57" s="16">
        <v>2010101186</v>
      </c>
      <c r="I57" s="17"/>
      <c r="J57" s="17" t="s">
        <v>777</v>
      </c>
      <c r="M57" s="17"/>
      <c r="P57" s="17" t="s">
        <v>778</v>
      </c>
    </row>
    <row r="58" spans="1:16" x14ac:dyDescent="0.2">
      <c r="A58" s="16">
        <v>2010101188</v>
      </c>
      <c r="C58" s="16" t="s">
        <v>284</v>
      </c>
      <c r="D58" s="19">
        <v>300010446900003</v>
      </c>
      <c r="F58">
        <v>2010101002</v>
      </c>
      <c r="G58">
        <v>101011701</v>
      </c>
      <c r="H58" s="16">
        <v>2010101188</v>
      </c>
      <c r="I58" s="17"/>
      <c r="J58" s="17" t="s">
        <v>777</v>
      </c>
      <c r="M58" s="17"/>
      <c r="P58" s="17" t="s">
        <v>778</v>
      </c>
    </row>
    <row r="59" spans="1:16" x14ac:dyDescent="0.2">
      <c r="A59" s="16">
        <v>2010101191</v>
      </c>
      <c r="C59" s="16" t="s">
        <v>285</v>
      </c>
      <c r="D59" s="19"/>
      <c r="F59">
        <v>2010101002</v>
      </c>
      <c r="G59">
        <v>101011701</v>
      </c>
      <c r="H59" s="16">
        <v>2010101191</v>
      </c>
      <c r="I59" s="17"/>
      <c r="J59" s="17" t="s">
        <v>777</v>
      </c>
    </row>
    <row r="60" spans="1:16" x14ac:dyDescent="0.2">
      <c r="A60" s="16">
        <v>2010101194</v>
      </c>
      <c r="C60" s="16" t="s">
        <v>286</v>
      </c>
      <c r="D60" s="19">
        <v>310154469400003</v>
      </c>
      <c r="F60">
        <v>2010101002</v>
      </c>
      <c r="G60">
        <v>101011701</v>
      </c>
      <c r="H60" s="16">
        <v>2010101194</v>
      </c>
      <c r="I60" s="17"/>
      <c r="J60" s="17" t="s">
        <v>777</v>
      </c>
    </row>
    <row r="61" spans="1:16" x14ac:dyDescent="0.2">
      <c r="A61" s="16">
        <v>2010101195</v>
      </c>
      <c r="C61" s="16" t="s">
        <v>287</v>
      </c>
      <c r="D61" s="19">
        <v>300160759600003</v>
      </c>
      <c r="F61">
        <v>2010101002</v>
      </c>
      <c r="G61">
        <v>101011701</v>
      </c>
      <c r="H61" s="16">
        <v>2010101195</v>
      </c>
      <c r="I61" s="17"/>
      <c r="J61" s="17" t="s">
        <v>777</v>
      </c>
    </row>
    <row r="62" spans="1:16" x14ac:dyDescent="0.2">
      <c r="A62" s="16">
        <v>2010101196</v>
      </c>
      <c r="C62" s="16" t="s">
        <v>288</v>
      </c>
      <c r="D62" s="19">
        <v>300539977100003</v>
      </c>
      <c r="F62">
        <v>2010101002</v>
      </c>
      <c r="G62">
        <v>101011701</v>
      </c>
      <c r="H62" s="16">
        <v>2010101196</v>
      </c>
      <c r="I62" s="17"/>
      <c r="J62" s="17" t="s">
        <v>777</v>
      </c>
    </row>
    <row r="63" spans="1:16" x14ac:dyDescent="0.2">
      <c r="A63" s="16">
        <v>2010101197</v>
      </c>
      <c r="C63" s="16" t="s">
        <v>289</v>
      </c>
      <c r="D63" s="19"/>
      <c r="F63">
        <v>2010101002</v>
      </c>
      <c r="G63">
        <v>101011701</v>
      </c>
      <c r="H63" s="16">
        <v>2010101197</v>
      </c>
      <c r="I63" s="17"/>
      <c r="J63" s="17" t="s">
        <v>777</v>
      </c>
    </row>
    <row r="64" spans="1:16" x14ac:dyDescent="0.2">
      <c r="A64" s="16">
        <v>2010101198</v>
      </c>
      <c r="C64" s="16" t="s">
        <v>290</v>
      </c>
      <c r="D64" s="19"/>
      <c r="F64">
        <v>2010101002</v>
      </c>
      <c r="G64">
        <v>101011701</v>
      </c>
      <c r="H64" s="16">
        <v>2010101198</v>
      </c>
      <c r="I64" s="17"/>
      <c r="J64" s="17" t="s">
        <v>777</v>
      </c>
    </row>
    <row r="65" spans="1:10" x14ac:dyDescent="0.2">
      <c r="A65" s="16">
        <v>2010101200</v>
      </c>
      <c r="C65" s="16" t="s">
        <v>291</v>
      </c>
      <c r="D65" s="19"/>
      <c r="F65">
        <v>2010101002</v>
      </c>
      <c r="G65">
        <v>101011701</v>
      </c>
      <c r="H65" s="16">
        <v>2010101200</v>
      </c>
      <c r="I65" s="17"/>
      <c r="J65" s="17" t="s">
        <v>777</v>
      </c>
    </row>
    <row r="66" spans="1:10" x14ac:dyDescent="0.2">
      <c r="A66" s="16">
        <v>2010101201</v>
      </c>
      <c r="C66" s="16" t="s">
        <v>292</v>
      </c>
      <c r="D66" s="19"/>
      <c r="F66">
        <v>2010101002</v>
      </c>
      <c r="G66">
        <v>101011701</v>
      </c>
      <c r="H66" s="16">
        <v>2010101201</v>
      </c>
      <c r="I66" s="17"/>
      <c r="J66" s="17" t="s">
        <v>777</v>
      </c>
    </row>
    <row r="67" spans="1:10" x14ac:dyDescent="0.2">
      <c r="A67" s="16">
        <v>2010101203</v>
      </c>
      <c r="C67" s="16" t="s">
        <v>293</v>
      </c>
      <c r="D67" s="19">
        <v>311222571500003</v>
      </c>
      <c r="F67">
        <v>2010101002</v>
      </c>
      <c r="G67">
        <v>101011701</v>
      </c>
      <c r="H67" s="16">
        <v>2010101203</v>
      </c>
      <c r="I67" s="17"/>
      <c r="J67" s="17" t="s">
        <v>777</v>
      </c>
    </row>
    <row r="68" spans="1:10" x14ac:dyDescent="0.2">
      <c r="A68" s="16">
        <v>2010101204</v>
      </c>
      <c r="C68" s="16" t="s">
        <v>294</v>
      </c>
      <c r="D68" s="19"/>
      <c r="F68">
        <v>2010101002</v>
      </c>
      <c r="G68">
        <v>101011701</v>
      </c>
      <c r="H68" s="16">
        <v>2010101204</v>
      </c>
      <c r="I68" s="17"/>
      <c r="J68" s="17" t="s">
        <v>777</v>
      </c>
    </row>
    <row r="69" spans="1:10" x14ac:dyDescent="0.2">
      <c r="A69" s="16">
        <v>2010101206</v>
      </c>
      <c r="C69" s="16" t="s">
        <v>295</v>
      </c>
      <c r="D69" s="19"/>
      <c r="F69">
        <v>2010101002</v>
      </c>
      <c r="G69">
        <v>101011701</v>
      </c>
      <c r="H69" s="16">
        <v>2010101206</v>
      </c>
      <c r="I69" s="17"/>
      <c r="J69" s="17" t="s">
        <v>777</v>
      </c>
    </row>
    <row r="70" spans="1:10" x14ac:dyDescent="0.2">
      <c r="A70" s="16">
        <v>2010101207</v>
      </c>
      <c r="C70" s="16" t="s">
        <v>296</v>
      </c>
      <c r="D70" s="19"/>
      <c r="F70">
        <v>2010101002</v>
      </c>
      <c r="G70">
        <v>101011701</v>
      </c>
      <c r="H70" s="16">
        <v>2010101207</v>
      </c>
      <c r="I70" s="17"/>
      <c r="J70" s="17" t="s">
        <v>777</v>
      </c>
    </row>
    <row r="71" spans="1:10" x14ac:dyDescent="0.2">
      <c r="A71" s="16">
        <v>2010101208</v>
      </c>
      <c r="C71" s="16" t="s">
        <v>297</v>
      </c>
      <c r="D71" s="19"/>
      <c r="F71">
        <v>2010101002</v>
      </c>
      <c r="G71">
        <v>101011701</v>
      </c>
      <c r="H71" s="16">
        <v>2010101208</v>
      </c>
      <c r="I71" s="17"/>
      <c r="J71" s="17" t="s">
        <v>777</v>
      </c>
    </row>
    <row r="72" spans="1:10" x14ac:dyDescent="0.2">
      <c r="A72" s="16">
        <v>2010101209</v>
      </c>
      <c r="C72" s="16" t="s">
        <v>298</v>
      </c>
      <c r="D72" s="19"/>
      <c r="F72">
        <v>2010101002</v>
      </c>
      <c r="G72">
        <v>101011701</v>
      </c>
      <c r="H72" s="16">
        <v>2010101209</v>
      </c>
      <c r="I72" s="17"/>
      <c r="J72" s="17" t="s">
        <v>777</v>
      </c>
    </row>
    <row r="73" spans="1:10" x14ac:dyDescent="0.2">
      <c r="A73" s="16">
        <v>2010101210</v>
      </c>
      <c r="C73" s="16" t="s">
        <v>299</v>
      </c>
      <c r="D73" s="19"/>
      <c r="F73">
        <v>2010101002</v>
      </c>
      <c r="G73">
        <v>101011701</v>
      </c>
      <c r="H73" s="16">
        <v>2010101210</v>
      </c>
      <c r="I73" s="17"/>
      <c r="J73" s="17" t="s">
        <v>777</v>
      </c>
    </row>
    <row r="74" spans="1:10" x14ac:dyDescent="0.2">
      <c r="A74" s="16">
        <v>2010101213</v>
      </c>
      <c r="C74" s="16" t="s">
        <v>300</v>
      </c>
      <c r="D74" s="19"/>
      <c r="F74">
        <v>2010101002</v>
      </c>
      <c r="G74">
        <v>101011701</v>
      </c>
      <c r="H74" s="16">
        <v>2010101213</v>
      </c>
      <c r="I74" s="17"/>
      <c r="J74" s="17" t="s">
        <v>777</v>
      </c>
    </row>
    <row r="75" spans="1:10" x14ac:dyDescent="0.2">
      <c r="A75" s="16">
        <v>2010101215</v>
      </c>
      <c r="C75" s="16" t="s">
        <v>301</v>
      </c>
      <c r="D75" s="19"/>
      <c r="F75">
        <v>2010101002</v>
      </c>
      <c r="G75">
        <v>101011701</v>
      </c>
      <c r="H75" s="16">
        <v>2010101215</v>
      </c>
      <c r="I75" s="17"/>
      <c r="J75" s="17" t="s">
        <v>777</v>
      </c>
    </row>
    <row r="76" spans="1:10" x14ac:dyDescent="0.2">
      <c r="A76" s="16">
        <v>2010101218</v>
      </c>
      <c r="C76" s="16" t="s">
        <v>302</v>
      </c>
      <c r="D76" s="19"/>
      <c r="F76">
        <v>2010101002</v>
      </c>
      <c r="G76">
        <v>101011701</v>
      </c>
      <c r="H76" s="16">
        <v>2010101218</v>
      </c>
      <c r="I76" s="17"/>
      <c r="J76" s="17" t="s">
        <v>777</v>
      </c>
    </row>
    <row r="77" spans="1:10" x14ac:dyDescent="0.2">
      <c r="A77" s="16">
        <v>2010101219</v>
      </c>
      <c r="C77" s="16" t="s">
        <v>303</v>
      </c>
      <c r="D77" s="19"/>
      <c r="F77">
        <v>2010101002</v>
      </c>
      <c r="G77">
        <v>101011701</v>
      </c>
      <c r="H77" s="16">
        <v>2010101219</v>
      </c>
      <c r="I77" s="17"/>
      <c r="J77" s="17" t="s">
        <v>777</v>
      </c>
    </row>
    <row r="78" spans="1:10" x14ac:dyDescent="0.2">
      <c r="A78" s="16">
        <v>2010101221</v>
      </c>
      <c r="C78" s="16" t="s">
        <v>304</v>
      </c>
      <c r="D78" s="19">
        <v>300159262100003</v>
      </c>
      <c r="F78">
        <v>2010101002</v>
      </c>
      <c r="G78">
        <v>101011701</v>
      </c>
      <c r="H78" s="16">
        <v>2010101221</v>
      </c>
      <c r="I78" s="17"/>
      <c r="J78" s="17" t="s">
        <v>777</v>
      </c>
    </row>
    <row r="79" spans="1:10" x14ac:dyDescent="0.2">
      <c r="A79" s="16">
        <v>2010101222</v>
      </c>
      <c r="C79" s="16" t="s">
        <v>305</v>
      </c>
      <c r="D79" s="19">
        <v>310152857800003</v>
      </c>
      <c r="F79">
        <v>2010101002</v>
      </c>
      <c r="G79">
        <v>101011701</v>
      </c>
      <c r="H79" s="16">
        <v>2010101222</v>
      </c>
      <c r="I79" s="17"/>
      <c r="J79" s="17" t="s">
        <v>777</v>
      </c>
    </row>
    <row r="80" spans="1:10" x14ac:dyDescent="0.2">
      <c r="A80" s="16">
        <v>2010101223</v>
      </c>
      <c r="C80" s="16" t="s">
        <v>306</v>
      </c>
      <c r="D80" s="19"/>
      <c r="F80">
        <v>2010101002</v>
      </c>
      <c r="G80">
        <v>101011701</v>
      </c>
      <c r="H80" s="16">
        <v>2010101223</v>
      </c>
      <c r="I80" s="17"/>
      <c r="J80" s="17" t="s">
        <v>777</v>
      </c>
    </row>
    <row r="81" spans="1:10" x14ac:dyDescent="0.2">
      <c r="A81" s="16">
        <v>2010101224</v>
      </c>
      <c r="C81" s="16" t="s">
        <v>307</v>
      </c>
      <c r="D81" s="19"/>
      <c r="F81">
        <v>2010101002</v>
      </c>
      <c r="G81">
        <v>101011701</v>
      </c>
      <c r="H81" s="16">
        <v>2010101224</v>
      </c>
      <c r="I81" s="17"/>
      <c r="J81" s="17" t="s">
        <v>777</v>
      </c>
    </row>
    <row r="82" spans="1:10" x14ac:dyDescent="0.2">
      <c r="A82" s="16">
        <v>2010101225</v>
      </c>
      <c r="C82" s="16" t="s">
        <v>308</v>
      </c>
      <c r="D82" s="19"/>
      <c r="F82">
        <v>2010101002</v>
      </c>
      <c r="G82">
        <v>101011701</v>
      </c>
      <c r="H82" s="16">
        <v>2010101225</v>
      </c>
      <c r="I82" s="17"/>
      <c r="J82" s="17" t="s">
        <v>777</v>
      </c>
    </row>
    <row r="83" spans="1:10" x14ac:dyDescent="0.2">
      <c r="A83" s="16">
        <v>2010101227</v>
      </c>
      <c r="C83" s="16" t="s">
        <v>309</v>
      </c>
      <c r="D83" s="19"/>
      <c r="F83">
        <v>2010101002</v>
      </c>
      <c r="G83">
        <v>101011701</v>
      </c>
      <c r="H83" s="16">
        <v>2010101227</v>
      </c>
      <c r="I83" s="17"/>
      <c r="J83" s="17" t="s">
        <v>777</v>
      </c>
    </row>
    <row r="84" spans="1:10" x14ac:dyDescent="0.2">
      <c r="A84" s="16">
        <v>2010101228</v>
      </c>
      <c r="C84" s="16" t="s">
        <v>310</v>
      </c>
      <c r="D84" s="19"/>
      <c r="F84">
        <v>2010101002</v>
      </c>
      <c r="G84">
        <v>101011701</v>
      </c>
      <c r="H84" s="16">
        <v>2010101228</v>
      </c>
      <c r="I84" s="17"/>
      <c r="J84" s="17" t="s">
        <v>777</v>
      </c>
    </row>
    <row r="85" spans="1:10" x14ac:dyDescent="0.2">
      <c r="A85" s="16">
        <v>2010101229</v>
      </c>
      <c r="C85" s="16" t="s">
        <v>311</v>
      </c>
      <c r="D85" s="19"/>
      <c r="F85">
        <v>2010101002</v>
      </c>
      <c r="G85">
        <v>101011701</v>
      </c>
      <c r="H85" s="16">
        <v>2010101229</v>
      </c>
      <c r="I85" s="17"/>
      <c r="J85" s="17" t="s">
        <v>777</v>
      </c>
    </row>
    <row r="86" spans="1:10" x14ac:dyDescent="0.2">
      <c r="A86" s="16">
        <v>2010101230</v>
      </c>
      <c r="C86" s="16" t="s">
        <v>312</v>
      </c>
      <c r="D86" s="19"/>
      <c r="F86">
        <v>2010101002</v>
      </c>
      <c r="G86">
        <v>101011701</v>
      </c>
      <c r="H86" s="16">
        <v>2010101230</v>
      </c>
      <c r="I86" s="17"/>
      <c r="J86" s="17" t="s">
        <v>777</v>
      </c>
    </row>
    <row r="87" spans="1:10" x14ac:dyDescent="0.2">
      <c r="A87" s="16">
        <v>2010101231</v>
      </c>
      <c r="C87" s="16" t="s">
        <v>313</v>
      </c>
      <c r="D87" s="19"/>
      <c r="F87">
        <v>2010101002</v>
      </c>
      <c r="G87">
        <v>101011701</v>
      </c>
      <c r="H87" s="16">
        <v>2010101231</v>
      </c>
      <c r="I87" s="17"/>
      <c r="J87" s="17" t="s">
        <v>777</v>
      </c>
    </row>
    <row r="88" spans="1:10" x14ac:dyDescent="0.2">
      <c r="A88" s="16">
        <v>2010101232</v>
      </c>
      <c r="C88" s="16" t="s">
        <v>314</v>
      </c>
      <c r="D88" s="19"/>
      <c r="F88">
        <v>2010101002</v>
      </c>
      <c r="G88">
        <v>101011701</v>
      </c>
      <c r="H88" s="16">
        <v>2010101232</v>
      </c>
      <c r="I88" s="17"/>
      <c r="J88" s="17" t="s">
        <v>777</v>
      </c>
    </row>
    <row r="89" spans="1:10" x14ac:dyDescent="0.2">
      <c r="A89" s="16">
        <v>2010101233</v>
      </c>
      <c r="C89" s="16" t="s">
        <v>315</v>
      </c>
      <c r="D89" s="19"/>
      <c r="F89">
        <v>2010101002</v>
      </c>
      <c r="G89">
        <v>101011701</v>
      </c>
      <c r="H89" s="16">
        <v>2010101233</v>
      </c>
      <c r="I89" s="17"/>
      <c r="J89" s="17" t="s">
        <v>777</v>
      </c>
    </row>
    <row r="90" spans="1:10" x14ac:dyDescent="0.2">
      <c r="A90" s="16">
        <v>2010101234</v>
      </c>
      <c r="C90" s="16" t="s">
        <v>316</v>
      </c>
      <c r="D90" s="19">
        <v>300173057100003</v>
      </c>
      <c r="F90">
        <v>2010101002</v>
      </c>
      <c r="G90">
        <v>101011701</v>
      </c>
      <c r="H90" s="16">
        <v>2010101234</v>
      </c>
      <c r="I90" s="17"/>
      <c r="J90" s="17" t="s">
        <v>777</v>
      </c>
    </row>
    <row r="91" spans="1:10" x14ac:dyDescent="0.2">
      <c r="A91" s="16">
        <v>2010101236</v>
      </c>
      <c r="C91" s="16" t="s">
        <v>317</v>
      </c>
      <c r="D91" s="19"/>
      <c r="F91">
        <v>2010101002</v>
      </c>
      <c r="G91">
        <v>101011701</v>
      </c>
      <c r="H91" s="16">
        <v>2010101236</v>
      </c>
      <c r="I91" s="17"/>
      <c r="J91" s="17" t="s">
        <v>777</v>
      </c>
    </row>
    <row r="92" spans="1:10" x14ac:dyDescent="0.2">
      <c r="A92" s="16">
        <v>2010101237</v>
      </c>
      <c r="C92" s="16" t="s">
        <v>318</v>
      </c>
      <c r="D92" s="19"/>
      <c r="F92">
        <v>2010101002</v>
      </c>
      <c r="G92">
        <v>101011701</v>
      </c>
      <c r="H92" s="16">
        <v>2010101237</v>
      </c>
      <c r="I92" s="17"/>
      <c r="J92" s="17" t="s">
        <v>777</v>
      </c>
    </row>
    <row r="93" spans="1:10" x14ac:dyDescent="0.2">
      <c r="A93" s="16">
        <v>2010101238</v>
      </c>
      <c r="C93" s="16" t="s">
        <v>319</v>
      </c>
      <c r="D93" s="19"/>
      <c r="F93">
        <v>2010101002</v>
      </c>
      <c r="G93">
        <v>101011701</v>
      </c>
      <c r="H93" s="16">
        <v>2010101238</v>
      </c>
      <c r="I93" s="17"/>
      <c r="J93" s="17" t="s">
        <v>777</v>
      </c>
    </row>
    <row r="94" spans="1:10" x14ac:dyDescent="0.2">
      <c r="A94" s="16">
        <v>2010101240</v>
      </c>
      <c r="C94" s="16" t="s">
        <v>320</v>
      </c>
      <c r="D94" s="19"/>
      <c r="F94">
        <v>2010101002</v>
      </c>
      <c r="G94">
        <v>101011701</v>
      </c>
      <c r="H94" s="16">
        <v>2010101240</v>
      </c>
      <c r="I94" s="17"/>
      <c r="J94" s="17" t="s">
        <v>777</v>
      </c>
    </row>
    <row r="95" spans="1:10" x14ac:dyDescent="0.2">
      <c r="A95" s="16">
        <v>2010101241</v>
      </c>
      <c r="C95" s="16" t="s">
        <v>321</v>
      </c>
      <c r="D95" s="19"/>
      <c r="F95">
        <v>2010101002</v>
      </c>
      <c r="G95">
        <v>101011701</v>
      </c>
      <c r="H95" s="16">
        <v>2010101241</v>
      </c>
      <c r="I95" s="17"/>
      <c r="J95" s="17" t="s">
        <v>777</v>
      </c>
    </row>
    <row r="96" spans="1:10" x14ac:dyDescent="0.2">
      <c r="A96" s="16">
        <v>2010101242</v>
      </c>
      <c r="C96" s="16" t="s">
        <v>322</v>
      </c>
      <c r="D96" s="19"/>
      <c r="F96">
        <v>2010101002</v>
      </c>
      <c r="G96">
        <v>101011701</v>
      </c>
      <c r="H96" s="16">
        <v>2010101242</v>
      </c>
      <c r="I96" s="17"/>
      <c r="J96" s="17" t="s">
        <v>777</v>
      </c>
    </row>
    <row r="97" spans="1:10" x14ac:dyDescent="0.2">
      <c r="A97" s="16">
        <v>2010101243</v>
      </c>
      <c r="C97" s="16" t="s">
        <v>323</v>
      </c>
      <c r="D97" s="19"/>
      <c r="F97">
        <v>2010101002</v>
      </c>
      <c r="G97">
        <v>101011701</v>
      </c>
      <c r="H97" s="16">
        <v>2010101243</v>
      </c>
      <c r="I97" s="17"/>
      <c r="J97" s="17" t="s">
        <v>777</v>
      </c>
    </row>
    <row r="98" spans="1:10" x14ac:dyDescent="0.2">
      <c r="A98" s="16">
        <v>2010101244</v>
      </c>
      <c r="C98" s="16" t="s">
        <v>324</v>
      </c>
      <c r="D98" s="19"/>
      <c r="F98">
        <v>2010101002</v>
      </c>
      <c r="G98">
        <v>101011701</v>
      </c>
      <c r="H98" s="16">
        <v>2010101244</v>
      </c>
      <c r="I98" s="17"/>
      <c r="J98" s="17" t="s">
        <v>777</v>
      </c>
    </row>
    <row r="99" spans="1:10" x14ac:dyDescent="0.2">
      <c r="A99" s="16">
        <v>2010101245</v>
      </c>
      <c r="C99" s="16" t="s">
        <v>325</v>
      </c>
      <c r="D99" s="19">
        <v>300054069400003</v>
      </c>
      <c r="F99">
        <v>2010101002</v>
      </c>
      <c r="G99">
        <v>101011701</v>
      </c>
      <c r="H99" s="16">
        <v>2010101245</v>
      </c>
      <c r="I99" s="17"/>
      <c r="J99" s="17" t="s">
        <v>777</v>
      </c>
    </row>
    <row r="100" spans="1:10" x14ac:dyDescent="0.2">
      <c r="A100" s="16">
        <v>2010101246</v>
      </c>
      <c r="C100" s="16" t="s">
        <v>326</v>
      </c>
      <c r="D100" s="19"/>
      <c r="F100">
        <v>2010101002</v>
      </c>
      <c r="G100">
        <v>101011701</v>
      </c>
      <c r="H100" s="16">
        <v>2010101246</v>
      </c>
      <c r="I100" s="17"/>
      <c r="J100" s="17" t="s">
        <v>777</v>
      </c>
    </row>
    <row r="101" spans="1:10" x14ac:dyDescent="0.2">
      <c r="A101" s="16">
        <v>2010101247</v>
      </c>
      <c r="C101" s="16" t="s">
        <v>327</v>
      </c>
      <c r="D101" s="19"/>
      <c r="F101">
        <v>2010101002</v>
      </c>
      <c r="G101">
        <v>101011701</v>
      </c>
      <c r="H101" s="16">
        <v>2010101247</v>
      </c>
      <c r="I101" s="17"/>
      <c r="J101" s="17" t="s">
        <v>777</v>
      </c>
    </row>
    <row r="102" spans="1:10" x14ac:dyDescent="0.2">
      <c r="A102" s="16">
        <v>2010101248</v>
      </c>
      <c r="C102" s="16" t="s">
        <v>328</v>
      </c>
      <c r="D102" s="19"/>
      <c r="F102">
        <v>2010101002</v>
      </c>
      <c r="G102">
        <v>101011701</v>
      </c>
      <c r="H102" s="16">
        <v>2010101248</v>
      </c>
      <c r="I102" s="17"/>
      <c r="J102" s="17" t="s">
        <v>777</v>
      </c>
    </row>
    <row r="103" spans="1:10" x14ac:dyDescent="0.2">
      <c r="A103" s="16">
        <v>2010101249</v>
      </c>
      <c r="C103" s="16" t="s">
        <v>329</v>
      </c>
      <c r="D103" s="19"/>
      <c r="F103">
        <v>2010101002</v>
      </c>
      <c r="G103">
        <v>101011701</v>
      </c>
      <c r="H103" s="16">
        <v>2010101249</v>
      </c>
      <c r="I103" s="17"/>
      <c r="J103" s="17" t="s">
        <v>777</v>
      </c>
    </row>
    <row r="104" spans="1:10" x14ac:dyDescent="0.2">
      <c r="A104" s="16">
        <v>2010101250</v>
      </c>
      <c r="C104" s="16" t="s">
        <v>330</v>
      </c>
      <c r="D104" s="19"/>
      <c r="F104">
        <v>2010101002</v>
      </c>
      <c r="G104">
        <v>101011701</v>
      </c>
      <c r="H104" s="16">
        <v>2010101250</v>
      </c>
      <c r="I104" s="17"/>
      <c r="J104" s="17" t="s">
        <v>777</v>
      </c>
    </row>
    <row r="105" spans="1:10" x14ac:dyDescent="0.2">
      <c r="A105" s="16">
        <v>2010101251</v>
      </c>
      <c r="C105" s="16" t="s">
        <v>331</v>
      </c>
      <c r="D105" s="19">
        <v>300359658100003</v>
      </c>
      <c r="F105">
        <v>2010101002</v>
      </c>
      <c r="G105">
        <v>101011701</v>
      </c>
      <c r="H105" s="16">
        <v>2010101251</v>
      </c>
      <c r="I105" s="17"/>
      <c r="J105" s="17" t="s">
        <v>777</v>
      </c>
    </row>
    <row r="106" spans="1:10" x14ac:dyDescent="0.2">
      <c r="A106" s="16">
        <v>2010101252</v>
      </c>
      <c r="C106" s="16" t="s">
        <v>332</v>
      </c>
      <c r="D106" s="19"/>
      <c r="F106">
        <v>2010101002</v>
      </c>
      <c r="G106">
        <v>101011701</v>
      </c>
      <c r="H106" s="16">
        <v>2010101252</v>
      </c>
      <c r="I106" s="17"/>
      <c r="J106" s="17" t="s">
        <v>777</v>
      </c>
    </row>
    <row r="107" spans="1:10" x14ac:dyDescent="0.2">
      <c r="A107" s="16">
        <v>2010101253</v>
      </c>
      <c r="C107" s="16" t="s">
        <v>333</v>
      </c>
      <c r="D107" s="19"/>
      <c r="F107">
        <v>2010101002</v>
      </c>
      <c r="G107">
        <v>101011701</v>
      </c>
      <c r="H107" s="16">
        <v>2010101253</v>
      </c>
      <c r="I107" s="17"/>
      <c r="J107" s="17" t="s">
        <v>777</v>
      </c>
    </row>
    <row r="108" spans="1:10" x14ac:dyDescent="0.2">
      <c r="A108" s="16">
        <v>2010101254</v>
      </c>
      <c r="C108" s="16" t="s">
        <v>334</v>
      </c>
      <c r="D108" s="19">
        <v>300099933600003</v>
      </c>
      <c r="F108">
        <v>2010101002</v>
      </c>
      <c r="G108">
        <v>101011701</v>
      </c>
      <c r="H108" s="16">
        <v>2010101254</v>
      </c>
      <c r="I108" s="17"/>
      <c r="J108" s="17" t="s">
        <v>777</v>
      </c>
    </row>
    <row r="109" spans="1:10" x14ac:dyDescent="0.2">
      <c r="A109" s="16">
        <v>2010101255</v>
      </c>
      <c r="C109" s="16" t="s">
        <v>335</v>
      </c>
      <c r="D109" s="19">
        <v>310796242900003</v>
      </c>
      <c r="F109">
        <v>2010101002</v>
      </c>
      <c r="G109">
        <v>101011701</v>
      </c>
      <c r="H109" s="16">
        <v>2010101255</v>
      </c>
      <c r="I109" s="17"/>
      <c r="J109" s="17" t="s">
        <v>777</v>
      </c>
    </row>
    <row r="110" spans="1:10" x14ac:dyDescent="0.2">
      <c r="A110" s="16">
        <v>2010101256</v>
      </c>
      <c r="C110" s="16" t="s">
        <v>336</v>
      </c>
      <c r="D110" s="19">
        <v>302008252100003</v>
      </c>
      <c r="F110">
        <v>2010101002</v>
      </c>
      <c r="G110">
        <v>101011701</v>
      </c>
      <c r="H110" s="16">
        <v>2010101256</v>
      </c>
      <c r="I110" s="17"/>
      <c r="J110" s="17" t="s">
        <v>777</v>
      </c>
    </row>
    <row r="111" spans="1:10" x14ac:dyDescent="0.2">
      <c r="A111" s="16">
        <v>2010101257</v>
      </c>
      <c r="C111" s="16" t="s">
        <v>337</v>
      </c>
      <c r="D111" s="19">
        <v>310256045700003</v>
      </c>
      <c r="F111">
        <v>2010101002</v>
      </c>
      <c r="G111">
        <v>101011701</v>
      </c>
      <c r="H111" s="16">
        <v>2010101257</v>
      </c>
      <c r="I111" s="17"/>
      <c r="J111" s="17" t="s">
        <v>777</v>
      </c>
    </row>
    <row r="112" spans="1:10" x14ac:dyDescent="0.2">
      <c r="A112" s="16">
        <v>2010101258</v>
      </c>
      <c r="C112" s="16" t="s">
        <v>338</v>
      </c>
      <c r="D112" s="19"/>
      <c r="F112">
        <v>2010101002</v>
      </c>
      <c r="G112">
        <v>101011701</v>
      </c>
      <c r="H112" s="16">
        <v>2010101258</v>
      </c>
      <c r="I112" s="17"/>
      <c r="J112" s="17" t="s">
        <v>777</v>
      </c>
    </row>
    <row r="113" spans="1:10" x14ac:dyDescent="0.2">
      <c r="A113" s="16">
        <v>2010101259</v>
      </c>
      <c r="C113" s="16" t="s">
        <v>339</v>
      </c>
      <c r="D113" s="19"/>
      <c r="F113">
        <v>2010101002</v>
      </c>
      <c r="G113">
        <v>101011701</v>
      </c>
      <c r="H113" s="16">
        <v>2010101259</v>
      </c>
      <c r="I113" s="17"/>
      <c r="J113" s="17" t="s">
        <v>777</v>
      </c>
    </row>
    <row r="114" spans="1:10" x14ac:dyDescent="0.2">
      <c r="A114" s="16">
        <v>2010101260</v>
      </c>
      <c r="C114" s="16" t="s">
        <v>340</v>
      </c>
      <c r="D114" s="19">
        <v>301235172800003</v>
      </c>
      <c r="F114">
        <v>2010101002</v>
      </c>
      <c r="G114">
        <v>101011701</v>
      </c>
      <c r="H114" s="16">
        <v>2010101260</v>
      </c>
      <c r="I114" s="17"/>
      <c r="J114" s="17" t="s">
        <v>777</v>
      </c>
    </row>
    <row r="115" spans="1:10" x14ac:dyDescent="0.2">
      <c r="A115" s="16">
        <v>2010101261</v>
      </c>
      <c r="C115" s="16" t="s">
        <v>341</v>
      </c>
      <c r="D115" s="19"/>
      <c r="F115">
        <v>2010101002</v>
      </c>
      <c r="G115">
        <v>101011701</v>
      </c>
      <c r="H115" s="16">
        <v>2010101261</v>
      </c>
      <c r="I115" s="17"/>
      <c r="J115" s="17" t="s">
        <v>777</v>
      </c>
    </row>
    <row r="116" spans="1:10" x14ac:dyDescent="0.2">
      <c r="A116" s="16">
        <v>2010101262</v>
      </c>
      <c r="C116" s="16" t="s">
        <v>342</v>
      </c>
      <c r="D116" s="19">
        <v>311300330400003</v>
      </c>
      <c r="F116">
        <v>2010101002</v>
      </c>
      <c r="G116">
        <v>101011701</v>
      </c>
      <c r="H116" s="16">
        <v>2010101262</v>
      </c>
      <c r="I116" s="17"/>
      <c r="J116" s="17" t="s">
        <v>777</v>
      </c>
    </row>
    <row r="117" spans="1:10" x14ac:dyDescent="0.2">
      <c r="A117" s="16">
        <v>2010101263</v>
      </c>
      <c r="C117" s="16" t="s">
        <v>343</v>
      </c>
      <c r="D117" s="19"/>
      <c r="F117">
        <v>2010101002</v>
      </c>
      <c r="G117">
        <v>101011701</v>
      </c>
      <c r="H117" s="16">
        <v>2010101263</v>
      </c>
      <c r="I117" s="17"/>
      <c r="J117" s="17" t="s">
        <v>777</v>
      </c>
    </row>
    <row r="118" spans="1:10" x14ac:dyDescent="0.2">
      <c r="A118" s="16">
        <v>2010101264</v>
      </c>
      <c r="C118" s="16" t="s">
        <v>344</v>
      </c>
      <c r="D118" s="19"/>
      <c r="F118">
        <v>2010101002</v>
      </c>
      <c r="G118">
        <v>101011701</v>
      </c>
      <c r="H118" s="16">
        <v>2010101264</v>
      </c>
      <c r="I118" s="17"/>
      <c r="J118" s="17" t="s">
        <v>777</v>
      </c>
    </row>
    <row r="119" spans="1:10" x14ac:dyDescent="0.2">
      <c r="A119" s="16">
        <v>2010101265</v>
      </c>
      <c r="C119" s="16" t="s">
        <v>345</v>
      </c>
      <c r="D119" s="19"/>
      <c r="F119">
        <v>2010101002</v>
      </c>
      <c r="G119">
        <v>101011701</v>
      </c>
      <c r="H119" s="16">
        <v>2010101265</v>
      </c>
      <c r="I119" s="17"/>
      <c r="J119" s="17" t="s">
        <v>777</v>
      </c>
    </row>
    <row r="120" spans="1:10" x14ac:dyDescent="0.2">
      <c r="A120" s="16">
        <v>2010101266</v>
      </c>
      <c r="C120" s="16" t="s">
        <v>346</v>
      </c>
      <c r="D120" s="19"/>
      <c r="F120">
        <v>2010101002</v>
      </c>
      <c r="G120">
        <v>101011701</v>
      </c>
      <c r="H120" s="16">
        <v>2010101266</v>
      </c>
      <c r="I120" s="17"/>
      <c r="J120" s="17" t="s">
        <v>777</v>
      </c>
    </row>
    <row r="121" spans="1:10" x14ac:dyDescent="0.2">
      <c r="A121" s="16">
        <v>2010101267</v>
      </c>
      <c r="C121" s="16" t="s">
        <v>347</v>
      </c>
      <c r="D121" s="19">
        <v>311413156500003</v>
      </c>
      <c r="F121">
        <v>2010101002</v>
      </c>
      <c r="G121">
        <v>101011701</v>
      </c>
      <c r="H121" s="16">
        <v>2010101267</v>
      </c>
      <c r="I121" s="17"/>
      <c r="J121" s="17" t="s">
        <v>777</v>
      </c>
    </row>
    <row r="122" spans="1:10" x14ac:dyDescent="0.2">
      <c r="A122" s="16">
        <v>2010101268</v>
      </c>
      <c r="C122" s="16" t="s">
        <v>348</v>
      </c>
      <c r="D122" s="19">
        <v>310591083700003</v>
      </c>
      <c r="F122">
        <v>2010101002</v>
      </c>
      <c r="G122">
        <v>101011701</v>
      </c>
      <c r="H122" s="16">
        <v>2010101268</v>
      </c>
      <c r="I122" s="17"/>
      <c r="J122" s="17" t="s">
        <v>777</v>
      </c>
    </row>
    <row r="123" spans="1:10" x14ac:dyDescent="0.2">
      <c r="A123" s="16">
        <v>2010101269</v>
      </c>
      <c r="C123" s="16" t="s">
        <v>349</v>
      </c>
      <c r="D123" s="19">
        <v>311340613800003</v>
      </c>
      <c r="F123">
        <v>2010101002</v>
      </c>
      <c r="G123">
        <v>101011701</v>
      </c>
      <c r="H123" s="16">
        <v>2010101269</v>
      </c>
      <c r="I123" s="17"/>
      <c r="J123" s="17" t="s">
        <v>777</v>
      </c>
    </row>
    <row r="124" spans="1:10" x14ac:dyDescent="0.2">
      <c r="A124" s="16">
        <v>2010101270</v>
      </c>
      <c r="C124" s="16" t="s">
        <v>350</v>
      </c>
      <c r="D124" s="19"/>
      <c r="F124">
        <v>2010101002</v>
      </c>
      <c r="G124">
        <v>101011701</v>
      </c>
      <c r="H124" s="16">
        <v>2010101270</v>
      </c>
      <c r="I124" s="17"/>
      <c r="J124" s="17" t="s">
        <v>777</v>
      </c>
    </row>
    <row r="125" spans="1:10" x14ac:dyDescent="0.2">
      <c r="A125" s="16">
        <v>2010101271</v>
      </c>
      <c r="C125" s="16" t="s">
        <v>351</v>
      </c>
      <c r="D125" s="19"/>
      <c r="F125">
        <v>2010101002</v>
      </c>
      <c r="G125">
        <v>101011701</v>
      </c>
      <c r="H125" s="16">
        <v>2010101271</v>
      </c>
      <c r="I125" s="17"/>
      <c r="J125" s="17" t="s">
        <v>777</v>
      </c>
    </row>
    <row r="126" spans="1:10" x14ac:dyDescent="0.2">
      <c r="A126" s="16">
        <v>2010101272</v>
      </c>
      <c r="C126" s="16" t="s">
        <v>352</v>
      </c>
      <c r="D126" s="19"/>
      <c r="F126">
        <v>2010101002</v>
      </c>
      <c r="G126">
        <v>101011701</v>
      </c>
      <c r="H126" s="16">
        <v>2010101272</v>
      </c>
      <c r="I126" s="17"/>
      <c r="J126" s="17" t="s">
        <v>777</v>
      </c>
    </row>
    <row r="127" spans="1:10" x14ac:dyDescent="0.2">
      <c r="A127" s="16">
        <v>2010101273</v>
      </c>
      <c r="C127" s="16" t="s">
        <v>353</v>
      </c>
      <c r="D127" s="19"/>
      <c r="F127">
        <v>2010101002</v>
      </c>
      <c r="G127">
        <v>101011701</v>
      </c>
      <c r="H127" s="16">
        <v>2010101273</v>
      </c>
      <c r="I127" s="17"/>
      <c r="J127" s="17" t="s">
        <v>777</v>
      </c>
    </row>
    <row r="128" spans="1:10" x14ac:dyDescent="0.2">
      <c r="A128" s="16">
        <v>2010101274</v>
      </c>
      <c r="C128" s="16" t="s">
        <v>354</v>
      </c>
      <c r="D128" s="19">
        <v>301123702900003</v>
      </c>
      <c r="F128">
        <v>2010101002</v>
      </c>
      <c r="G128">
        <v>101011701</v>
      </c>
      <c r="H128" s="16">
        <v>2010101274</v>
      </c>
      <c r="I128" s="17"/>
      <c r="J128" s="17" t="s">
        <v>777</v>
      </c>
    </row>
    <row r="129" spans="1:10" x14ac:dyDescent="0.2">
      <c r="A129" s="16">
        <v>2010101275</v>
      </c>
      <c r="C129" s="16" t="s">
        <v>355</v>
      </c>
      <c r="D129" s="19"/>
      <c r="F129">
        <v>2010101002</v>
      </c>
      <c r="G129">
        <v>101011701</v>
      </c>
      <c r="H129" s="16">
        <v>2010101275</v>
      </c>
      <c r="I129" s="17"/>
      <c r="J129" s="17" t="s">
        <v>777</v>
      </c>
    </row>
    <row r="130" spans="1:10" x14ac:dyDescent="0.2">
      <c r="A130" s="16">
        <v>2010101276</v>
      </c>
      <c r="C130" s="16" t="s">
        <v>356</v>
      </c>
      <c r="D130" s="19"/>
      <c r="F130">
        <v>2010101002</v>
      </c>
      <c r="G130">
        <v>101011701</v>
      </c>
      <c r="H130" s="16">
        <v>2010101276</v>
      </c>
      <c r="I130" s="17"/>
      <c r="J130" s="17" t="s">
        <v>777</v>
      </c>
    </row>
    <row r="131" spans="1:10" x14ac:dyDescent="0.2">
      <c r="A131" s="16">
        <v>2010101277</v>
      </c>
      <c r="C131" s="16" t="s">
        <v>357</v>
      </c>
      <c r="D131" s="19"/>
      <c r="F131">
        <v>2010101002</v>
      </c>
      <c r="G131">
        <v>101011701</v>
      </c>
      <c r="H131" s="16">
        <v>2010101277</v>
      </c>
      <c r="I131" s="17"/>
      <c r="J131" s="17" t="s">
        <v>777</v>
      </c>
    </row>
    <row r="132" spans="1:10" x14ac:dyDescent="0.2">
      <c r="A132" s="16">
        <v>2010101278</v>
      </c>
      <c r="C132" s="16" t="s">
        <v>358</v>
      </c>
      <c r="D132" s="19"/>
      <c r="F132">
        <v>2010101002</v>
      </c>
      <c r="G132">
        <v>101011701</v>
      </c>
      <c r="H132" s="16">
        <v>2010101278</v>
      </c>
      <c r="I132" s="17"/>
      <c r="J132" s="17" t="s">
        <v>777</v>
      </c>
    </row>
    <row r="133" spans="1:10" x14ac:dyDescent="0.2">
      <c r="A133" s="16">
        <v>2010101279</v>
      </c>
      <c r="C133" s="16" t="s">
        <v>359</v>
      </c>
      <c r="D133" s="19"/>
      <c r="F133">
        <v>2010101002</v>
      </c>
      <c r="G133">
        <v>101011701</v>
      </c>
      <c r="H133" s="16">
        <v>2010101279</v>
      </c>
      <c r="I133" s="17"/>
      <c r="J133" s="17" t="s">
        <v>777</v>
      </c>
    </row>
    <row r="134" spans="1:10" x14ac:dyDescent="0.2">
      <c r="A134" s="16">
        <v>2010101280</v>
      </c>
      <c r="C134" s="16" t="s">
        <v>360</v>
      </c>
      <c r="D134" s="19"/>
      <c r="F134">
        <v>2010101002</v>
      </c>
      <c r="G134">
        <v>101011701</v>
      </c>
      <c r="H134" s="16">
        <v>2010101280</v>
      </c>
      <c r="I134" s="17"/>
      <c r="J134" s="17" t="s">
        <v>777</v>
      </c>
    </row>
    <row r="135" spans="1:10" x14ac:dyDescent="0.2">
      <c r="A135" s="16">
        <v>2010101281</v>
      </c>
      <c r="C135" s="16" t="s">
        <v>361</v>
      </c>
      <c r="D135" s="19">
        <v>300036347700003</v>
      </c>
      <c r="F135">
        <v>2010101002</v>
      </c>
      <c r="G135">
        <v>101011701</v>
      </c>
      <c r="H135" s="16">
        <v>2010101281</v>
      </c>
      <c r="I135" s="17"/>
      <c r="J135" s="17" t="s">
        <v>777</v>
      </c>
    </row>
    <row r="136" spans="1:10" x14ac:dyDescent="0.2">
      <c r="A136" s="16">
        <v>2010101282</v>
      </c>
      <c r="C136" s="16" t="s">
        <v>362</v>
      </c>
      <c r="D136" s="19"/>
      <c r="F136">
        <v>2010101002</v>
      </c>
      <c r="G136">
        <v>101011701</v>
      </c>
      <c r="H136" s="16">
        <v>2010101282</v>
      </c>
      <c r="I136" s="17"/>
      <c r="J136" s="17" t="s">
        <v>777</v>
      </c>
    </row>
    <row r="137" spans="1:10" x14ac:dyDescent="0.2">
      <c r="A137" s="16">
        <v>2010101285</v>
      </c>
      <c r="C137" s="16" t="s">
        <v>363</v>
      </c>
      <c r="D137" s="19"/>
      <c r="F137">
        <v>2010101002</v>
      </c>
      <c r="G137">
        <v>101011701</v>
      </c>
      <c r="H137" s="16">
        <v>2010101285</v>
      </c>
      <c r="I137" s="17"/>
      <c r="J137" s="17" t="s">
        <v>777</v>
      </c>
    </row>
    <row r="138" spans="1:10" x14ac:dyDescent="0.2">
      <c r="A138" s="16">
        <v>2010101286</v>
      </c>
      <c r="C138" s="16" t="s">
        <v>364</v>
      </c>
      <c r="D138" s="19"/>
      <c r="F138">
        <v>2010101002</v>
      </c>
      <c r="G138">
        <v>101011701</v>
      </c>
      <c r="H138" s="16">
        <v>2010101286</v>
      </c>
      <c r="I138" s="17"/>
      <c r="J138" s="17" t="s">
        <v>777</v>
      </c>
    </row>
    <row r="139" spans="1:10" x14ac:dyDescent="0.2">
      <c r="A139" s="16">
        <v>2010101287</v>
      </c>
      <c r="C139" s="16" t="s">
        <v>365</v>
      </c>
      <c r="D139" s="19">
        <v>310967260800003</v>
      </c>
      <c r="F139">
        <v>2010101002</v>
      </c>
      <c r="G139">
        <v>101011701</v>
      </c>
      <c r="H139" s="16">
        <v>2010101287</v>
      </c>
      <c r="I139" s="17"/>
      <c r="J139" s="17" t="s">
        <v>777</v>
      </c>
    </row>
    <row r="140" spans="1:10" x14ac:dyDescent="0.2">
      <c r="A140" s="16">
        <v>2010101288</v>
      </c>
      <c r="C140" s="16" t="s">
        <v>366</v>
      </c>
      <c r="D140" s="19">
        <v>300052359200003</v>
      </c>
      <c r="F140">
        <v>2010101002</v>
      </c>
      <c r="G140">
        <v>101011701</v>
      </c>
      <c r="H140" s="16">
        <v>2010101288</v>
      </c>
      <c r="I140" s="17"/>
      <c r="J140" s="17" t="s">
        <v>777</v>
      </c>
    </row>
    <row r="141" spans="1:10" x14ac:dyDescent="0.2">
      <c r="A141" s="16">
        <v>2010101289</v>
      </c>
      <c r="C141" s="16" t="s">
        <v>367</v>
      </c>
      <c r="D141" s="19"/>
      <c r="F141">
        <v>2010101002</v>
      </c>
      <c r="G141">
        <v>101011701</v>
      </c>
      <c r="H141" s="16">
        <v>2010101289</v>
      </c>
      <c r="I141" s="17"/>
      <c r="J141" s="17" t="s">
        <v>777</v>
      </c>
    </row>
    <row r="142" spans="1:10" x14ac:dyDescent="0.2">
      <c r="A142" s="16">
        <v>2010101290</v>
      </c>
      <c r="C142" s="16" t="s">
        <v>368</v>
      </c>
      <c r="D142" s="19"/>
      <c r="F142">
        <v>2010101002</v>
      </c>
      <c r="G142">
        <v>101011701</v>
      </c>
      <c r="H142" s="16">
        <v>2010101290</v>
      </c>
      <c r="I142" s="17"/>
      <c r="J142" s="17" t="s">
        <v>777</v>
      </c>
    </row>
    <row r="143" spans="1:10" x14ac:dyDescent="0.2">
      <c r="A143" s="16">
        <v>2010101291</v>
      </c>
      <c r="C143" s="16" t="s">
        <v>369</v>
      </c>
      <c r="D143" s="19">
        <v>300084362200003</v>
      </c>
      <c r="F143">
        <v>2010101002</v>
      </c>
      <c r="G143">
        <v>101011701</v>
      </c>
      <c r="H143" s="16">
        <v>2010101291</v>
      </c>
      <c r="I143" s="17"/>
      <c r="J143" s="17" t="s">
        <v>777</v>
      </c>
    </row>
    <row r="144" spans="1:10" x14ac:dyDescent="0.2">
      <c r="A144" s="16">
        <v>2010101292</v>
      </c>
      <c r="C144" s="16" t="s">
        <v>370</v>
      </c>
      <c r="D144" s="19">
        <v>310172621700003</v>
      </c>
      <c r="F144">
        <v>2010101002</v>
      </c>
      <c r="G144">
        <v>101011701</v>
      </c>
      <c r="H144" s="16">
        <v>2010101292</v>
      </c>
      <c r="I144" s="17"/>
      <c r="J144" s="17" t="s">
        <v>777</v>
      </c>
    </row>
    <row r="145" spans="1:10" x14ac:dyDescent="0.2">
      <c r="A145" s="16">
        <v>2010101293</v>
      </c>
      <c r="C145" s="16" t="s">
        <v>371</v>
      </c>
      <c r="D145" s="19">
        <v>311286158200003</v>
      </c>
      <c r="F145">
        <v>2010101002</v>
      </c>
      <c r="G145">
        <v>101011701</v>
      </c>
      <c r="H145" s="16">
        <v>2010101293</v>
      </c>
      <c r="I145" s="17"/>
      <c r="J145" s="17" t="s">
        <v>777</v>
      </c>
    </row>
    <row r="146" spans="1:10" x14ac:dyDescent="0.2">
      <c r="A146" s="16">
        <v>2010101294</v>
      </c>
      <c r="C146" s="16" t="s">
        <v>372</v>
      </c>
      <c r="D146" s="19">
        <v>300632565700003</v>
      </c>
      <c r="F146">
        <v>2010101002</v>
      </c>
      <c r="G146">
        <v>101011701</v>
      </c>
      <c r="H146" s="16">
        <v>2010101294</v>
      </c>
      <c r="I146" s="17"/>
      <c r="J146" s="17" t="s">
        <v>777</v>
      </c>
    </row>
    <row r="147" spans="1:10" x14ac:dyDescent="0.2">
      <c r="A147" s="16">
        <v>2010101295</v>
      </c>
      <c r="C147" s="16" t="s">
        <v>373</v>
      </c>
      <c r="D147" s="19">
        <v>300707858400003</v>
      </c>
      <c r="F147">
        <v>2010101002</v>
      </c>
      <c r="G147">
        <v>101011701</v>
      </c>
      <c r="H147" s="16">
        <v>2010101295</v>
      </c>
      <c r="I147" s="17"/>
      <c r="J147" s="17" t="s">
        <v>777</v>
      </c>
    </row>
    <row r="148" spans="1:10" x14ac:dyDescent="0.2">
      <c r="A148" s="16">
        <v>2010101297</v>
      </c>
      <c r="C148" s="16" t="s">
        <v>374</v>
      </c>
      <c r="D148" s="19"/>
      <c r="F148">
        <v>2010101002</v>
      </c>
      <c r="G148">
        <v>101011701</v>
      </c>
      <c r="H148" s="16">
        <v>2010101297</v>
      </c>
      <c r="I148" s="17"/>
      <c r="J148" s="17" t="s">
        <v>777</v>
      </c>
    </row>
    <row r="149" spans="1:10" x14ac:dyDescent="0.2">
      <c r="A149" s="16">
        <v>2010101298</v>
      </c>
      <c r="C149" s="16" t="s">
        <v>375</v>
      </c>
      <c r="D149" s="19">
        <v>311547296100003</v>
      </c>
      <c r="F149">
        <v>2010101002</v>
      </c>
      <c r="G149">
        <v>101011701</v>
      </c>
      <c r="H149" s="16">
        <v>2010101298</v>
      </c>
      <c r="I149" s="17"/>
      <c r="J149" s="17" t="s">
        <v>777</v>
      </c>
    </row>
    <row r="150" spans="1:10" x14ac:dyDescent="0.2">
      <c r="A150" s="16">
        <v>2010101299</v>
      </c>
      <c r="C150" s="16" t="s">
        <v>376</v>
      </c>
      <c r="D150" s="19"/>
      <c r="F150">
        <v>2010101002</v>
      </c>
      <c r="G150">
        <v>101011701</v>
      </c>
      <c r="H150" s="16">
        <v>2010101299</v>
      </c>
      <c r="I150" s="17"/>
      <c r="J150" s="17" t="s">
        <v>777</v>
      </c>
    </row>
    <row r="151" spans="1:10" x14ac:dyDescent="0.2">
      <c r="A151" s="16">
        <v>2010101300</v>
      </c>
      <c r="C151" s="16" t="s">
        <v>377</v>
      </c>
      <c r="D151" s="19"/>
      <c r="F151">
        <v>2010101002</v>
      </c>
      <c r="G151">
        <v>101011701</v>
      </c>
      <c r="H151" s="16">
        <v>2010101300</v>
      </c>
      <c r="I151" s="17"/>
      <c r="J151" s="17" t="s">
        <v>777</v>
      </c>
    </row>
    <row r="152" spans="1:10" x14ac:dyDescent="0.2">
      <c r="A152" s="16">
        <v>2010101301</v>
      </c>
      <c r="C152" s="16" t="s">
        <v>378</v>
      </c>
      <c r="D152" s="19"/>
      <c r="F152">
        <v>2010101002</v>
      </c>
      <c r="G152">
        <v>101011701</v>
      </c>
      <c r="H152" s="16">
        <v>2010101301</v>
      </c>
      <c r="I152" s="17"/>
      <c r="J152" s="17" t="s">
        <v>777</v>
      </c>
    </row>
    <row r="153" spans="1:10" x14ac:dyDescent="0.2">
      <c r="A153" s="16">
        <v>2010101302</v>
      </c>
      <c r="C153" s="16" t="s">
        <v>379</v>
      </c>
      <c r="D153" s="19"/>
      <c r="F153">
        <v>2010101002</v>
      </c>
      <c r="G153">
        <v>101011701</v>
      </c>
      <c r="H153" s="16">
        <v>2010101302</v>
      </c>
      <c r="I153" s="17"/>
      <c r="J153" s="17" t="s">
        <v>777</v>
      </c>
    </row>
    <row r="154" spans="1:10" x14ac:dyDescent="0.2">
      <c r="A154" s="16">
        <v>2010101303</v>
      </c>
      <c r="C154" s="16" t="s">
        <v>380</v>
      </c>
      <c r="D154" s="19">
        <v>311660747900003</v>
      </c>
      <c r="F154">
        <v>2010101002</v>
      </c>
      <c r="G154">
        <v>101011701</v>
      </c>
      <c r="H154" s="16">
        <v>2010101303</v>
      </c>
      <c r="I154" s="17"/>
      <c r="J154" s="17" t="s">
        <v>777</v>
      </c>
    </row>
    <row r="155" spans="1:10" x14ac:dyDescent="0.2">
      <c r="A155" s="16">
        <v>2010101304</v>
      </c>
      <c r="C155" s="16" t="s">
        <v>381</v>
      </c>
      <c r="D155" s="19"/>
      <c r="F155">
        <v>2010101002</v>
      </c>
      <c r="G155">
        <v>101011701</v>
      </c>
      <c r="H155" s="16">
        <v>2010101304</v>
      </c>
      <c r="I155" s="17"/>
      <c r="J155" s="17" t="s">
        <v>777</v>
      </c>
    </row>
    <row r="156" spans="1:10" x14ac:dyDescent="0.2">
      <c r="A156" s="16">
        <v>2010101305</v>
      </c>
      <c r="C156" s="16" t="s">
        <v>382</v>
      </c>
      <c r="D156" s="19">
        <v>302238161400003</v>
      </c>
      <c r="F156">
        <v>2010101002</v>
      </c>
      <c r="G156">
        <v>101011701</v>
      </c>
      <c r="H156" s="16">
        <v>2010101305</v>
      </c>
      <c r="I156" s="17"/>
      <c r="J156" s="17" t="s">
        <v>777</v>
      </c>
    </row>
    <row r="157" spans="1:10" x14ac:dyDescent="0.2">
      <c r="A157" s="16">
        <v>2010101306</v>
      </c>
      <c r="C157" s="16" t="s">
        <v>383</v>
      </c>
      <c r="D157" s="19"/>
      <c r="F157">
        <v>2010101002</v>
      </c>
      <c r="G157">
        <v>101011701</v>
      </c>
      <c r="H157" s="16">
        <v>2010101306</v>
      </c>
      <c r="I157" s="17"/>
      <c r="J157" s="17" t="s">
        <v>777</v>
      </c>
    </row>
    <row r="158" spans="1:10" x14ac:dyDescent="0.2">
      <c r="A158" s="16">
        <v>2010101307</v>
      </c>
      <c r="C158" s="16" t="s">
        <v>384</v>
      </c>
      <c r="D158" s="19">
        <v>310661480200003</v>
      </c>
      <c r="F158">
        <v>2010101002</v>
      </c>
      <c r="G158">
        <v>101011701</v>
      </c>
      <c r="H158" s="16">
        <v>2010101307</v>
      </c>
      <c r="I158" s="17"/>
      <c r="J158" s="17" t="s">
        <v>777</v>
      </c>
    </row>
    <row r="159" spans="1:10" x14ac:dyDescent="0.2">
      <c r="A159" s="16">
        <v>2010101308</v>
      </c>
      <c r="C159" s="16" t="s">
        <v>385</v>
      </c>
      <c r="D159" s="19"/>
      <c r="F159">
        <v>2010101002</v>
      </c>
      <c r="G159">
        <v>101011701</v>
      </c>
      <c r="H159" s="16">
        <v>2010101308</v>
      </c>
      <c r="I159" s="17"/>
      <c r="J159" s="17" t="s">
        <v>777</v>
      </c>
    </row>
    <row r="160" spans="1:10" x14ac:dyDescent="0.2">
      <c r="A160" s="16">
        <v>2010101309</v>
      </c>
      <c r="C160" s="16" t="s">
        <v>386</v>
      </c>
      <c r="D160" s="19"/>
      <c r="F160">
        <v>2010101002</v>
      </c>
      <c r="G160">
        <v>101011701</v>
      </c>
      <c r="H160" s="16">
        <v>2010101309</v>
      </c>
      <c r="I160" s="17"/>
      <c r="J160" s="17" t="s">
        <v>777</v>
      </c>
    </row>
    <row r="161" spans="1:10" x14ac:dyDescent="0.2">
      <c r="A161" s="16">
        <v>2010101310</v>
      </c>
      <c r="C161" s="16" t="s">
        <v>387</v>
      </c>
      <c r="D161" s="19"/>
      <c r="F161">
        <v>2010101002</v>
      </c>
      <c r="G161">
        <v>101011701</v>
      </c>
      <c r="H161" s="16">
        <v>2010101310</v>
      </c>
      <c r="I161" s="17"/>
      <c r="J161" s="17" t="s">
        <v>777</v>
      </c>
    </row>
    <row r="162" spans="1:10" x14ac:dyDescent="0.2">
      <c r="A162" s="16">
        <v>2010101311</v>
      </c>
      <c r="C162" s="16" t="s">
        <v>388</v>
      </c>
      <c r="D162" s="19"/>
      <c r="F162">
        <v>2010101002</v>
      </c>
      <c r="G162">
        <v>101011701</v>
      </c>
      <c r="H162" s="16">
        <v>2010101311</v>
      </c>
      <c r="I162" s="17"/>
      <c r="J162" s="17" t="s">
        <v>777</v>
      </c>
    </row>
    <row r="163" spans="1:10" x14ac:dyDescent="0.2">
      <c r="A163" s="16">
        <v>2010102001</v>
      </c>
      <c r="C163" s="16" t="s">
        <v>389</v>
      </c>
      <c r="D163" s="19"/>
      <c r="F163">
        <v>2010101002</v>
      </c>
      <c r="G163">
        <v>101011701</v>
      </c>
      <c r="H163" s="16">
        <v>2010102001</v>
      </c>
      <c r="I163" s="17"/>
      <c r="J163" s="17" t="s">
        <v>777</v>
      </c>
    </row>
    <row r="164" spans="1:10" x14ac:dyDescent="0.2">
      <c r="A164" s="16">
        <v>2010102003</v>
      </c>
      <c r="C164" s="16" t="s">
        <v>390</v>
      </c>
      <c r="D164" s="19"/>
      <c r="F164">
        <v>2010101002</v>
      </c>
      <c r="G164">
        <v>101011701</v>
      </c>
      <c r="H164" s="16">
        <v>2010102003</v>
      </c>
      <c r="I164" s="17"/>
      <c r="J164" s="17" t="s">
        <v>777</v>
      </c>
    </row>
    <row r="165" spans="1:10" x14ac:dyDescent="0.2">
      <c r="A165" s="16">
        <v>2010102004</v>
      </c>
      <c r="C165" s="16" t="s">
        <v>391</v>
      </c>
      <c r="D165" s="19"/>
      <c r="F165">
        <v>2010101002</v>
      </c>
      <c r="G165">
        <v>101011701</v>
      </c>
      <c r="H165" s="16">
        <v>2010102004</v>
      </c>
      <c r="I165" s="17"/>
      <c r="J165" s="17" t="s">
        <v>777</v>
      </c>
    </row>
    <row r="166" spans="1:10" x14ac:dyDescent="0.2">
      <c r="A166" s="16">
        <v>2010102005</v>
      </c>
      <c r="C166" s="16" t="s">
        <v>392</v>
      </c>
      <c r="D166" s="19"/>
      <c r="F166">
        <v>2010101002</v>
      </c>
      <c r="G166">
        <v>101011701</v>
      </c>
      <c r="H166" s="16">
        <v>2010102005</v>
      </c>
      <c r="I166" s="17"/>
      <c r="J166" s="17" t="s">
        <v>777</v>
      </c>
    </row>
    <row r="167" spans="1:10" x14ac:dyDescent="0.2">
      <c r="A167" s="16">
        <v>2010102006</v>
      </c>
      <c r="C167" s="16" t="s">
        <v>393</v>
      </c>
      <c r="D167" s="19"/>
      <c r="F167">
        <v>2010101002</v>
      </c>
      <c r="G167">
        <v>101011701</v>
      </c>
      <c r="H167" s="16">
        <v>2010102006</v>
      </c>
      <c r="I167" s="17"/>
      <c r="J167" s="17" t="s">
        <v>777</v>
      </c>
    </row>
    <row r="168" spans="1:10" x14ac:dyDescent="0.2">
      <c r="A168" s="16">
        <v>2010102007</v>
      </c>
      <c r="C168" s="16" t="s">
        <v>394</v>
      </c>
      <c r="D168" s="19"/>
      <c r="F168">
        <v>2010101002</v>
      </c>
      <c r="G168">
        <v>101011701</v>
      </c>
      <c r="H168" s="16">
        <v>2010102007</v>
      </c>
      <c r="I168" s="17"/>
      <c r="J168" s="17" t="s">
        <v>777</v>
      </c>
    </row>
    <row r="169" spans="1:10" x14ac:dyDescent="0.2">
      <c r="A169" s="16">
        <v>2010102008</v>
      </c>
      <c r="C169" s="16" t="s">
        <v>395</v>
      </c>
      <c r="D169" s="19"/>
      <c r="F169">
        <v>2010101002</v>
      </c>
      <c r="G169">
        <v>101011701</v>
      </c>
      <c r="H169" s="16">
        <v>2010102008</v>
      </c>
      <c r="I169" s="17"/>
      <c r="J169" s="17" t="s">
        <v>777</v>
      </c>
    </row>
    <row r="170" spans="1:10" x14ac:dyDescent="0.2">
      <c r="A170" s="16">
        <v>2010102009</v>
      </c>
      <c r="C170" s="16" t="s">
        <v>396</v>
      </c>
      <c r="D170" s="19"/>
      <c r="F170">
        <v>2010101002</v>
      </c>
      <c r="G170">
        <v>101011701</v>
      </c>
      <c r="H170" s="16">
        <v>2010102009</v>
      </c>
      <c r="I170" s="17"/>
      <c r="J170" s="17" t="s">
        <v>777</v>
      </c>
    </row>
    <row r="171" spans="1:10" x14ac:dyDescent="0.2">
      <c r="A171" s="16">
        <v>2010102010</v>
      </c>
      <c r="C171" s="16" t="s">
        <v>397</v>
      </c>
      <c r="D171" s="19"/>
      <c r="F171">
        <v>2010101002</v>
      </c>
      <c r="G171">
        <v>101011701</v>
      </c>
      <c r="H171" s="16">
        <v>2010102010</v>
      </c>
      <c r="I171" s="17"/>
      <c r="J171" s="17" t="s">
        <v>777</v>
      </c>
    </row>
    <row r="172" spans="1:10" x14ac:dyDescent="0.2">
      <c r="A172" s="16">
        <v>2010102011</v>
      </c>
      <c r="C172" s="16" t="s">
        <v>398</v>
      </c>
      <c r="D172" s="19"/>
      <c r="F172">
        <v>2010101002</v>
      </c>
      <c r="G172">
        <v>101011701</v>
      </c>
      <c r="H172" s="16">
        <v>2010102011</v>
      </c>
      <c r="I172" s="17"/>
      <c r="J172" s="17" t="s">
        <v>777</v>
      </c>
    </row>
    <row r="173" spans="1:10" x14ac:dyDescent="0.2">
      <c r="A173" s="16">
        <v>2010102012</v>
      </c>
      <c r="C173" s="16" t="s">
        <v>399</v>
      </c>
      <c r="D173" s="19"/>
      <c r="F173">
        <v>2010101002</v>
      </c>
      <c r="G173">
        <v>101011701</v>
      </c>
      <c r="H173" s="16">
        <v>2010102012</v>
      </c>
      <c r="I173" s="17"/>
      <c r="J173" s="17" t="s">
        <v>777</v>
      </c>
    </row>
    <row r="174" spans="1:10" x14ac:dyDescent="0.2">
      <c r="A174" s="16">
        <v>2010102013</v>
      </c>
      <c r="C174" s="16" t="s">
        <v>400</v>
      </c>
      <c r="D174" s="19"/>
      <c r="F174">
        <v>2010101002</v>
      </c>
      <c r="G174">
        <v>101011701</v>
      </c>
      <c r="H174" s="16">
        <v>2010102013</v>
      </c>
      <c r="I174" s="17"/>
      <c r="J174" s="17" t="s">
        <v>777</v>
      </c>
    </row>
    <row r="175" spans="1:10" x14ac:dyDescent="0.2">
      <c r="A175" s="16">
        <v>2010102014</v>
      </c>
      <c r="C175" s="16" t="s">
        <v>401</v>
      </c>
      <c r="D175" s="19"/>
      <c r="F175">
        <v>2010101002</v>
      </c>
      <c r="G175">
        <v>101011701</v>
      </c>
      <c r="H175" s="16">
        <v>2010102014</v>
      </c>
      <c r="I175" s="17"/>
      <c r="J175" s="17" t="s">
        <v>777</v>
      </c>
    </row>
    <row r="176" spans="1:10" x14ac:dyDescent="0.2">
      <c r="A176" s="16">
        <v>2010102015</v>
      </c>
      <c r="C176" s="16" t="s">
        <v>402</v>
      </c>
      <c r="D176" s="19"/>
      <c r="F176">
        <v>2010101002</v>
      </c>
      <c r="G176">
        <v>101011701</v>
      </c>
      <c r="H176" s="16">
        <v>2010102015</v>
      </c>
      <c r="I176" s="17"/>
      <c r="J176" s="17" t="s">
        <v>777</v>
      </c>
    </row>
    <row r="177" spans="1:10" x14ac:dyDescent="0.2">
      <c r="A177" s="16">
        <v>2010102016</v>
      </c>
      <c r="C177" s="16" t="s">
        <v>403</v>
      </c>
      <c r="D177" s="19"/>
      <c r="F177">
        <v>2010101002</v>
      </c>
      <c r="G177">
        <v>101011701</v>
      </c>
      <c r="H177" s="16">
        <v>2010102016</v>
      </c>
      <c r="I177" s="17"/>
      <c r="J177" s="17" t="s">
        <v>777</v>
      </c>
    </row>
    <row r="178" spans="1:10" x14ac:dyDescent="0.2">
      <c r="A178" s="16">
        <v>2010102017</v>
      </c>
      <c r="C178" s="16" t="s">
        <v>404</v>
      </c>
      <c r="D178" s="19"/>
      <c r="F178">
        <v>2010101002</v>
      </c>
      <c r="G178">
        <v>101011701</v>
      </c>
      <c r="H178" s="16">
        <v>2010102017</v>
      </c>
      <c r="I178" s="17"/>
      <c r="J178" s="17" t="s">
        <v>777</v>
      </c>
    </row>
    <row r="179" spans="1:10" x14ac:dyDescent="0.2">
      <c r="A179" s="16">
        <v>2010103001</v>
      </c>
      <c r="C179" s="16" t="s">
        <v>780</v>
      </c>
      <c r="D179" s="19"/>
      <c r="F179">
        <v>2010101002</v>
      </c>
      <c r="G179">
        <v>101011701</v>
      </c>
      <c r="H179" s="16">
        <v>2010103001</v>
      </c>
      <c r="I179" s="17"/>
      <c r="J179" s="17" t="s">
        <v>777</v>
      </c>
    </row>
    <row r="180" spans="1:10" x14ac:dyDescent="0.2">
      <c r="A180" s="16">
        <v>2010103002</v>
      </c>
      <c r="C180" s="16" t="s">
        <v>405</v>
      </c>
      <c r="D180" s="19"/>
      <c r="F180">
        <v>2010101002</v>
      </c>
      <c r="G180">
        <v>101011701</v>
      </c>
      <c r="H180" s="16">
        <v>2010103002</v>
      </c>
      <c r="I180" s="17"/>
      <c r="J180" s="17" t="s">
        <v>777</v>
      </c>
    </row>
    <row r="181" spans="1:10" x14ac:dyDescent="0.2">
      <c r="A181" s="16">
        <v>2010103003</v>
      </c>
      <c r="C181" s="16" t="s">
        <v>781</v>
      </c>
      <c r="D181" s="19"/>
      <c r="F181">
        <v>2010101002</v>
      </c>
      <c r="G181">
        <v>101011701</v>
      </c>
      <c r="H181" s="16">
        <v>2010103003</v>
      </c>
      <c r="I181" s="17"/>
      <c r="J181" s="17" t="s">
        <v>777</v>
      </c>
    </row>
    <row r="182" spans="1:10" x14ac:dyDescent="0.2">
      <c r="A182" s="16">
        <v>2010103004</v>
      </c>
      <c r="C182" s="16" t="s">
        <v>782</v>
      </c>
      <c r="D182" s="19"/>
      <c r="F182">
        <v>2010101002</v>
      </c>
      <c r="G182">
        <v>101011701</v>
      </c>
      <c r="H182" s="16">
        <v>2010103004</v>
      </c>
      <c r="I182" s="17"/>
      <c r="J182" s="17" t="s">
        <v>777</v>
      </c>
    </row>
    <row r="183" spans="1:10" x14ac:dyDescent="0.2">
      <c r="A183" s="16">
        <v>2010103006</v>
      </c>
      <c r="C183" s="16" t="s">
        <v>783</v>
      </c>
      <c r="D183" s="19"/>
      <c r="F183">
        <v>2010101002</v>
      </c>
      <c r="G183">
        <v>101011701</v>
      </c>
      <c r="H183" s="16">
        <v>2010103006</v>
      </c>
      <c r="I183" s="17"/>
      <c r="J183" s="17" t="s">
        <v>777</v>
      </c>
    </row>
    <row r="184" spans="1:10" x14ac:dyDescent="0.2">
      <c r="A184" s="16">
        <v>2010103007</v>
      </c>
      <c r="C184" s="16" t="s">
        <v>784</v>
      </c>
      <c r="D184" s="19">
        <v>300124718200003</v>
      </c>
      <c r="F184">
        <v>2010101002</v>
      </c>
      <c r="G184">
        <v>101011701</v>
      </c>
      <c r="H184" s="16">
        <v>2010103007</v>
      </c>
      <c r="I184" s="17"/>
      <c r="J184" s="17" t="s">
        <v>777</v>
      </c>
    </row>
    <row r="185" spans="1:10" x14ac:dyDescent="0.2">
      <c r="A185" s="16">
        <v>2010103008</v>
      </c>
      <c r="C185" s="16" t="s">
        <v>785</v>
      </c>
      <c r="D185" s="19"/>
      <c r="F185">
        <v>2010101002</v>
      </c>
      <c r="G185">
        <v>101011701</v>
      </c>
      <c r="H185" s="16">
        <v>2010103008</v>
      </c>
      <c r="I185" s="17"/>
      <c r="J185" s="17" t="s">
        <v>777</v>
      </c>
    </row>
    <row r="186" spans="1:10" x14ac:dyDescent="0.2">
      <c r="A186" s="16">
        <v>2010103009</v>
      </c>
      <c r="C186" s="16" t="s">
        <v>786</v>
      </c>
      <c r="D186" s="19"/>
      <c r="F186">
        <v>2010101002</v>
      </c>
      <c r="G186">
        <v>101011701</v>
      </c>
      <c r="H186" s="16">
        <v>2010103009</v>
      </c>
      <c r="I186" s="17"/>
      <c r="J186" s="17" t="s">
        <v>777</v>
      </c>
    </row>
    <row r="187" spans="1:10" x14ac:dyDescent="0.2">
      <c r="A187" s="16">
        <v>2010103010</v>
      </c>
      <c r="C187" s="16" t="s">
        <v>787</v>
      </c>
      <c r="D187" s="19">
        <v>310050584200003</v>
      </c>
      <c r="F187">
        <v>2010101002</v>
      </c>
      <c r="G187">
        <v>101011701</v>
      </c>
      <c r="H187" s="16">
        <v>2010103010</v>
      </c>
      <c r="I187" s="17"/>
      <c r="J187" s="17" t="s">
        <v>777</v>
      </c>
    </row>
    <row r="188" spans="1:10" x14ac:dyDescent="0.2">
      <c r="A188" s="16">
        <v>2010103011</v>
      </c>
      <c r="C188" s="16" t="s">
        <v>788</v>
      </c>
      <c r="D188" s="19">
        <v>300054125100003</v>
      </c>
      <c r="F188">
        <v>2010101002</v>
      </c>
      <c r="G188">
        <v>101011701</v>
      </c>
      <c r="H188" s="16">
        <v>2010103011</v>
      </c>
      <c r="I188" s="17"/>
      <c r="J188" s="17" t="s">
        <v>777</v>
      </c>
    </row>
    <row r="189" spans="1:10" x14ac:dyDescent="0.2">
      <c r="A189" s="16">
        <v>2010103014</v>
      </c>
      <c r="C189" s="16" t="s">
        <v>789</v>
      </c>
      <c r="D189" s="19"/>
      <c r="F189">
        <v>2010101002</v>
      </c>
      <c r="G189">
        <v>101011701</v>
      </c>
      <c r="H189" s="16">
        <v>2010103014</v>
      </c>
      <c r="I189" s="17"/>
      <c r="J189" s="17" t="s">
        <v>777</v>
      </c>
    </row>
    <row r="190" spans="1:10" x14ac:dyDescent="0.2">
      <c r="A190" s="16">
        <v>2010103016</v>
      </c>
      <c r="C190" s="16" t="s">
        <v>790</v>
      </c>
      <c r="D190" s="19"/>
      <c r="F190">
        <v>2010101002</v>
      </c>
      <c r="G190">
        <v>101011701</v>
      </c>
      <c r="H190" s="16">
        <v>2010103016</v>
      </c>
      <c r="I190" s="17"/>
      <c r="J190" s="17" t="s">
        <v>777</v>
      </c>
    </row>
    <row r="191" spans="1:10" x14ac:dyDescent="0.2">
      <c r="A191" s="16">
        <v>2010103017</v>
      </c>
      <c r="C191" s="16" t="s">
        <v>791</v>
      </c>
      <c r="D191" s="19"/>
      <c r="F191">
        <v>2010101002</v>
      </c>
      <c r="G191">
        <v>101011701</v>
      </c>
      <c r="H191" s="16">
        <v>2010103017</v>
      </c>
      <c r="I191" s="17"/>
      <c r="J191" s="17" t="s">
        <v>777</v>
      </c>
    </row>
    <row r="192" spans="1:10" x14ac:dyDescent="0.2">
      <c r="A192" s="16">
        <v>2010103019</v>
      </c>
      <c r="C192" s="16" t="s">
        <v>792</v>
      </c>
      <c r="D192" s="19"/>
      <c r="F192">
        <v>2010101002</v>
      </c>
      <c r="G192">
        <v>101011701</v>
      </c>
      <c r="H192" s="16">
        <v>2010103019</v>
      </c>
      <c r="I192" s="17"/>
      <c r="J192" s="17" t="s">
        <v>777</v>
      </c>
    </row>
    <row r="193" spans="1:10" x14ac:dyDescent="0.2">
      <c r="A193" s="16">
        <v>2010103020</v>
      </c>
      <c r="C193" s="16" t="s">
        <v>406</v>
      </c>
      <c r="D193" s="19"/>
      <c r="F193">
        <v>2010101002</v>
      </c>
      <c r="G193">
        <v>101011701</v>
      </c>
      <c r="H193" s="16">
        <v>2010103020</v>
      </c>
      <c r="I193" s="17"/>
      <c r="J193" s="17" t="s">
        <v>777</v>
      </c>
    </row>
    <row r="194" spans="1:10" x14ac:dyDescent="0.2">
      <c r="A194" s="16">
        <v>2010103022</v>
      </c>
      <c r="C194" s="16" t="s">
        <v>793</v>
      </c>
      <c r="D194" s="19">
        <v>300389056700003</v>
      </c>
      <c r="F194">
        <v>2010101002</v>
      </c>
      <c r="G194">
        <v>101011701</v>
      </c>
      <c r="H194" s="16">
        <v>2010103022</v>
      </c>
      <c r="I194" s="17"/>
      <c r="J194" s="17" t="s">
        <v>777</v>
      </c>
    </row>
    <row r="195" spans="1:10" x14ac:dyDescent="0.2">
      <c r="A195" s="16">
        <v>2010103026</v>
      </c>
      <c r="C195" s="16" t="s">
        <v>794</v>
      </c>
      <c r="D195" s="19"/>
      <c r="F195">
        <v>2010101002</v>
      </c>
      <c r="G195">
        <v>101011701</v>
      </c>
      <c r="H195" s="16">
        <v>2010103026</v>
      </c>
      <c r="I195" s="17"/>
      <c r="J195" s="17" t="s">
        <v>777</v>
      </c>
    </row>
    <row r="196" spans="1:10" x14ac:dyDescent="0.2">
      <c r="A196" s="16">
        <v>2010103028</v>
      </c>
      <c r="C196" s="16" t="s">
        <v>795</v>
      </c>
      <c r="D196" s="19"/>
      <c r="F196">
        <v>2010101002</v>
      </c>
      <c r="G196">
        <v>101011701</v>
      </c>
      <c r="H196" s="16">
        <v>2010103028</v>
      </c>
      <c r="I196" s="17"/>
      <c r="J196" s="17" t="s">
        <v>777</v>
      </c>
    </row>
    <row r="197" spans="1:10" x14ac:dyDescent="0.2">
      <c r="A197" s="16">
        <v>2010103029</v>
      </c>
      <c r="C197" s="16" t="s">
        <v>796</v>
      </c>
      <c r="D197" s="19"/>
      <c r="F197">
        <v>2010101002</v>
      </c>
      <c r="G197">
        <v>101011701</v>
      </c>
      <c r="H197" s="16">
        <v>2010103029</v>
      </c>
      <c r="I197" s="17"/>
      <c r="J197" s="17" t="s">
        <v>777</v>
      </c>
    </row>
    <row r="198" spans="1:10" x14ac:dyDescent="0.2">
      <c r="A198" s="16">
        <v>2010103030</v>
      </c>
      <c r="C198" s="16" t="s">
        <v>797</v>
      </c>
      <c r="D198" s="19"/>
      <c r="F198">
        <v>2010101002</v>
      </c>
      <c r="G198">
        <v>101011701</v>
      </c>
      <c r="H198" s="16">
        <v>2010103030</v>
      </c>
      <c r="I198" s="17"/>
      <c r="J198" s="17" t="s">
        <v>777</v>
      </c>
    </row>
    <row r="199" spans="1:10" x14ac:dyDescent="0.2">
      <c r="A199" s="16">
        <v>2010103032</v>
      </c>
      <c r="C199" s="16" t="s">
        <v>798</v>
      </c>
      <c r="D199" s="19"/>
      <c r="F199">
        <v>2010101002</v>
      </c>
      <c r="G199">
        <v>101011701</v>
      </c>
      <c r="H199" s="16">
        <v>2010103032</v>
      </c>
      <c r="I199" s="17"/>
      <c r="J199" s="17" t="s">
        <v>777</v>
      </c>
    </row>
    <row r="200" spans="1:10" x14ac:dyDescent="0.2">
      <c r="A200" s="16">
        <v>2010103033</v>
      </c>
      <c r="C200" s="16" t="s">
        <v>799</v>
      </c>
      <c r="D200" s="19"/>
      <c r="F200">
        <v>2010101002</v>
      </c>
      <c r="G200">
        <v>101011701</v>
      </c>
      <c r="H200" s="16">
        <v>2010103033</v>
      </c>
      <c r="I200" s="17"/>
      <c r="J200" s="17" t="s">
        <v>777</v>
      </c>
    </row>
    <row r="201" spans="1:10" x14ac:dyDescent="0.2">
      <c r="A201" s="16">
        <v>2010103034</v>
      </c>
      <c r="C201" s="16" t="s">
        <v>800</v>
      </c>
      <c r="D201" s="19"/>
      <c r="F201">
        <v>2010101002</v>
      </c>
      <c r="G201">
        <v>101011701</v>
      </c>
      <c r="H201" s="16">
        <v>2010103034</v>
      </c>
      <c r="I201" s="17"/>
      <c r="J201" s="17" t="s">
        <v>777</v>
      </c>
    </row>
    <row r="202" spans="1:10" x14ac:dyDescent="0.2">
      <c r="A202" s="16">
        <v>2010103036</v>
      </c>
      <c r="C202" s="16" t="s">
        <v>801</v>
      </c>
      <c r="D202" s="19"/>
      <c r="F202">
        <v>2010101002</v>
      </c>
      <c r="G202">
        <v>101011701</v>
      </c>
      <c r="H202" s="16">
        <v>2010103036</v>
      </c>
      <c r="I202" s="17"/>
      <c r="J202" s="17" t="s">
        <v>777</v>
      </c>
    </row>
    <row r="203" spans="1:10" x14ac:dyDescent="0.2">
      <c r="A203" s="16">
        <v>2010103037</v>
      </c>
      <c r="C203" s="16" t="s">
        <v>802</v>
      </c>
      <c r="D203" s="19"/>
      <c r="F203">
        <v>2010101002</v>
      </c>
      <c r="G203">
        <v>101011701</v>
      </c>
      <c r="H203" s="16">
        <v>2010103037</v>
      </c>
      <c r="I203" s="17"/>
      <c r="J203" s="17" t="s">
        <v>777</v>
      </c>
    </row>
    <row r="204" spans="1:10" x14ac:dyDescent="0.2">
      <c r="A204" s="16">
        <v>2010103038</v>
      </c>
      <c r="C204" s="16" t="s">
        <v>803</v>
      </c>
      <c r="D204" s="19"/>
      <c r="F204">
        <v>2010101002</v>
      </c>
      <c r="G204">
        <v>101011701</v>
      </c>
      <c r="H204" s="16">
        <v>2010103038</v>
      </c>
      <c r="I204" s="17"/>
      <c r="J204" s="17" t="s">
        <v>777</v>
      </c>
    </row>
    <row r="205" spans="1:10" x14ac:dyDescent="0.2">
      <c r="A205" s="16">
        <v>2010103039</v>
      </c>
      <c r="C205" s="16" t="s">
        <v>804</v>
      </c>
      <c r="D205" s="19"/>
      <c r="F205">
        <v>2010101002</v>
      </c>
      <c r="G205">
        <v>101011701</v>
      </c>
      <c r="H205" s="16">
        <v>2010103039</v>
      </c>
      <c r="I205" s="17"/>
      <c r="J205" s="17" t="s">
        <v>777</v>
      </c>
    </row>
    <row r="206" spans="1:10" x14ac:dyDescent="0.2">
      <c r="A206" s="16">
        <v>2010103040</v>
      </c>
      <c r="C206" s="16" t="s">
        <v>805</v>
      </c>
      <c r="D206" s="19">
        <v>311653642400003</v>
      </c>
      <c r="F206">
        <v>2010101002</v>
      </c>
      <c r="G206">
        <v>101011701</v>
      </c>
      <c r="H206" s="16">
        <v>2010103040</v>
      </c>
      <c r="I206" s="17"/>
      <c r="J206" s="17" t="s">
        <v>777</v>
      </c>
    </row>
    <row r="207" spans="1:10" x14ac:dyDescent="0.2">
      <c r="A207" s="16">
        <v>2010103041</v>
      </c>
      <c r="C207" s="16" t="s">
        <v>806</v>
      </c>
      <c r="D207" s="19"/>
      <c r="F207">
        <v>2010101002</v>
      </c>
      <c r="G207">
        <v>101011701</v>
      </c>
      <c r="H207" s="16">
        <v>2010103041</v>
      </c>
      <c r="I207" s="17"/>
      <c r="J207" s="17" t="s">
        <v>777</v>
      </c>
    </row>
    <row r="208" spans="1:10" x14ac:dyDescent="0.2">
      <c r="A208" s="16">
        <v>2010103042</v>
      </c>
      <c r="C208" s="16" t="s">
        <v>807</v>
      </c>
      <c r="D208" s="19"/>
      <c r="F208">
        <v>2010101002</v>
      </c>
      <c r="G208">
        <v>101011701</v>
      </c>
      <c r="H208" s="16">
        <v>2010103042</v>
      </c>
      <c r="I208" s="17"/>
      <c r="J208" s="17" t="s">
        <v>777</v>
      </c>
    </row>
    <row r="209" spans="1:10" x14ac:dyDescent="0.2">
      <c r="A209" s="16">
        <v>2010103043</v>
      </c>
      <c r="C209" s="16" t="s">
        <v>808</v>
      </c>
      <c r="D209" s="19"/>
      <c r="F209">
        <v>2010101002</v>
      </c>
      <c r="G209">
        <v>101011701</v>
      </c>
      <c r="H209" s="16">
        <v>2010103043</v>
      </c>
      <c r="I209" s="17"/>
      <c r="J209" s="17" t="s">
        <v>777</v>
      </c>
    </row>
    <row r="210" spans="1:10" x14ac:dyDescent="0.2">
      <c r="A210" s="16">
        <v>2010103045</v>
      </c>
      <c r="C210" s="16" t="s">
        <v>407</v>
      </c>
      <c r="D210" s="19"/>
      <c r="F210">
        <v>2010101002</v>
      </c>
      <c r="G210">
        <v>101011701</v>
      </c>
      <c r="H210" s="16">
        <v>2010103045</v>
      </c>
      <c r="I210" s="17"/>
      <c r="J210" s="17" t="s">
        <v>777</v>
      </c>
    </row>
    <row r="211" spans="1:10" x14ac:dyDescent="0.2">
      <c r="A211" s="16">
        <v>2010103046</v>
      </c>
      <c r="C211" s="16" t="s">
        <v>408</v>
      </c>
      <c r="D211" s="19">
        <v>301110271400003</v>
      </c>
      <c r="F211">
        <v>2010101002</v>
      </c>
      <c r="G211">
        <v>101011701</v>
      </c>
      <c r="H211" s="16">
        <v>2010103046</v>
      </c>
      <c r="I211" s="17"/>
      <c r="J211" s="17" t="s">
        <v>777</v>
      </c>
    </row>
    <row r="212" spans="1:10" x14ac:dyDescent="0.2">
      <c r="A212" s="16">
        <v>2010103047</v>
      </c>
      <c r="C212" s="16" t="s">
        <v>409</v>
      </c>
      <c r="D212" s="19"/>
      <c r="F212">
        <v>2010101002</v>
      </c>
      <c r="G212">
        <v>101011701</v>
      </c>
      <c r="H212" s="16">
        <v>2010103047</v>
      </c>
      <c r="I212" s="17"/>
      <c r="J212" s="17" t="s">
        <v>777</v>
      </c>
    </row>
    <row r="213" spans="1:10" x14ac:dyDescent="0.2">
      <c r="A213" s="16">
        <v>2010103048</v>
      </c>
      <c r="C213" s="16" t="s">
        <v>410</v>
      </c>
      <c r="D213" s="19"/>
      <c r="F213">
        <v>2010101002</v>
      </c>
      <c r="G213">
        <v>101011701</v>
      </c>
      <c r="H213" s="16">
        <v>2010103048</v>
      </c>
      <c r="I213" s="17"/>
      <c r="J213" s="17" t="s">
        <v>777</v>
      </c>
    </row>
    <row r="214" spans="1:10" x14ac:dyDescent="0.2">
      <c r="A214" s="16">
        <v>2010103049</v>
      </c>
      <c r="C214" s="16" t="s">
        <v>411</v>
      </c>
      <c r="D214" s="19"/>
      <c r="F214">
        <v>2010101002</v>
      </c>
      <c r="G214">
        <v>101011701</v>
      </c>
      <c r="H214" s="16">
        <v>2010103049</v>
      </c>
      <c r="I214" s="17"/>
      <c r="J214" s="17" t="s">
        <v>777</v>
      </c>
    </row>
    <row r="215" spans="1:10" x14ac:dyDescent="0.2">
      <c r="A215" s="16">
        <v>2010103050</v>
      </c>
      <c r="C215" s="16" t="s">
        <v>412</v>
      </c>
      <c r="D215" s="19"/>
      <c r="F215">
        <v>2010101002</v>
      </c>
      <c r="G215">
        <v>101011701</v>
      </c>
      <c r="H215" s="16">
        <v>2010103050</v>
      </c>
      <c r="I215" s="17"/>
      <c r="J215" s="17" t="s">
        <v>777</v>
      </c>
    </row>
    <row r="216" spans="1:10" x14ac:dyDescent="0.2">
      <c r="A216" s="16">
        <v>2010103051</v>
      </c>
      <c r="C216" s="16" t="s">
        <v>413</v>
      </c>
      <c r="D216" s="19"/>
      <c r="F216">
        <v>2010101002</v>
      </c>
      <c r="G216">
        <v>101011701</v>
      </c>
      <c r="H216" s="16">
        <v>2010103051</v>
      </c>
      <c r="I216" s="17"/>
      <c r="J216" s="17" t="s">
        <v>777</v>
      </c>
    </row>
    <row r="217" spans="1:10" x14ac:dyDescent="0.2">
      <c r="A217" s="16">
        <v>2010103052</v>
      </c>
      <c r="C217" s="16" t="s">
        <v>414</v>
      </c>
      <c r="D217" s="19"/>
      <c r="F217">
        <v>2010101002</v>
      </c>
      <c r="G217">
        <v>101011701</v>
      </c>
      <c r="H217" s="16">
        <v>2010103052</v>
      </c>
      <c r="I217" s="17"/>
      <c r="J217" s="17" t="s">
        <v>777</v>
      </c>
    </row>
    <row r="218" spans="1:10" x14ac:dyDescent="0.2">
      <c r="A218" s="16">
        <v>2010103053</v>
      </c>
      <c r="C218" s="16" t="s">
        <v>415</v>
      </c>
      <c r="D218" s="19"/>
      <c r="F218">
        <v>2010101002</v>
      </c>
      <c r="G218">
        <v>101011701</v>
      </c>
      <c r="H218" s="16">
        <v>2010103053</v>
      </c>
      <c r="I218" s="17"/>
      <c r="J218" s="17" t="s">
        <v>777</v>
      </c>
    </row>
    <row r="219" spans="1:10" x14ac:dyDescent="0.2">
      <c r="A219" s="16">
        <v>2010103054</v>
      </c>
      <c r="C219" s="16" t="s">
        <v>416</v>
      </c>
      <c r="D219" s="19"/>
      <c r="F219">
        <v>2010101002</v>
      </c>
      <c r="G219">
        <v>101011701</v>
      </c>
      <c r="H219" s="16">
        <v>2010103054</v>
      </c>
      <c r="I219" s="17"/>
      <c r="J219" s="17" t="s">
        <v>777</v>
      </c>
    </row>
    <row r="220" spans="1:10" x14ac:dyDescent="0.2">
      <c r="A220" s="16">
        <v>2010103065</v>
      </c>
      <c r="C220" s="16" t="s">
        <v>417</v>
      </c>
      <c r="D220" s="19"/>
      <c r="F220">
        <v>2010101002</v>
      </c>
      <c r="G220">
        <v>101011701</v>
      </c>
      <c r="H220" s="16">
        <v>2010103065</v>
      </c>
      <c r="I220" s="17"/>
      <c r="J220" s="17" t="s">
        <v>777</v>
      </c>
    </row>
    <row r="221" spans="1:10" x14ac:dyDescent="0.2">
      <c r="A221" s="16">
        <v>2010103066</v>
      </c>
      <c r="C221" s="16" t="s">
        <v>418</v>
      </c>
      <c r="D221" s="19"/>
      <c r="F221">
        <v>2010101002</v>
      </c>
      <c r="G221">
        <v>101011701</v>
      </c>
      <c r="H221" s="16">
        <v>2010103066</v>
      </c>
      <c r="I221" s="17"/>
      <c r="J221" s="17" t="s">
        <v>777</v>
      </c>
    </row>
    <row r="222" spans="1:10" x14ac:dyDescent="0.2">
      <c r="A222" s="16">
        <v>2010103067</v>
      </c>
      <c r="C222" s="16" t="s">
        <v>419</v>
      </c>
      <c r="D222" s="19"/>
      <c r="F222">
        <v>2010101002</v>
      </c>
      <c r="G222">
        <v>101011701</v>
      </c>
      <c r="H222" s="16">
        <v>2010103067</v>
      </c>
      <c r="I222" s="17"/>
      <c r="J222" s="17" t="s">
        <v>777</v>
      </c>
    </row>
    <row r="223" spans="1:10" x14ac:dyDescent="0.2">
      <c r="A223" s="16">
        <v>2010103068</v>
      </c>
      <c r="C223" s="16" t="s">
        <v>420</v>
      </c>
      <c r="D223" s="19"/>
      <c r="F223">
        <v>2010101002</v>
      </c>
      <c r="G223">
        <v>101011701</v>
      </c>
      <c r="H223" s="16">
        <v>2010103068</v>
      </c>
      <c r="I223" s="17"/>
      <c r="J223" s="17" t="s">
        <v>777</v>
      </c>
    </row>
    <row r="224" spans="1:10" x14ac:dyDescent="0.2">
      <c r="A224" s="16">
        <v>2010103073</v>
      </c>
      <c r="C224" s="16" t="s">
        <v>421</v>
      </c>
      <c r="D224" s="19">
        <v>311311703200003</v>
      </c>
      <c r="F224">
        <v>2010101002</v>
      </c>
      <c r="G224">
        <v>101011701</v>
      </c>
      <c r="H224" s="16">
        <v>2010103073</v>
      </c>
      <c r="I224" s="17"/>
      <c r="J224" s="17" t="s">
        <v>777</v>
      </c>
    </row>
    <row r="225" spans="1:10" x14ac:dyDescent="0.2">
      <c r="A225" s="16">
        <v>2010103074</v>
      </c>
      <c r="C225" s="16" t="s">
        <v>422</v>
      </c>
      <c r="D225" s="19"/>
      <c r="F225">
        <v>2010101002</v>
      </c>
      <c r="G225">
        <v>101011701</v>
      </c>
      <c r="H225" s="16">
        <v>2010103074</v>
      </c>
      <c r="I225" s="17"/>
      <c r="J225" s="17" t="s">
        <v>777</v>
      </c>
    </row>
    <row r="226" spans="1:10" x14ac:dyDescent="0.2">
      <c r="A226" s="16">
        <v>2010103078</v>
      </c>
      <c r="C226" s="16" t="s">
        <v>423</v>
      </c>
      <c r="D226" s="19"/>
      <c r="F226">
        <v>2010101002</v>
      </c>
      <c r="G226">
        <v>101011701</v>
      </c>
      <c r="H226" s="16">
        <v>2010103078</v>
      </c>
      <c r="I226" s="17"/>
      <c r="J226" s="17" t="s">
        <v>777</v>
      </c>
    </row>
    <row r="227" spans="1:10" x14ac:dyDescent="0.2">
      <c r="A227" s="16">
        <v>2010103083</v>
      </c>
      <c r="C227" s="16" t="s">
        <v>424</v>
      </c>
      <c r="D227" s="19">
        <v>300393576800003</v>
      </c>
      <c r="F227">
        <v>2010101002</v>
      </c>
      <c r="G227">
        <v>101011701</v>
      </c>
      <c r="H227" s="16">
        <v>2010103083</v>
      </c>
      <c r="I227" s="17"/>
      <c r="J227" s="17" t="s">
        <v>777</v>
      </c>
    </row>
    <row r="228" spans="1:10" x14ac:dyDescent="0.2">
      <c r="A228" s="16">
        <v>2010103085</v>
      </c>
      <c r="C228" s="16" t="s">
        <v>425</v>
      </c>
      <c r="D228" s="19"/>
      <c r="F228">
        <v>2010101002</v>
      </c>
      <c r="G228">
        <v>101011701</v>
      </c>
      <c r="H228" s="16">
        <v>2010103085</v>
      </c>
      <c r="I228" s="17"/>
      <c r="J228" s="17" t="s">
        <v>777</v>
      </c>
    </row>
    <row r="229" spans="1:10" x14ac:dyDescent="0.2">
      <c r="A229" s="16">
        <v>2010103086</v>
      </c>
      <c r="C229" s="16" t="s">
        <v>426</v>
      </c>
      <c r="D229" s="19">
        <v>311152845400003</v>
      </c>
      <c r="F229">
        <v>2010101002</v>
      </c>
      <c r="G229">
        <v>101011701</v>
      </c>
      <c r="H229" s="16">
        <v>2010103086</v>
      </c>
      <c r="I229" s="17"/>
      <c r="J229" s="17" t="s">
        <v>777</v>
      </c>
    </row>
    <row r="230" spans="1:10" x14ac:dyDescent="0.2">
      <c r="A230" s="16">
        <v>2010103087</v>
      </c>
      <c r="C230" s="16" t="s">
        <v>427</v>
      </c>
      <c r="D230" s="19"/>
      <c r="F230">
        <v>2010101002</v>
      </c>
      <c r="G230">
        <v>101011701</v>
      </c>
      <c r="H230" s="16">
        <v>2010103087</v>
      </c>
      <c r="I230" s="17"/>
      <c r="J230" s="17" t="s">
        <v>777</v>
      </c>
    </row>
    <row r="231" spans="1:10" x14ac:dyDescent="0.2">
      <c r="A231" s="16">
        <v>2010103088</v>
      </c>
      <c r="C231" s="16" t="s">
        <v>428</v>
      </c>
      <c r="D231" s="19">
        <v>310357270800003</v>
      </c>
      <c r="F231">
        <v>2010101002</v>
      </c>
      <c r="G231">
        <v>101011701</v>
      </c>
      <c r="H231" s="16">
        <v>2010103088</v>
      </c>
      <c r="I231" s="17"/>
      <c r="J231" s="17" t="s">
        <v>777</v>
      </c>
    </row>
    <row r="232" spans="1:10" x14ac:dyDescent="0.2">
      <c r="A232" s="16">
        <v>2010103091</v>
      </c>
      <c r="C232" s="16" t="s">
        <v>429</v>
      </c>
      <c r="D232" s="19"/>
      <c r="F232">
        <v>2010101002</v>
      </c>
      <c r="G232">
        <v>101011701</v>
      </c>
      <c r="H232" s="16">
        <v>2010103091</v>
      </c>
      <c r="I232" s="17"/>
      <c r="J232" s="17" t="s">
        <v>777</v>
      </c>
    </row>
    <row r="233" spans="1:10" x14ac:dyDescent="0.2">
      <c r="A233" s="16">
        <v>2010103093</v>
      </c>
      <c r="C233" s="16" t="s">
        <v>430</v>
      </c>
      <c r="D233" s="19"/>
      <c r="F233">
        <v>2010101002</v>
      </c>
      <c r="G233">
        <v>101011701</v>
      </c>
      <c r="H233" s="16">
        <v>2010103093</v>
      </c>
      <c r="I233" s="17"/>
      <c r="J233" s="17" t="s">
        <v>777</v>
      </c>
    </row>
    <row r="234" spans="1:10" x14ac:dyDescent="0.2">
      <c r="A234" s="16">
        <v>2010103094</v>
      </c>
      <c r="C234" s="16" t="s">
        <v>809</v>
      </c>
      <c r="D234" s="19"/>
      <c r="F234">
        <v>2010101002</v>
      </c>
      <c r="G234">
        <v>101011701</v>
      </c>
      <c r="H234" s="16">
        <v>2010103094</v>
      </c>
      <c r="I234" s="17"/>
      <c r="J234" s="17" t="s">
        <v>777</v>
      </c>
    </row>
    <row r="235" spans="1:10" x14ac:dyDescent="0.2">
      <c r="A235" s="16">
        <v>2010103095</v>
      </c>
      <c r="C235" s="16" t="s">
        <v>810</v>
      </c>
      <c r="D235" s="19"/>
      <c r="F235">
        <v>2010101002</v>
      </c>
      <c r="G235">
        <v>101011701</v>
      </c>
      <c r="H235" s="16">
        <v>2010103095</v>
      </c>
      <c r="I235" s="17"/>
      <c r="J235" s="17" t="s">
        <v>777</v>
      </c>
    </row>
    <row r="236" spans="1:10" x14ac:dyDescent="0.2">
      <c r="A236" s="16">
        <v>2010103096</v>
      </c>
      <c r="C236" s="16" t="s">
        <v>811</v>
      </c>
      <c r="D236" s="19"/>
      <c r="F236">
        <v>2010101002</v>
      </c>
      <c r="G236">
        <v>101011701</v>
      </c>
      <c r="H236" s="16">
        <v>2010103096</v>
      </c>
      <c r="I236" s="17"/>
      <c r="J236" s="17" t="s">
        <v>777</v>
      </c>
    </row>
    <row r="237" spans="1:10" x14ac:dyDescent="0.2">
      <c r="A237" s="16">
        <v>2010103097</v>
      </c>
      <c r="C237" s="16" t="s">
        <v>812</v>
      </c>
      <c r="D237" s="19"/>
      <c r="F237">
        <v>2010101002</v>
      </c>
      <c r="G237">
        <v>101011701</v>
      </c>
      <c r="H237" s="16">
        <v>2010103097</v>
      </c>
      <c r="I237" s="17"/>
      <c r="J237" s="17" t="s">
        <v>777</v>
      </c>
    </row>
    <row r="238" spans="1:10" x14ac:dyDescent="0.2">
      <c r="A238" s="16">
        <v>2010103098</v>
      </c>
      <c r="C238" s="16" t="s">
        <v>813</v>
      </c>
      <c r="D238" s="19"/>
      <c r="F238">
        <v>2010101002</v>
      </c>
      <c r="G238">
        <v>101011701</v>
      </c>
      <c r="H238" s="16">
        <v>2010103098</v>
      </c>
      <c r="I238" s="17"/>
      <c r="J238" s="17" t="s">
        <v>777</v>
      </c>
    </row>
    <row r="239" spans="1:10" x14ac:dyDescent="0.2">
      <c r="A239" s="16">
        <v>2010103099</v>
      </c>
      <c r="C239" s="16" t="s">
        <v>814</v>
      </c>
      <c r="D239" s="19"/>
      <c r="F239">
        <v>2010101002</v>
      </c>
      <c r="G239">
        <v>101011701</v>
      </c>
      <c r="H239" s="16">
        <v>2010103099</v>
      </c>
      <c r="I239" s="17"/>
      <c r="J239" s="17" t="s">
        <v>777</v>
      </c>
    </row>
    <row r="240" spans="1:10" x14ac:dyDescent="0.2">
      <c r="A240" s="16">
        <v>2010103100</v>
      </c>
      <c r="C240" s="16" t="s">
        <v>815</v>
      </c>
      <c r="D240" s="19"/>
      <c r="F240">
        <v>2010101002</v>
      </c>
      <c r="G240">
        <v>101011701</v>
      </c>
      <c r="H240" s="16">
        <v>2010103100</v>
      </c>
      <c r="I240" s="17"/>
      <c r="J240" s="17" t="s">
        <v>777</v>
      </c>
    </row>
    <row r="241" spans="1:10" x14ac:dyDescent="0.2">
      <c r="A241" s="16">
        <v>2010103101</v>
      </c>
      <c r="C241" s="16" t="s">
        <v>816</v>
      </c>
      <c r="D241" s="19"/>
      <c r="F241">
        <v>2010101002</v>
      </c>
      <c r="G241">
        <v>101011701</v>
      </c>
      <c r="H241" s="16">
        <v>2010103101</v>
      </c>
      <c r="I241" s="17"/>
      <c r="J241" s="17" t="s">
        <v>777</v>
      </c>
    </row>
    <row r="242" spans="1:10" x14ac:dyDescent="0.2">
      <c r="A242" s="16">
        <v>2010103102</v>
      </c>
      <c r="C242" s="16" t="s">
        <v>817</v>
      </c>
      <c r="D242" s="19"/>
      <c r="F242">
        <v>2010101002</v>
      </c>
      <c r="G242">
        <v>101011701</v>
      </c>
      <c r="H242" s="16">
        <v>2010103102</v>
      </c>
      <c r="I242" s="17"/>
      <c r="J242" s="17" t="s">
        <v>777</v>
      </c>
    </row>
    <row r="243" spans="1:10" x14ac:dyDescent="0.2">
      <c r="A243" s="16">
        <v>2010103103</v>
      </c>
      <c r="C243" s="16" t="s">
        <v>818</v>
      </c>
      <c r="D243" s="19"/>
      <c r="F243">
        <v>2010101002</v>
      </c>
      <c r="G243">
        <v>101011701</v>
      </c>
      <c r="H243" s="16">
        <v>2010103103</v>
      </c>
      <c r="I243" s="17"/>
      <c r="J243" s="17" t="s">
        <v>777</v>
      </c>
    </row>
    <row r="244" spans="1:10" x14ac:dyDescent="0.2">
      <c r="A244" s="16">
        <v>2010103104</v>
      </c>
      <c r="C244" s="16" t="s">
        <v>819</v>
      </c>
      <c r="D244" s="19"/>
      <c r="F244">
        <v>2010101002</v>
      </c>
      <c r="G244">
        <v>101011701</v>
      </c>
      <c r="H244" s="16">
        <v>2010103104</v>
      </c>
      <c r="I244" s="17"/>
      <c r="J244" s="17" t="s">
        <v>777</v>
      </c>
    </row>
    <row r="245" spans="1:10" x14ac:dyDescent="0.2">
      <c r="A245" s="16">
        <v>2010103105</v>
      </c>
      <c r="C245" s="16" t="s">
        <v>431</v>
      </c>
      <c r="D245" s="19"/>
      <c r="F245">
        <v>2010101002</v>
      </c>
      <c r="G245">
        <v>101011701</v>
      </c>
      <c r="H245" s="16">
        <v>2010103105</v>
      </c>
      <c r="I245" s="17"/>
      <c r="J245" s="17" t="s">
        <v>777</v>
      </c>
    </row>
    <row r="246" spans="1:10" x14ac:dyDescent="0.2">
      <c r="A246" s="16">
        <v>2010103106</v>
      </c>
      <c r="C246" s="16" t="s">
        <v>820</v>
      </c>
      <c r="D246" s="19"/>
      <c r="F246">
        <v>2010101002</v>
      </c>
      <c r="G246">
        <v>101011701</v>
      </c>
      <c r="H246" s="16">
        <v>2010103106</v>
      </c>
      <c r="I246" s="17"/>
      <c r="J246" s="17" t="s">
        <v>777</v>
      </c>
    </row>
    <row r="247" spans="1:10" x14ac:dyDescent="0.2">
      <c r="A247" s="16">
        <v>2010103107</v>
      </c>
      <c r="C247" s="16" t="s">
        <v>432</v>
      </c>
      <c r="D247" s="19"/>
      <c r="F247">
        <v>2010101002</v>
      </c>
      <c r="G247">
        <v>101011701</v>
      </c>
      <c r="H247" s="16">
        <v>2010103107</v>
      </c>
      <c r="I247" s="17"/>
      <c r="J247" s="17" t="s">
        <v>777</v>
      </c>
    </row>
    <row r="248" spans="1:10" x14ac:dyDescent="0.2">
      <c r="A248" s="16">
        <v>2010103108</v>
      </c>
      <c r="C248" s="16" t="s">
        <v>821</v>
      </c>
      <c r="D248" s="19"/>
      <c r="F248">
        <v>2010101002</v>
      </c>
      <c r="G248">
        <v>101011701</v>
      </c>
      <c r="H248" s="16">
        <v>2010103108</v>
      </c>
      <c r="I248" s="17"/>
      <c r="J248" s="17" t="s">
        <v>777</v>
      </c>
    </row>
    <row r="249" spans="1:10" x14ac:dyDescent="0.2">
      <c r="A249" s="16">
        <v>2010103111</v>
      </c>
      <c r="C249" s="16" t="s">
        <v>433</v>
      </c>
      <c r="D249" s="19"/>
      <c r="F249">
        <v>2010101002</v>
      </c>
      <c r="G249">
        <v>101011701</v>
      </c>
      <c r="H249" s="16">
        <v>2010103111</v>
      </c>
      <c r="I249" s="17"/>
      <c r="J249" s="17" t="s">
        <v>777</v>
      </c>
    </row>
    <row r="250" spans="1:10" x14ac:dyDescent="0.2">
      <c r="A250" s="16">
        <v>2010103116</v>
      </c>
      <c r="C250" s="16" t="s">
        <v>434</v>
      </c>
      <c r="D250" s="19"/>
      <c r="F250">
        <v>2010101002</v>
      </c>
      <c r="G250">
        <v>101011701</v>
      </c>
      <c r="H250" s="16">
        <v>2010103116</v>
      </c>
      <c r="I250" s="17"/>
      <c r="J250" s="17" t="s">
        <v>777</v>
      </c>
    </row>
    <row r="251" spans="1:10" x14ac:dyDescent="0.2">
      <c r="A251" s="16">
        <v>2010103117</v>
      </c>
      <c r="C251" s="16" t="s">
        <v>435</v>
      </c>
      <c r="D251" s="19"/>
      <c r="F251">
        <v>2010101002</v>
      </c>
      <c r="G251">
        <v>101011701</v>
      </c>
      <c r="H251" s="16">
        <v>2010103117</v>
      </c>
      <c r="I251" s="17"/>
      <c r="J251" s="17" t="s">
        <v>777</v>
      </c>
    </row>
    <row r="252" spans="1:10" x14ac:dyDescent="0.2">
      <c r="A252" s="16">
        <v>2010103118</v>
      </c>
      <c r="C252" s="16" t="s">
        <v>436</v>
      </c>
      <c r="D252" s="19">
        <v>311226058600003</v>
      </c>
      <c r="F252">
        <v>2010101002</v>
      </c>
      <c r="G252">
        <v>101011701</v>
      </c>
      <c r="H252" s="16">
        <v>2010103118</v>
      </c>
      <c r="I252" s="17"/>
      <c r="J252" s="17" t="s">
        <v>777</v>
      </c>
    </row>
    <row r="253" spans="1:10" x14ac:dyDescent="0.2">
      <c r="A253" s="16">
        <v>2010103119</v>
      </c>
      <c r="C253" s="16" t="s">
        <v>437</v>
      </c>
      <c r="D253" s="19"/>
      <c r="F253">
        <v>2010101002</v>
      </c>
      <c r="G253">
        <v>101011701</v>
      </c>
      <c r="H253" s="16">
        <v>2010103119</v>
      </c>
      <c r="I253" s="17"/>
      <c r="J253" s="17" t="s">
        <v>777</v>
      </c>
    </row>
    <row r="254" spans="1:10" x14ac:dyDescent="0.2">
      <c r="A254" s="16">
        <v>2010103120</v>
      </c>
      <c r="C254" s="16" t="s">
        <v>438</v>
      </c>
      <c r="D254" s="19">
        <v>311256499200003</v>
      </c>
      <c r="F254">
        <v>2010101002</v>
      </c>
      <c r="G254">
        <v>101011701</v>
      </c>
      <c r="H254" s="16">
        <v>2010103120</v>
      </c>
      <c r="I254" s="17"/>
      <c r="J254" s="17" t="s">
        <v>777</v>
      </c>
    </row>
    <row r="255" spans="1:10" x14ac:dyDescent="0.2">
      <c r="A255" s="16">
        <v>2010103121</v>
      </c>
      <c r="C255" s="16" t="s">
        <v>439</v>
      </c>
      <c r="D255" s="19">
        <v>311153138500003</v>
      </c>
      <c r="F255">
        <v>2010101002</v>
      </c>
      <c r="G255">
        <v>101011701</v>
      </c>
      <c r="H255" s="16">
        <v>2010103121</v>
      </c>
      <c r="I255" s="17"/>
      <c r="J255" s="17" t="s">
        <v>777</v>
      </c>
    </row>
    <row r="256" spans="1:10" x14ac:dyDescent="0.2">
      <c r="A256" s="16">
        <v>2010103122</v>
      </c>
      <c r="C256" s="16" t="s">
        <v>440</v>
      </c>
      <c r="D256" s="19"/>
      <c r="F256">
        <v>2010101002</v>
      </c>
      <c r="G256">
        <v>101011701</v>
      </c>
      <c r="H256" s="16">
        <v>2010103122</v>
      </c>
      <c r="I256" s="17"/>
      <c r="J256" s="17" t="s">
        <v>777</v>
      </c>
    </row>
    <row r="257" spans="1:10" x14ac:dyDescent="0.2">
      <c r="A257" s="16">
        <v>2010103123</v>
      </c>
      <c r="C257" s="16" t="s">
        <v>441</v>
      </c>
      <c r="D257" s="19"/>
      <c r="F257">
        <v>2010101002</v>
      </c>
      <c r="G257">
        <v>101011701</v>
      </c>
      <c r="H257" s="16">
        <v>2010103123</v>
      </c>
      <c r="I257" s="17"/>
      <c r="J257" s="17" t="s">
        <v>777</v>
      </c>
    </row>
    <row r="258" spans="1:10" x14ac:dyDescent="0.2">
      <c r="A258" s="16">
        <v>2010103124</v>
      </c>
      <c r="C258" s="16" t="s">
        <v>442</v>
      </c>
      <c r="D258" s="19"/>
      <c r="F258">
        <v>2010101002</v>
      </c>
      <c r="G258">
        <v>101011701</v>
      </c>
      <c r="H258" s="16">
        <v>2010103124</v>
      </c>
      <c r="I258" s="17"/>
      <c r="J258" s="17" t="s">
        <v>777</v>
      </c>
    </row>
    <row r="259" spans="1:10" x14ac:dyDescent="0.2">
      <c r="A259" s="16">
        <v>2010103125</v>
      </c>
      <c r="C259" s="16" t="s">
        <v>443</v>
      </c>
      <c r="D259" s="19"/>
      <c r="F259">
        <v>2010101002</v>
      </c>
      <c r="G259">
        <v>101011701</v>
      </c>
      <c r="H259" s="16">
        <v>2010103125</v>
      </c>
      <c r="I259" s="17"/>
      <c r="J259" s="17" t="s">
        <v>777</v>
      </c>
    </row>
    <row r="260" spans="1:10" x14ac:dyDescent="0.2">
      <c r="A260" s="16">
        <v>2010103126</v>
      </c>
      <c r="C260" s="16" t="s">
        <v>822</v>
      </c>
      <c r="D260" s="19"/>
      <c r="F260">
        <v>2010101002</v>
      </c>
      <c r="G260">
        <v>101011701</v>
      </c>
      <c r="H260" s="16">
        <v>2010103126</v>
      </c>
      <c r="I260" s="17"/>
      <c r="J260" s="17" t="s">
        <v>777</v>
      </c>
    </row>
    <row r="261" spans="1:10" x14ac:dyDescent="0.2">
      <c r="A261" s="16">
        <v>2010103127</v>
      </c>
      <c r="C261" s="16" t="s">
        <v>444</v>
      </c>
      <c r="D261" s="19"/>
      <c r="F261">
        <v>2010101002</v>
      </c>
      <c r="G261">
        <v>101011701</v>
      </c>
      <c r="H261" s="16">
        <v>2010103127</v>
      </c>
      <c r="I261" s="17"/>
      <c r="J261" s="17" t="s">
        <v>777</v>
      </c>
    </row>
    <row r="262" spans="1:10" x14ac:dyDescent="0.2">
      <c r="A262" s="16">
        <v>2010103128</v>
      </c>
      <c r="C262" s="16" t="s">
        <v>445</v>
      </c>
      <c r="D262" s="19"/>
      <c r="F262">
        <v>2010101002</v>
      </c>
      <c r="G262">
        <v>101011701</v>
      </c>
      <c r="H262" s="16">
        <v>2010103128</v>
      </c>
      <c r="I262" s="17"/>
      <c r="J262" s="17" t="s">
        <v>777</v>
      </c>
    </row>
    <row r="263" spans="1:10" x14ac:dyDescent="0.2">
      <c r="A263" s="16">
        <v>2010103129</v>
      </c>
      <c r="C263" s="16" t="s">
        <v>823</v>
      </c>
      <c r="D263" s="19"/>
      <c r="F263">
        <v>2010101002</v>
      </c>
      <c r="G263">
        <v>101011701</v>
      </c>
      <c r="H263" s="16">
        <v>2010103129</v>
      </c>
      <c r="I263" s="17"/>
      <c r="J263" s="17" t="s">
        <v>777</v>
      </c>
    </row>
    <row r="264" spans="1:10" x14ac:dyDescent="0.2">
      <c r="A264" s="16">
        <v>2010103130</v>
      </c>
      <c r="C264" s="16" t="s">
        <v>446</v>
      </c>
      <c r="D264" s="19">
        <v>311296221200003</v>
      </c>
      <c r="F264">
        <v>2010101002</v>
      </c>
      <c r="G264">
        <v>101011701</v>
      </c>
      <c r="H264" s="16">
        <v>2010103130</v>
      </c>
      <c r="I264" s="17"/>
      <c r="J264" s="17" t="s">
        <v>777</v>
      </c>
    </row>
    <row r="265" spans="1:10" x14ac:dyDescent="0.2">
      <c r="A265" s="16">
        <v>2010103131</v>
      </c>
      <c r="C265" s="16" t="s">
        <v>447</v>
      </c>
      <c r="D265" s="19"/>
      <c r="F265">
        <v>2010101002</v>
      </c>
      <c r="G265">
        <v>101011701</v>
      </c>
      <c r="H265" s="16">
        <v>2010103131</v>
      </c>
      <c r="I265" s="17"/>
      <c r="J265" s="17" t="s">
        <v>777</v>
      </c>
    </row>
    <row r="266" spans="1:10" x14ac:dyDescent="0.2">
      <c r="A266" s="16">
        <v>2010103132</v>
      </c>
      <c r="C266" s="16" t="s">
        <v>448</v>
      </c>
      <c r="D266" s="19">
        <v>300056345200003</v>
      </c>
      <c r="F266">
        <v>2010101002</v>
      </c>
      <c r="G266">
        <v>101011701</v>
      </c>
      <c r="H266" s="16">
        <v>2010103132</v>
      </c>
      <c r="I266" s="17"/>
      <c r="J266" s="17" t="s">
        <v>777</v>
      </c>
    </row>
    <row r="267" spans="1:10" x14ac:dyDescent="0.2">
      <c r="A267" s="16">
        <v>2010104019</v>
      </c>
      <c r="C267" s="16" t="s">
        <v>449</v>
      </c>
      <c r="D267" s="19"/>
      <c r="F267">
        <v>2010101002</v>
      </c>
      <c r="G267">
        <v>101011701</v>
      </c>
      <c r="H267" s="16">
        <v>2010104019</v>
      </c>
      <c r="I267" s="17"/>
      <c r="J267" s="17" t="s">
        <v>777</v>
      </c>
    </row>
    <row r="268" spans="1:10" x14ac:dyDescent="0.2">
      <c r="A268" s="16">
        <v>2010105001</v>
      </c>
      <c r="C268" s="16" t="s">
        <v>824</v>
      </c>
      <c r="D268" s="19"/>
      <c r="F268">
        <v>2010101002</v>
      </c>
      <c r="G268">
        <v>101011701</v>
      </c>
      <c r="H268" s="16">
        <v>2010105001</v>
      </c>
      <c r="I268" s="17"/>
      <c r="J268" s="17" t="s">
        <v>777</v>
      </c>
    </row>
    <row r="269" spans="1:10" x14ac:dyDescent="0.2">
      <c r="A269" s="16">
        <v>2010105002</v>
      </c>
      <c r="C269" s="16" t="s">
        <v>450</v>
      </c>
      <c r="D269" s="19">
        <v>300500697300003</v>
      </c>
      <c r="F269">
        <v>2010101002</v>
      </c>
      <c r="G269">
        <v>101011701</v>
      </c>
      <c r="H269" s="16">
        <v>2010105002</v>
      </c>
      <c r="I269" s="17"/>
      <c r="J269" s="17" t="s">
        <v>777</v>
      </c>
    </row>
    <row r="270" spans="1:10" x14ac:dyDescent="0.2">
      <c r="A270" s="16">
        <v>2010105003</v>
      </c>
      <c r="C270" s="16" t="s">
        <v>825</v>
      </c>
      <c r="D270" s="19">
        <v>300055807400003</v>
      </c>
      <c r="F270">
        <v>2010101002</v>
      </c>
      <c r="G270">
        <v>101011701</v>
      </c>
      <c r="H270" s="16">
        <v>2010105003</v>
      </c>
      <c r="I270" s="17"/>
      <c r="J270" s="17" t="s">
        <v>777</v>
      </c>
    </row>
    <row r="271" spans="1:10" x14ac:dyDescent="0.2">
      <c r="A271" s="16">
        <v>2010105005</v>
      </c>
      <c r="C271" s="16" t="s">
        <v>826</v>
      </c>
      <c r="D271" s="19"/>
      <c r="F271">
        <v>2010101002</v>
      </c>
      <c r="G271">
        <v>101011701</v>
      </c>
      <c r="H271" s="16">
        <v>2010105005</v>
      </c>
      <c r="I271" s="17"/>
      <c r="J271" s="17" t="s">
        <v>777</v>
      </c>
    </row>
    <row r="272" spans="1:10" x14ac:dyDescent="0.2">
      <c r="A272" s="16">
        <v>2010105006</v>
      </c>
      <c r="C272" s="16" t="s">
        <v>827</v>
      </c>
      <c r="D272" s="19">
        <v>300056744700003</v>
      </c>
      <c r="F272">
        <v>2010101002</v>
      </c>
      <c r="G272">
        <v>101011701</v>
      </c>
      <c r="H272" s="16">
        <v>2010105006</v>
      </c>
      <c r="I272" s="17"/>
      <c r="J272" s="17" t="s">
        <v>777</v>
      </c>
    </row>
    <row r="273" spans="1:10" x14ac:dyDescent="0.2">
      <c r="A273" s="16">
        <v>2010105007</v>
      </c>
      <c r="C273" s="16" t="s">
        <v>828</v>
      </c>
      <c r="D273" s="19"/>
      <c r="F273">
        <v>2010101002</v>
      </c>
      <c r="G273">
        <v>101011701</v>
      </c>
      <c r="H273" s="16">
        <v>2010105007</v>
      </c>
      <c r="I273" s="17"/>
      <c r="J273" s="17" t="s">
        <v>777</v>
      </c>
    </row>
    <row r="274" spans="1:10" x14ac:dyDescent="0.2">
      <c r="A274" s="16">
        <v>2010105009</v>
      </c>
      <c r="C274" s="16" t="s">
        <v>829</v>
      </c>
      <c r="D274" s="19"/>
      <c r="F274">
        <v>2010101002</v>
      </c>
      <c r="G274">
        <v>101011701</v>
      </c>
      <c r="H274" s="16">
        <v>2010105009</v>
      </c>
      <c r="I274" s="17"/>
      <c r="J274" s="17" t="s">
        <v>777</v>
      </c>
    </row>
    <row r="275" spans="1:10" x14ac:dyDescent="0.2">
      <c r="A275" s="16">
        <v>2010105010</v>
      </c>
      <c r="C275" s="16" t="s">
        <v>451</v>
      </c>
      <c r="D275" s="19">
        <v>300057446600003</v>
      </c>
      <c r="F275">
        <v>2010101002</v>
      </c>
      <c r="G275">
        <v>101011701</v>
      </c>
      <c r="H275" s="16">
        <v>2010105010</v>
      </c>
      <c r="I275" s="17"/>
      <c r="J275" s="17" t="s">
        <v>777</v>
      </c>
    </row>
    <row r="276" spans="1:10" x14ac:dyDescent="0.2">
      <c r="A276" s="16">
        <v>2010105012</v>
      </c>
      <c r="C276" s="16" t="s">
        <v>830</v>
      </c>
      <c r="D276" s="19">
        <v>310131187300003</v>
      </c>
      <c r="F276">
        <v>2010101002</v>
      </c>
      <c r="G276">
        <v>101011701</v>
      </c>
      <c r="H276" s="16">
        <v>2010105012</v>
      </c>
      <c r="I276" s="17"/>
      <c r="J276" s="17" t="s">
        <v>777</v>
      </c>
    </row>
    <row r="277" spans="1:10" x14ac:dyDescent="0.2">
      <c r="A277" s="16">
        <v>2010105013</v>
      </c>
      <c r="C277" s="16" t="s">
        <v>452</v>
      </c>
      <c r="D277" s="19">
        <v>310749828200003</v>
      </c>
      <c r="F277">
        <v>2010101002</v>
      </c>
      <c r="G277">
        <v>101011701</v>
      </c>
      <c r="H277" s="16">
        <v>2010105013</v>
      </c>
      <c r="I277" s="17"/>
      <c r="J277" s="17" t="s">
        <v>777</v>
      </c>
    </row>
    <row r="278" spans="1:10" x14ac:dyDescent="0.2">
      <c r="A278" s="16">
        <v>2010105014</v>
      </c>
      <c r="C278" s="16" t="s">
        <v>453</v>
      </c>
      <c r="D278" s="19">
        <v>300040208300003</v>
      </c>
      <c r="F278">
        <v>2010101002</v>
      </c>
      <c r="G278">
        <v>101011701</v>
      </c>
      <c r="H278" s="16">
        <v>2010105014</v>
      </c>
      <c r="I278" s="17"/>
      <c r="J278" s="17" t="s">
        <v>777</v>
      </c>
    </row>
    <row r="279" spans="1:10" x14ac:dyDescent="0.2">
      <c r="A279" s="16">
        <v>2010105017</v>
      </c>
      <c r="C279" s="16" t="s">
        <v>454</v>
      </c>
      <c r="D279" s="19"/>
      <c r="F279">
        <v>2010101002</v>
      </c>
      <c r="G279">
        <v>101011701</v>
      </c>
      <c r="H279" s="16">
        <v>2010105017</v>
      </c>
      <c r="I279" s="17"/>
      <c r="J279" s="17" t="s">
        <v>777</v>
      </c>
    </row>
    <row r="280" spans="1:10" x14ac:dyDescent="0.2">
      <c r="A280" s="16">
        <v>2010105019</v>
      </c>
      <c r="C280" s="16" t="s">
        <v>455</v>
      </c>
      <c r="D280" s="19"/>
      <c r="F280">
        <v>2010101002</v>
      </c>
      <c r="G280">
        <v>101011701</v>
      </c>
      <c r="H280" s="16">
        <v>2010105019</v>
      </c>
      <c r="I280" s="17"/>
      <c r="J280" s="17" t="s">
        <v>777</v>
      </c>
    </row>
    <row r="281" spans="1:10" x14ac:dyDescent="0.2">
      <c r="A281" s="16">
        <v>2010105025</v>
      </c>
      <c r="C281" s="16" t="s">
        <v>831</v>
      </c>
      <c r="D281" s="19">
        <v>300508664900003</v>
      </c>
      <c r="F281">
        <v>2010101002</v>
      </c>
      <c r="G281">
        <v>101011701</v>
      </c>
      <c r="H281" s="16">
        <v>2010105025</v>
      </c>
      <c r="I281" s="17"/>
      <c r="J281" s="17" t="s">
        <v>777</v>
      </c>
    </row>
    <row r="282" spans="1:10" x14ac:dyDescent="0.2">
      <c r="A282" s="16">
        <v>2010105029</v>
      </c>
      <c r="C282" s="16" t="s">
        <v>832</v>
      </c>
      <c r="D282" s="19"/>
      <c r="F282">
        <v>2010101002</v>
      </c>
      <c r="G282">
        <v>101011701</v>
      </c>
      <c r="H282" s="16">
        <v>2010105029</v>
      </c>
      <c r="I282" s="17"/>
      <c r="J282" s="17" t="s">
        <v>777</v>
      </c>
    </row>
    <row r="283" spans="1:10" x14ac:dyDescent="0.2">
      <c r="A283" s="16">
        <v>2010105031</v>
      </c>
      <c r="C283" s="16" t="s">
        <v>833</v>
      </c>
      <c r="D283" s="19"/>
      <c r="F283">
        <v>2010101002</v>
      </c>
      <c r="G283">
        <v>101011701</v>
      </c>
      <c r="H283" s="16">
        <v>2010105031</v>
      </c>
      <c r="I283" s="17"/>
      <c r="J283" s="17" t="s">
        <v>777</v>
      </c>
    </row>
    <row r="284" spans="1:10" x14ac:dyDescent="0.2">
      <c r="A284" s="16">
        <v>2010105032</v>
      </c>
      <c r="C284" s="16" t="s">
        <v>834</v>
      </c>
      <c r="D284" s="19"/>
      <c r="F284">
        <v>2010101002</v>
      </c>
      <c r="G284">
        <v>101011701</v>
      </c>
      <c r="H284" s="16">
        <v>2010105032</v>
      </c>
      <c r="I284" s="17"/>
      <c r="J284" s="17" t="s">
        <v>777</v>
      </c>
    </row>
    <row r="285" spans="1:10" x14ac:dyDescent="0.2">
      <c r="A285" s="16">
        <v>2010105034</v>
      </c>
      <c r="C285" s="16" t="s">
        <v>835</v>
      </c>
      <c r="D285" s="19"/>
      <c r="F285">
        <v>2010101002</v>
      </c>
      <c r="G285">
        <v>101011701</v>
      </c>
      <c r="H285" s="16">
        <v>2010105034</v>
      </c>
      <c r="I285" s="17"/>
      <c r="J285" s="17" t="s">
        <v>777</v>
      </c>
    </row>
    <row r="286" spans="1:10" x14ac:dyDescent="0.2">
      <c r="A286" s="16">
        <v>2010105037</v>
      </c>
      <c r="C286" s="16" t="s">
        <v>836</v>
      </c>
      <c r="D286" s="19"/>
      <c r="F286">
        <v>2010101002</v>
      </c>
      <c r="G286">
        <v>101011701</v>
      </c>
      <c r="H286" s="16">
        <v>2010105037</v>
      </c>
      <c r="I286" s="17"/>
      <c r="J286" s="17" t="s">
        <v>777</v>
      </c>
    </row>
    <row r="287" spans="1:10" x14ac:dyDescent="0.2">
      <c r="A287" s="16">
        <v>2010105041</v>
      </c>
      <c r="C287" s="16" t="s">
        <v>837</v>
      </c>
      <c r="D287" s="19"/>
      <c r="F287">
        <v>2010101002</v>
      </c>
      <c r="G287">
        <v>101011701</v>
      </c>
      <c r="H287" s="16">
        <v>2010105041</v>
      </c>
      <c r="I287" s="17"/>
      <c r="J287" s="17" t="s">
        <v>777</v>
      </c>
    </row>
    <row r="288" spans="1:10" x14ac:dyDescent="0.2">
      <c r="A288" s="16">
        <v>2010105045</v>
      </c>
      <c r="C288" s="16" t="s">
        <v>456</v>
      </c>
      <c r="D288" s="19"/>
      <c r="F288">
        <v>2010101002</v>
      </c>
      <c r="G288">
        <v>101011701</v>
      </c>
      <c r="H288" s="16">
        <v>2010105045</v>
      </c>
      <c r="I288" s="17"/>
      <c r="J288" s="17" t="s">
        <v>777</v>
      </c>
    </row>
    <row r="289" spans="1:10" x14ac:dyDescent="0.2">
      <c r="A289" s="16">
        <v>2010105046</v>
      </c>
      <c r="C289" s="16" t="s">
        <v>457</v>
      </c>
      <c r="D289" s="19"/>
      <c r="F289">
        <v>2010101002</v>
      </c>
      <c r="G289">
        <v>101011701</v>
      </c>
      <c r="H289" s="16">
        <v>2010105046</v>
      </c>
      <c r="I289" s="17"/>
      <c r="J289" s="17" t="s">
        <v>777</v>
      </c>
    </row>
    <row r="290" spans="1:10" x14ac:dyDescent="0.2">
      <c r="A290" s="16">
        <v>2010105047</v>
      </c>
      <c r="C290" s="16" t="s">
        <v>838</v>
      </c>
      <c r="D290" s="19"/>
      <c r="F290">
        <v>2010101002</v>
      </c>
      <c r="G290">
        <v>101011701</v>
      </c>
      <c r="H290" s="16">
        <v>2010105047</v>
      </c>
      <c r="I290" s="17"/>
      <c r="J290" s="17" t="s">
        <v>777</v>
      </c>
    </row>
    <row r="291" spans="1:10" x14ac:dyDescent="0.2">
      <c r="A291" s="16">
        <v>2010105049</v>
      </c>
      <c r="C291" s="16" t="s">
        <v>839</v>
      </c>
      <c r="D291" s="19">
        <v>300254491310003</v>
      </c>
      <c r="F291">
        <v>2010101002</v>
      </c>
      <c r="G291">
        <v>101011701</v>
      </c>
      <c r="H291" s="16">
        <v>2010105049</v>
      </c>
      <c r="I291" s="17"/>
      <c r="J291" s="17" t="s">
        <v>777</v>
      </c>
    </row>
    <row r="292" spans="1:10" x14ac:dyDescent="0.2">
      <c r="A292" s="16">
        <v>2010105050</v>
      </c>
      <c r="C292" s="16" t="s">
        <v>840</v>
      </c>
      <c r="D292" s="19">
        <v>497898500003</v>
      </c>
      <c r="F292">
        <v>2010101002</v>
      </c>
      <c r="G292">
        <v>101011701</v>
      </c>
      <c r="H292" s="16">
        <v>2010105050</v>
      </c>
      <c r="I292" s="17"/>
      <c r="J292" s="17" t="s">
        <v>777</v>
      </c>
    </row>
    <row r="293" spans="1:10" x14ac:dyDescent="0.2">
      <c r="A293" s="16">
        <v>2010105052</v>
      </c>
      <c r="C293" s="16" t="s">
        <v>841</v>
      </c>
      <c r="D293" s="19"/>
      <c r="F293">
        <v>2010101002</v>
      </c>
      <c r="G293">
        <v>101011701</v>
      </c>
      <c r="H293" s="16">
        <v>2010105052</v>
      </c>
      <c r="I293" s="17"/>
      <c r="J293" s="17" t="s">
        <v>777</v>
      </c>
    </row>
    <row r="294" spans="1:10" x14ac:dyDescent="0.2">
      <c r="A294" s="16">
        <v>2010105053</v>
      </c>
      <c r="C294" s="16" t="s">
        <v>842</v>
      </c>
      <c r="D294" s="19"/>
      <c r="F294">
        <v>2010101002</v>
      </c>
      <c r="G294">
        <v>101011701</v>
      </c>
      <c r="H294" s="16">
        <v>2010105053</v>
      </c>
      <c r="I294" s="17"/>
      <c r="J294" s="17" t="s">
        <v>777</v>
      </c>
    </row>
    <row r="295" spans="1:10" x14ac:dyDescent="0.2">
      <c r="A295" s="16">
        <v>2010105054</v>
      </c>
      <c r="C295" s="16" t="s">
        <v>843</v>
      </c>
      <c r="D295" s="19"/>
      <c r="F295">
        <v>2010101002</v>
      </c>
      <c r="G295">
        <v>101011701</v>
      </c>
      <c r="H295" s="16">
        <v>2010105054</v>
      </c>
      <c r="I295" s="17"/>
      <c r="J295" s="17" t="s">
        <v>777</v>
      </c>
    </row>
    <row r="296" spans="1:10" x14ac:dyDescent="0.2">
      <c r="A296" s="16">
        <v>2010105056</v>
      </c>
      <c r="C296" s="16" t="s">
        <v>844</v>
      </c>
      <c r="D296" s="19">
        <v>300485814900003</v>
      </c>
      <c r="F296">
        <v>2010101002</v>
      </c>
      <c r="G296">
        <v>101011701</v>
      </c>
      <c r="H296" s="16">
        <v>2010105056</v>
      </c>
      <c r="I296" s="17"/>
      <c r="J296" s="17" t="s">
        <v>777</v>
      </c>
    </row>
    <row r="297" spans="1:10" x14ac:dyDescent="0.2">
      <c r="A297" s="16">
        <v>2010105057</v>
      </c>
      <c r="C297" s="16" t="s">
        <v>458</v>
      </c>
      <c r="D297" s="19">
        <v>300680363200003</v>
      </c>
      <c r="F297">
        <v>2010101002</v>
      </c>
      <c r="G297">
        <v>101011701</v>
      </c>
      <c r="H297" s="16">
        <v>2010105057</v>
      </c>
      <c r="I297" s="17"/>
      <c r="J297" s="17" t="s">
        <v>777</v>
      </c>
    </row>
    <row r="298" spans="1:10" x14ac:dyDescent="0.2">
      <c r="A298" s="16">
        <v>2010105062</v>
      </c>
      <c r="C298" s="16" t="s">
        <v>845</v>
      </c>
      <c r="D298" s="19"/>
      <c r="F298">
        <v>2010101002</v>
      </c>
      <c r="G298">
        <v>101011701</v>
      </c>
      <c r="H298" s="16">
        <v>2010105062</v>
      </c>
      <c r="I298" s="17"/>
      <c r="J298" s="17" t="s">
        <v>777</v>
      </c>
    </row>
    <row r="299" spans="1:10" x14ac:dyDescent="0.2">
      <c r="A299" s="16">
        <v>2010105064</v>
      </c>
      <c r="C299" s="16" t="s">
        <v>459</v>
      </c>
      <c r="D299" s="19"/>
      <c r="F299">
        <v>2010101002</v>
      </c>
      <c r="G299">
        <v>101011701</v>
      </c>
      <c r="H299" s="16">
        <v>2010105064</v>
      </c>
      <c r="I299" s="17"/>
      <c r="J299" s="17" t="s">
        <v>777</v>
      </c>
    </row>
    <row r="300" spans="1:10" x14ac:dyDescent="0.2">
      <c r="A300" s="16">
        <v>2010105065</v>
      </c>
      <c r="C300" s="16" t="s">
        <v>460</v>
      </c>
      <c r="D300" s="19"/>
      <c r="F300">
        <v>2010101002</v>
      </c>
      <c r="G300">
        <v>101011701</v>
      </c>
      <c r="H300" s="16">
        <v>2010105065</v>
      </c>
      <c r="I300" s="17"/>
      <c r="J300" s="17" t="s">
        <v>777</v>
      </c>
    </row>
    <row r="301" spans="1:10" x14ac:dyDescent="0.2">
      <c r="A301" s="16">
        <v>2010105066</v>
      </c>
      <c r="C301" s="16" t="s">
        <v>461</v>
      </c>
      <c r="D301" s="19">
        <v>300029984400003</v>
      </c>
      <c r="F301">
        <v>2010101002</v>
      </c>
      <c r="G301">
        <v>101011701</v>
      </c>
      <c r="H301" s="16">
        <v>2010105066</v>
      </c>
      <c r="I301" s="17"/>
      <c r="J301" s="17" t="s">
        <v>777</v>
      </c>
    </row>
    <row r="302" spans="1:10" x14ac:dyDescent="0.2">
      <c r="A302" s="16">
        <v>2010105069</v>
      </c>
      <c r="C302" s="16" t="s">
        <v>462</v>
      </c>
      <c r="D302" s="19">
        <v>300010079900003</v>
      </c>
      <c r="F302">
        <v>2010101002</v>
      </c>
      <c r="G302">
        <v>101011701</v>
      </c>
      <c r="H302" s="16">
        <v>2010105069</v>
      </c>
      <c r="I302" s="17"/>
      <c r="J302" s="17" t="s">
        <v>777</v>
      </c>
    </row>
    <row r="303" spans="1:10" x14ac:dyDescent="0.2">
      <c r="A303" s="16">
        <v>2010105070</v>
      </c>
      <c r="C303" s="16" t="s">
        <v>463</v>
      </c>
      <c r="D303" s="19"/>
      <c r="F303">
        <v>2010101002</v>
      </c>
      <c r="G303">
        <v>101011701</v>
      </c>
      <c r="H303" s="16">
        <v>2010105070</v>
      </c>
      <c r="I303" s="17"/>
      <c r="J303" s="17" t="s">
        <v>777</v>
      </c>
    </row>
    <row r="304" spans="1:10" x14ac:dyDescent="0.2">
      <c r="A304" s="16">
        <v>2010105071</v>
      </c>
      <c r="C304" s="16" t="s">
        <v>464</v>
      </c>
      <c r="D304" s="19"/>
      <c r="F304">
        <v>2010101002</v>
      </c>
      <c r="G304">
        <v>101011701</v>
      </c>
      <c r="H304" s="16">
        <v>2010105071</v>
      </c>
      <c r="I304" s="17"/>
      <c r="J304" s="17" t="s">
        <v>777</v>
      </c>
    </row>
    <row r="305" spans="1:10" x14ac:dyDescent="0.2">
      <c r="A305" s="16">
        <v>2010105075</v>
      </c>
      <c r="C305" s="16" t="s">
        <v>465</v>
      </c>
      <c r="D305" s="19"/>
      <c r="F305">
        <v>2010101002</v>
      </c>
      <c r="G305">
        <v>101011701</v>
      </c>
      <c r="H305" s="16">
        <v>2010105075</v>
      </c>
      <c r="I305" s="17"/>
      <c r="J305" s="17" t="s">
        <v>777</v>
      </c>
    </row>
    <row r="306" spans="1:10" x14ac:dyDescent="0.2">
      <c r="A306" s="16">
        <v>2010105076</v>
      </c>
      <c r="C306" s="16" t="s">
        <v>466</v>
      </c>
      <c r="D306" s="19"/>
      <c r="F306">
        <v>2010101002</v>
      </c>
      <c r="G306">
        <v>101011701</v>
      </c>
      <c r="H306" s="16">
        <v>2010105076</v>
      </c>
      <c r="I306" s="17"/>
      <c r="J306" s="17" t="s">
        <v>777</v>
      </c>
    </row>
    <row r="307" spans="1:10" x14ac:dyDescent="0.2">
      <c r="A307" s="16">
        <v>2010105077</v>
      </c>
      <c r="C307" s="16" t="s">
        <v>846</v>
      </c>
      <c r="D307" s="19"/>
      <c r="F307">
        <v>2010101002</v>
      </c>
      <c r="G307">
        <v>101011701</v>
      </c>
      <c r="H307" s="16">
        <v>2010105077</v>
      </c>
      <c r="I307" s="17"/>
      <c r="J307" s="17" t="s">
        <v>777</v>
      </c>
    </row>
    <row r="308" spans="1:10" x14ac:dyDescent="0.2">
      <c r="A308" s="16">
        <v>2010105078</v>
      </c>
      <c r="C308" s="16" t="s">
        <v>847</v>
      </c>
      <c r="D308" s="19"/>
      <c r="F308">
        <v>2010101002</v>
      </c>
      <c r="G308">
        <v>101011701</v>
      </c>
      <c r="H308" s="16">
        <v>2010105078</v>
      </c>
      <c r="I308" s="17"/>
      <c r="J308" s="17" t="s">
        <v>777</v>
      </c>
    </row>
    <row r="309" spans="1:10" x14ac:dyDescent="0.2">
      <c r="A309" s="16">
        <v>2010105079</v>
      </c>
      <c r="C309" s="16" t="s">
        <v>467</v>
      </c>
      <c r="D309" s="19">
        <v>300056216400003</v>
      </c>
      <c r="F309">
        <v>2010101002</v>
      </c>
      <c r="G309">
        <v>101011701</v>
      </c>
      <c r="H309" s="16">
        <v>2010105079</v>
      </c>
      <c r="I309" s="17"/>
      <c r="J309" s="17" t="s">
        <v>777</v>
      </c>
    </row>
    <row r="310" spans="1:10" x14ac:dyDescent="0.2">
      <c r="A310" s="16">
        <v>2010105082</v>
      </c>
      <c r="C310" s="16" t="s">
        <v>468</v>
      </c>
      <c r="D310" s="19"/>
      <c r="F310">
        <v>2010101002</v>
      </c>
      <c r="G310">
        <v>101011701</v>
      </c>
      <c r="H310" s="16">
        <v>2010105082</v>
      </c>
      <c r="I310" s="17"/>
      <c r="J310" s="17" t="s">
        <v>777</v>
      </c>
    </row>
    <row r="311" spans="1:10" x14ac:dyDescent="0.2">
      <c r="A311" s="16">
        <v>2010105084</v>
      </c>
      <c r="C311" s="16" t="s">
        <v>469</v>
      </c>
      <c r="D311" s="19">
        <v>310835879500003</v>
      </c>
      <c r="F311">
        <v>2010101002</v>
      </c>
      <c r="G311">
        <v>101011701</v>
      </c>
      <c r="H311" s="16">
        <v>2010105084</v>
      </c>
      <c r="I311" s="17"/>
      <c r="J311" s="17" t="s">
        <v>777</v>
      </c>
    </row>
    <row r="312" spans="1:10" x14ac:dyDescent="0.2">
      <c r="A312" s="16">
        <v>2010105086</v>
      </c>
      <c r="C312" s="16" t="s">
        <v>470</v>
      </c>
      <c r="D312" s="19"/>
      <c r="F312">
        <v>2010101002</v>
      </c>
      <c r="G312">
        <v>101011701</v>
      </c>
      <c r="H312" s="16">
        <v>2010105086</v>
      </c>
      <c r="I312" s="17"/>
      <c r="J312" s="17" t="s">
        <v>777</v>
      </c>
    </row>
    <row r="313" spans="1:10" x14ac:dyDescent="0.2">
      <c r="A313" s="16">
        <v>2010105087</v>
      </c>
      <c r="C313" s="16" t="s">
        <v>471</v>
      </c>
      <c r="D313" s="19"/>
      <c r="F313">
        <v>2010101002</v>
      </c>
      <c r="G313">
        <v>101011701</v>
      </c>
      <c r="H313" s="16">
        <v>2010105087</v>
      </c>
      <c r="I313" s="17"/>
      <c r="J313" s="17" t="s">
        <v>777</v>
      </c>
    </row>
    <row r="314" spans="1:10" x14ac:dyDescent="0.2">
      <c r="A314" s="16">
        <v>2010105089</v>
      </c>
      <c r="C314" s="16" t="s">
        <v>472</v>
      </c>
      <c r="D314" s="19"/>
      <c r="F314">
        <v>2010101002</v>
      </c>
      <c r="G314">
        <v>101011701</v>
      </c>
      <c r="H314" s="16">
        <v>2010105089</v>
      </c>
      <c r="I314" s="17"/>
      <c r="J314" s="17" t="s">
        <v>777</v>
      </c>
    </row>
    <row r="315" spans="1:10" x14ac:dyDescent="0.2">
      <c r="A315" s="16">
        <v>2010105090</v>
      </c>
      <c r="C315" s="16" t="s">
        <v>473</v>
      </c>
      <c r="D315" s="19"/>
      <c r="F315">
        <v>2010101002</v>
      </c>
      <c r="G315">
        <v>101011701</v>
      </c>
      <c r="H315" s="16">
        <v>2010105090</v>
      </c>
      <c r="I315" s="17"/>
      <c r="J315" s="17" t="s">
        <v>777</v>
      </c>
    </row>
    <row r="316" spans="1:10" x14ac:dyDescent="0.2">
      <c r="A316" s="16">
        <v>2010105091</v>
      </c>
      <c r="C316" s="16" t="s">
        <v>848</v>
      </c>
      <c r="D316" s="19">
        <v>301106672400003</v>
      </c>
      <c r="F316">
        <v>2010101002</v>
      </c>
      <c r="G316">
        <v>101011701</v>
      </c>
      <c r="H316" s="16">
        <v>2010105091</v>
      </c>
      <c r="I316" s="17"/>
      <c r="J316" s="17" t="s">
        <v>777</v>
      </c>
    </row>
    <row r="317" spans="1:10" x14ac:dyDescent="0.2">
      <c r="A317" s="16">
        <v>2010105094</v>
      </c>
      <c r="C317" s="16" t="s">
        <v>474</v>
      </c>
      <c r="D317" s="19"/>
      <c r="F317">
        <v>2010101002</v>
      </c>
      <c r="G317">
        <v>101011701</v>
      </c>
      <c r="H317" s="16">
        <v>2010105094</v>
      </c>
      <c r="I317" s="17"/>
      <c r="J317" s="17" t="s">
        <v>777</v>
      </c>
    </row>
    <row r="318" spans="1:10" x14ac:dyDescent="0.2">
      <c r="A318" s="16">
        <v>2010105095</v>
      </c>
      <c r="C318" s="16" t="s">
        <v>475</v>
      </c>
      <c r="D318" s="19"/>
      <c r="F318">
        <v>2010101002</v>
      </c>
      <c r="G318">
        <v>101011701</v>
      </c>
      <c r="H318" s="16">
        <v>2010105095</v>
      </c>
      <c r="I318" s="17"/>
      <c r="J318" s="17" t="s">
        <v>777</v>
      </c>
    </row>
    <row r="319" spans="1:10" x14ac:dyDescent="0.2">
      <c r="A319" s="16">
        <v>2010105096</v>
      </c>
      <c r="C319" s="16" t="s">
        <v>849</v>
      </c>
      <c r="D319" s="19">
        <v>300245029400003</v>
      </c>
      <c r="F319">
        <v>2010101002</v>
      </c>
      <c r="G319">
        <v>101011701</v>
      </c>
      <c r="H319" s="16">
        <v>2010105096</v>
      </c>
      <c r="I319" s="17"/>
      <c r="J319" s="17" t="s">
        <v>777</v>
      </c>
    </row>
    <row r="320" spans="1:10" x14ac:dyDescent="0.2">
      <c r="A320" s="16">
        <v>2010105097</v>
      </c>
      <c r="C320" s="16" t="s">
        <v>476</v>
      </c>
      <c r="D320" s="19"/>
      <c r="F320">
        <v>2010101002</v>
      </c>
      <c r="G320">
        <v>101011701</v>
      </c>
      <c r="H320" s="16">
        <v>2010105097</v>
      </c>
      <c r="I320" s="17"/>
      <c r="J320" s="17" t="s">
        <v>777</v>
      </c>
    </row>
    <row r="321" spans="1:10" x14ac:dyDescent="0.2">
      <c r="A321" s="16">
        <v>2010105098</v>
      </c>
      <c r="C321" s="16" t="s">
        <v>477</v>
      </c>
      <c r="D321" s="19"/>
      <c r="F321">
        <v>2010101002</v>
      </c>
      <c r="G321">
        <v>101011701</v>
      </c>
      <c r="H321" s="16">
        <v>2010105098</v>
      </c>
      <c r="I321" s="17"/>
      <c r="J321" s="17" t="s">
        <v>777</v>
      </c>
    </row>
    <row r="322" spans="1:10" x14ac:dyDescent="0.2">
      <c r="A322" s="16">
        <v>2010105099</v>
      </c>
      <c r="C322" s="16" t="s">
        <v>478</v>
      </c>
      <c r="D322" s="19"/>
      <c r="F322">
        <v>2010101002</v>
      </c>
      <c r="G322">
        <v>101011701</v>
      </c>
      <c r="H322" s="16">
        <v>2010105099</v>
      </c>
      <c r="I322" s="17"/>
      <c r="J322" s="17" t="s">
        <v>777</v>
      </c>
    </row>
    <row r="323" spans="1:10" x14ac:dyDescent="0.2">
      <c r="A323" s="16">
        <v>2010105100</v>
      </c>
      <c r="C323" s="16" t="s">
        <v>479</v>
      </c>
      <c r="D323" s="19"/>
      <c r="F323">
        <v>2010101002</v>
      </c>
      <c r="G323">
        <v>101011701</v>
      </c>
      <c r="H323" s="16">
        <v>2010105100</v>
      </c>
      <c r="I323" s="17"/>
      <c r="J323" s="17" t="s">
        <v>777</v>
      </c>
    </row>
    <row r="324" spans="1:10" x14ac:dyDescent="0.2">
      <c r="A324" s="16">
        <v>2010105101</v>
      </c>
      <c r="C324" s="16" t="s">
        <v>480</v>
      </c>
      <c r="D324" s="19"/>
      <c r="F324">
        <v>2010101002</v>
      </c>
      <c r="G324">
        <v>101011701</v>
      </c>
      <c r="H324" s="16">
        <v>2010105101</v>
      </c>
      <c r="I324" s="17"/>
      <c r="J324" s="17" t="s">
        <v>777</v>
      </c>
    </row>
    <row r="325" spans="1:10" x14ac:dyDescent="0.2">
      <c r="A325" s="16">
        <v>2010105102</v>
      </c>
      <c r="C325" s="16" t="s">
        <v>481</v>
      </c>
      <c r="D325" s="19"/>
      <c r="F325">
        <v>2010101002</v>
      </c>
      <c r="G325">
        <v>101011701</v>
      </c>
      <c r="H325" s="16">
        <v>2010105102</v>
      </c>
      <c r="I325" s="17"/>
      <c r="J325" s="17" t="s">
        <v>777</v>
      </c>
    </row>
    <row r="326" spans="1:10" x14ac:dyDescent="0.2">
      <c r="A326" s="16">
        <v>2010105103</v>
      </c>
      <c r="C326" s="16" t="s">
        <v>482</v>
      </c>
      <c r="D326" s="19"/>
      <c r="F326">
        <v>2010101002</v>
      </c>
      <c r="G326">
        <v>101011701</v>
      </c>
      <c r="H326" s="16">
        <v>2010105103</v>
      </c>
      <c r="I326" s="17"/>
      <c r="J326" s="17" t="s">
        <v>777</v>
      </c>
    </row>
    <row r="327" spans="1:10" x14ac:dyDescent="0.2">
      <c r="A327" s="16">
        <v>2010105104</v>
      </c>
      <c r="C327" s="16" t="s">
        <v>483</v>
      </c>
      <c r="D327" s="19">
        <v>301149663900003</v>
      </c>
      <c r="F327">
        <v>2010101002</v>
      </c>
      <c r="G327">
        <v>101011701</v>
      </c>
      <c r="H327" s="16">
        <v>2010105104</v>
      </c>
      <c r="I327" s="17"/>
      <c r="J327" s="17" t="s">
        <v>777</v>
      </c>
    </row>
    <row r="328" spans="1:10" x14ac:dyDescent="0.2">
      <c r="A328" s="16">
        <v>2010105108</v>
      </c>
      <c r="C328" s="16" t="s">
        <v>484</v>
      </c>
      <c r="D328" s="19"/>
      <c r="F328">
        <v>2010101002</v>
      </c>
      <c r="G328">
        <v>101011701</v>
      </c>
      <c r="H328" s="16">
        <v>2010105108</v>
      </c>
      <c r="I328" s="17"/>
      <c r="J328" s="17" t="s">
        <v>777</v>
      </c>
    </row>
    <row r="329" spans="1:10" x14ac:dyDescent="0.2">
      <c r="A329" s="16">
        <v>2010105109</v>
      </c>
      <c r="C329" s="16" t="s">
        <v>485</v>
      </c>
      <c r="D329" s="19"/>
      <c r="F329">
        <v>2010101002</v>
      </c>
      <c r="G329">
        <v>101011701</v>
      </c>
      <c r="H329" s="16">
        <v>2010105109</v>
      </c>
      <c r="I329" s="17"/>
      <c r="J329" s="17" t="s">
        <v>777</v>
      </c>
    </row>
    <row r="330" spans="1:10" x14ac:dyDescent="0.2">
      <c r="A330" s="16">
        <v>2010105110</v>
      </c>
      <c r="C330" s="16" t="s">
        <v>486</v>
      </c>
      <c r="D330" s="19"/>
      <c r="F330">
        <v>2010101002</v>
      </c>
      <c r="G330">
        <v>101011701</v>
      </c>
      <c r="H330" s="16">
        <v>2010105110</v>
      </c>
      <c r="I330" s="17"/>
      <c r="J330" s="17" t="s">
        <v>777</v>
      </c>
    </row>
    <row r="331" spans="1:10" x14ac:dyDescent="0.2">
      <c r="A331" s="16">
        <v>2010105111</v>
      </c>
      <c r="C331" s="16" t="s">
        <v>487</v>
      </c>
      <c r="D331" s="19">
        <v>310028430600003</v>
      </c>
      <c r="F331">
        <v>2010101002</v>
      </c>
      <c r="G331">
        <v>101011701</v>
      </c>
      <c r="H331" s="16">
        <v>2010105111</v>
      </c>
      <c r="I331" s="17"/>
      <c r="J331" s="17" t="s">
        <v>777</v>
      </c>
    </row>
    <row r="332" spans="1:10" x14ac:dyDescent="0.2">
      <c r="A332" s="16">
        <v>2010105112</v>
      </c>
      <c r="C332" s="16" t="s">
        <v>488</v>
      </c>
      <c r="D332" s="19"/>
      <c r="F332">
        <v>2010101002</v>
      </c>
      <c r="G332">
        <v>101011701</v>
      </c>
      <c r="H332" s="16">
        <v>2010105112</v>
      </c>
      <c r="I332" s="17"/>
      <c r="J332" s="17" t="s">
        <v>777</v>
      </c>
    </row>
    <row r="333" spans="1:10" x14ac:dyDescent="0.2">
      <c r="A333" s="16">
        <v>2010105113</v>
      </c>
      <c r="C333" s="16" t="s">
        <v>489</v>
      </c>
      <c r="D333" s="19"/>
      <c r="F333">
        <v>2010101002</v>
      </c>
      <c r="G333">
        <v>101011701</v>
      </c>
      <c r="H333" s="16">
        <v>2010105113</v>
      </c>
      <c r="I333" s="17"/>
      <c r="J333" s="17" t="s">
        <v>777</v>
      </c>
    </row>
    <row r="334" spans="1:10" x14ac:dyDescent="0.2">
      <c r="A334" s="16">
        <v>2010105114</v>
      </c>
      <c r="C334" s="16" t="s">
        <v>490</v>
      </c>
      <c r="D334" s="19">
        <v>300279584700003</v>
      </c>
      <c r="F334">
        <v>2010101002</v>
      </c>
      <c r="G334">
        <v>101011701</v>
      </c>
      <c r="H334" s="16">
        <v>2010105114</v>
      </c>
      <c r="I334" s="17"/>
      <c r="J334" s="17" t="s">
        <v>777</v>
      </c>
    </row>
    <row r="335" spans="1:10" x14ac:dyDescent="0.2">
      <c r="A335" s="16">
        <v>2010105115</v>
      </c>
      <c r="C335" s="16" t="s">
        <v>491</v>
      </c>
      <c r="D335" s="19"/>
      <c r="F335">
        <v>2010101002</v>
      </c>
      <c r="G335">
        <v>101011701</v>
      </c>
      <c r="H335" s="16">
        <v>2010105115</v>
      </c>
      <c r="I335" s="17"/>
      <c r="J335" s="17" t="s">
        <v>777</v>
      </c>
    </row>
    <row r="336" spans="1:10" x14ac:dyDescent="0.2">
      <c r="A336" s="16">
        <v>2010105116</v>
      </c>
      <c r="C336" s="16" t="s">
        <v>492</v>
      </c>
      <c r="D336" s="19"/>
      <c r="F336">
        <v>2010101002</v>
      </c>
      <c r="G336">
        <v>101011701</v>
      </c>
      <c r="H336" s="16">
        <v>2010105116</v>
      </c>
      <c r="I336" s="17"/>
      <c r="J336" s="17" t="s">
        <v>777</v>
      </c>
    </row>
    <row r="337" spans="1:10" x14ac:dyDescent="0.2">
      <c r="A337" s="16">
        <v>2010105117</v>
      </c>
      <c r="C337" s="16" t="s">
        <v>493</v>
      </c>
      <c r="D337" s="19">
        <v>310764764600003</v>
      </c>
      <c r="F337">
        <v>2010101002</v>
      </c>
      <c r="G337">
        <v>101011701</v>
      </c>
      <c r="H337" s="16">
        <v>2010105117</v>
      </c>
      <c r="I337" s="17"/>
      <c r="J337" s="17" t="s">
        <v>777</v>
      </c>
    </row>
    <row r="338" spans="1:10" x14ac:dyDescent="0.2">
      <c r="A338" s="16">
        <v>2010105118</v>
      </c>
      <c r="C338" s="16" t="s">
        <v>494</v>
      </c>
      <c r="D338" s="19"/>
      <c r="F338">
        <v>2010101002</v>
      </c>
      <c r="G338">
        <v>101011701</v>
      </c>
      <c r="H338" s="16">
        <v>2010105118</v>
      </c>
      <c r="I338" s="17"/>
      <c r="J338" s="17" t="s">
        <v>777</v>
      </c>
    </row>
    <row r="339" spans="1:10" x14ac:dyDescent="0.2">
      <c r="A339" s="16">
        <v>2010105119</v>
      </c>
      <c r="C339" s="16" t="s">
        <v>495</v>
      </c>
      <c r="D339" s="19">
        <v>300040928400003</v>
      </c>
      <c r="F339">
        <v>2010101002</v>
      </c>
      <c r="G339">
        <v>101011701</v>
      </c>
      <c r="H339" s="16">
        <v>2010105119</v>
      </c>
      <c r="I339" s="17"/>
      <c r="J339" s="17" t="s">
        <v>777</v>
      </c>
    </row>
    <row r="340" spans="1:10" x14ac:dyDescent="0.2">
      <c r="A340" s="16">
        <v>2010105120</v>
      </c>
      <c r="C340" s="16" t="s">
        <v>496</v>
      </c>
      <c r="D340" s="19"/>
      <c r="F340">
        <v>2010101002</v>
      </c>
      <c r="G340">
        <v>101011701</v>
      </c>
      <c r="H340" s="16">
        <v>2010105120</v>
      </c>
      <c r="I340" s="17"/>
      <c r="J340" s="17" t="s">
        <v>777</v>
      </c>
    </row>
    <row r="341" spans="1:10" x14ac:dyDescent="0.2">
      <c r="A341" s="16">
        <v>2010105121</v>
      </c>
      <c r="C341" s="16" t="s">
        <v>850</v>
      </c>
      <c r="D341" s="19"/>
      <c r="F341">
        <v>2010101002</v>
      </c>
      <c r="G341">
        <v>101011701</v>
      </c>
      <c r="H341" s="16">
        <v>2010105121</v>
      </c>
      <c r="I341" s="17"/>
      <c r="J341" s="17" t="s">
        <v>777</v>
      </c>
    </row>
    <row r="342" spans="1:10" x14ac:dyDescent="0.2">
      <c r="A342" s="16">
        <v>2010105122</v>
      </c>
      <c r="C342" s="16" t="s">
        <v>497</v>
      </c>
      <c r="D342" s="19">
        <v>310772075700003</v>
      </c>
      <c r="F342">
        <v>2010101002</v>
      </c>
      <c r="G342">
        <v>101011701</v>
      </c>
      <c r="H342" s="16">
        <v>2010105122</v>
      </c>
      <c r="I342" s="17"/>
      <c r="J342" s="17" t="s">
        <v>777</v>
      </c>
    </row>
    <row r="343" spans="1:10" x14ac:dyDescent="0.2">
      <c r="A343" s="16">
        <v>2010105123</v>
      </c>
      <c r="C343" s="16" t="s">
        <v>498</v>
      </c>
      <c r="D343" s="19"/>
      <c r="F343">
        <v>2010101002</v>
      </c>
      <c r="G343">
        <v>101011701</v>
      </c>
      <c r="H343" s="16">
        <v>2010105123</v>
      </c>
      <c r="I343" s="17"/>
      <c r="J343" s="17" t="s">
        <v>777</v>
      </c>
    </row>
    <row r="344" spans="1:10" x14ac:dyDescent="0.2">
      <c r="A344" s="16">
        <v>2010105124</v>
      </c>
      <c r="C344" s="16" t="s">
        <v>499</v>
      </c>
      <c r="D344" s="19">
        <v>300002788510003</v>
      </c>
      <c r="F344">
        <v>2010101002</v>
      </c>
      <c r="G344">
        <v>101011701</v>
      </c>
      <c r="H344" s="16">
        <v>2010105124</v>
      </c>
      <c r="I344" s="17"/>
      <c r="J344" s="17" t="s">
        <v>777</v>
      </c>
    </row>
    <row r="345" spans="1:10" x14ac:dyDescent="0.2">
      <c r="A345" s="16">
        <v>2010105125</v>
      </c>
      <c r="C345" s="16" t="s">
        <v>500</v>
      </c>
      <c r="D345" s="19"/>
      <c r="F345">
        <v>2010101002</v>
      </c>
      <c r="G345">
        <v>101011701</v>
      </c>
      <c r="H345" s="16">
        <v>2010105125</v>
      </c>
      <c r="I345" s="17"/>
      <c r="J345" s="17" t="s">
        <v>777</v>
      </c>
    </row>
    <row r="346" spans="1:10" x14ac:dyDescent="0.2">
      <c r="A346" s="16">
        <v>2010105126</v>
      </c>
      <c r="C346" s="16" t="s">
        <v>501</v>
      </c>
      <c r="D346" s="19"/>
      <c r="F346">
        <v>2010101002</v>
      </c>
      <c r="G346">
        <v>101011701</v>
      </c>
      <c r="H346" s="16">
        <v>2010105126</v>
      </c>
      <c r="I346" s="17"/>
      <c r="J346" s="17" t="s">
        <v>777</v>
      </c>
    </row>
    <row r="347" spans="1:10" x14ac:dyDescent="0.2">
      <c r="A347" s="16">
        <v>2010105127</v>
      </c>
      <c r="C347" s="16" t="s">
        <v>502</v>
      </c>
      <c r="D347" s="19"/>
      <c r="F347">
        <v>2010101002</v>
      </c>
      <c r="G347">
        <v>101011701</v>
      </c>
      <c r="H347" s="16">
        <v>2010105127</v>
      </c>
      <c r="I347" s="17"/>
      <c r="J347" s="17" t="s">
        <v>777</v>
      </c>
    </row>
    <row r="348" spans="1:10" x14ac:dyDescent="0.2">
      <c r="A348" s="16">
        <v>2010105128</v>
      </c>
      <c r="C348" s="16" t="s">
        <v>503</v>
      </c>
      <c r="D348" s="19">
        <v>301007381300003</v>
      </c>
      <c r="F348">
        <v>2010101002</v>
      </c>
      <c r="G348">
        <v>101011701</v>
      </c>
      <c r="H348" s="16">
        <v>2010105128</v>
      </c>
      <c r="I348" s="17"/>
      <c r="J348" s="17" t="s">
        <v>777</v>
      </c>
    </row>
    <row r="349" spans="1:10" x14ac:dyDescent="0.2">
      <c r="A349" s="16">
        <v>2010105129</v>
      </c>
      <c r="C349" s="16" t="s">
        <v>504</v>
      </c>
      <c r="D349" s="19"/>
      <c r="F349">
        <v>2010101002</v>
      </c>
      <c r="G349">
        <v>101011701</v>
      </c>
      <c r="H349" s="16">
        <v>2010105129</v>
      </c>
      <c r="I349" s="17"/>
      <c r="J349" s="17" t="s">
        <v>777</v>
      </c>
    </row>
    <row r="350" spans="1:10" x14ac:dyDescent="0.2">
      <c r="A350" s="16">
        <v>2010105130</v>
      </c>
      <c r="C350" s="16" t="s">
        <v>505</v>
      </c>
      <c r="D350" s="19"/>
      <c r="F350">
        <v>2010101002</v>
      </c>
      <c r="G350">
        <v>101011701</v>
      </c>
      <c r="H350" s="16">
        <v>2010105130</v>
      </c>
      <c r="I350" s="17"/>
      <c r="J350" s="17" t="s">
        <v>777</v>
      </c>
    </row>
    <row r="351" spans="1:10" x14ac:dyDescent="0.2">
      <c r="A351" s="16">
        <v>2010105131</v>
      </c>
      <c r="C351" s="16" t="s">
        <v>506</v>
      </c>
      <c r="D351" s="19">
        <v>301157589700003</v>
      </c>
      <c r="F351">
        <v>2010101002</v>
      </c>
      <c r="G351">
        <v>101011701</v>
      </c>
      <c r="H351" s="16">
        <v>2010105131</v>
      </c>
      <c r="I351" s="17"/>
      <c r="J351" s="17" t="s">
        <v>777</v>
      </c>
    </row>
    <row r="352" spans="1:10" x14ac:dyDescent="0.2">
      <c r="A352" s="16">
        <v>2010105132</v>
      </c>
      <c r="C352" s="16" t="s">
        <v>851</v>
      </c>
      <c r="D352" s="19"/>
      <c r="F352">
        <v>2010101002</v>
      </c>
      <c r="G352">
        <v>101011701</v>
      </c>
      <c r="H352" s="16">
        <v>2010105132</v>
      </c>
      <c r="I352" s="17"/>
      <c r="J352" s="17" t="s">
        <v>777</v>
      </c>
    </row>
    <row r="353" spans="1:10" x14ac:dyDescent="0.2">
      <c r="A353" s="16">
        <v>2010105133</v>
      </c>
      <c r="C353" s="16" t="s">
        <v>852</v>
      </c>
      <c r="D353" s="19"/>
      <c r="F353">
        <v>2010101002</v>
      </c>
      <c r="G353">
        <v>101011701</v>
      </c>
      <c r="H353" s="16">
        <v>2010105133</v>
      </c>
      <c r="I353" s="17"/>
      <c r="J353" s="17" t="s">
        <v>777</v>
      </c>
    </row>
    <row r="354" spans="1:10" x14ac:dyDescent="0.2">
      <c r="A354" s="16">
        <v>2010105134</v>
      </c>
      <c r="C354" s="16" t="s">
        <v>507</v>
      </c>
      <c r="D354" s="19"/>
      <c r="F354">
        <v>2010101002</v>
      </c>
      <c r="G354">
        <v>101011701</v>
      </c>
      <c r="H354" s="16">
        <v>2010105134</v>
      </c>
      <c r="I354" s="17"/>
      <c r="J354" s="17" t="s">
        <v>777</v>
      </c>
    </row>
    <row r="355" spans="1:10" x14ac:dyDescent="0.2">
      <c r="A355" s="16">
        <v>2010105135</v>
      </c>
      <c r="C355" s="16" t="s">
        <v>508</v>
      </c>
      <c r="D355" s="19"/>
      <c r="F355">
        <v>2010101002</v>
      </c>
      <c r="G355">
        <v>101011701</v>
      </c>
      <c r="H355" s="16">
        <v>2010105135</v>
      </c>
      <c r="I355" s="17"/>
      <c r="J355" s="17" t="s">
        <v>777</v>
      </c>
    </row>
    <row r="356" spans="1:10" x14ac:dyDescent="0.2">
      <c r="A356" s="16">
        <v>2010105136</v>
      </c>
      <c r="C356" s="16" t="s">
        <v>509</v>
      </c>
      <c r="D356" s="19"/>
      <c r="F356">
        <v>2010101002</v>
      </c>
      <c r="G356">
        <v>101011701</v>
      </c>
      <c r="H356" s="16">
        <v>2010105136</v>
      </c>
      <c r="I356" s="17"/>
      <c r="J356" s="17" t="s">
        <v>777</v>
      </c>
    </row>
    <row r="357" spans="1:10" x14ac:dyDescent="0.2">
      <c r="A357" s="16">
        <v>2010105137</v>
      </c>
      <c r="C357" s="16" t="s">
        <v>510</v>
      </c>
      <c r="D357" s="19">
        <v>300056376500003</v>
      </c>
      <c r="F357">
        <v>2010101002</v>
      </c>
      <c r="G357">
        <v>101011701</v>
      </c>
      <c r="H357" s="16">
        <v>2010105137</v>
      </c>
      <c r="I357" s="17"/>
      <c r="J357" s="17" t="s">
        <v>777</v>
      </c>
    </row>
    <row r="358" spans="1:10" x14ac:dyDescent="0.2">
      <c r="A358" s="16">
        <v>2010105138</v>
      </c>
      <c r="C358" s="16" t="s">
        <v>511</v>
      </c>
      <c r="D358" s="19">
        <v>300039235900003</v>
      </c>
      <c r="F358">
        <v>2010101002</v>
      </c>
      <c r="G358">
        <v>101011701</v>
      </c>
      <c r="H358" s="16">
        <v>2010105138</v>
      </c>
      <c r="I358" s="17"/>
      <c r="J358" s="17" t="s">
        <v>777</v>
      </c>
    </row>
    <row r="359" spans="1:10" x14ac:dyDescent="0.2">
      <c r="A359" s="16">
        <v>2010105139</v>
      </c>
      <c r="C359" s="16" t="s">
        <v>512</v>
      </c>
      <c r="D359" s="19">
        <v>300857561900003</v>
      </c>
      <c r="F359">
        <v>2010101002</v>
      </c>
      <c r="G359">
        <v>101011701</v>
      </c>
      <c r="H359" s="16">
        <v>2010105139</v>
      </c>
      <c r="I359" s="17"/>
      <c r="J359" s="17" t="s">
        <v>777</v>
      </c>
    </row>
    <row r="360" spans="1:10" x14ac:dyDescent="0.2">
      <c r="A360" s="16">
        <v>2010105140</v>
      </c>
      <c r="C360" s="16" t="s">
        <v>513</v>
      </c>
      <c r="D360" s="19"/>
      <c r="F360">
        <v>2010101002</v>
      </c>
      <c r="G360">
        <v>101011701</v>
      </c>
      <c r="H360" s="16">
        <v>2010105140</v>
      </c>
      <c r="I360" s="17"/>
      <c r="J360" s="17" t="s">
        <v>777</v>
      </c>
    </row>
    <row r="361" spans="1:10" x14ac:dyDescent="0.2">
      <c r="A361" s="16">
        <v>2010105141</v>
      </c>
      <c r="C361" s="16" t="s">
        <v>853</v>
      </c>
      <c r="D361" s="19"/>
      <c r="F361">
        <v>2010101002</v>
      </c>
      <c r="G361">
        <v>101011701</v>
      </c>
      <c r="H361" s="16">
        <v>2010105141</v>
      </c>
      <c r="I361" s="17"/>
      <c r="J361" s="17" t="s">
        <v>777</v>
      </c>
    </row>
    <row r="362" spans="1:10" x14ac:dyDescent="0.2">
      <c r="A362" s="16">
        <v>2010105142</v>
      </c>
      <c r="C362" s="16" t="s">
        <v>514</v>
      </c>
      <c r="D362" s="19">
        <v>310505166400003</v>
      </c>
      <c r="F362">
        <v>2010101002</v>
      </c>
      <c r="G362">
        <v>101011701</v>
      </c>
      <c r="H362" s="16">
        <v>2010105142</v>
      </c>
      <c r="I362" s="17"/>
      <c r="J362" s="17" t="s">
        <v>777</v>
      </c>
    </row>
    <row r="363" spans="1:10" x14ac:dyDescent="0.2">
      <c r="A363" s="16">
        <v>2010105143</v>
      </c>
      <c r="C363" s="16" t="s">
        <v>515</v>
      </c>
      <c r="D363" s="19">
        <v>300145971110003</v>
      </c>
      <c r="F363">
        <v>2010101002</v>
      </c>
      <c r="G363">
        <v>101011701</v>
      </c>
      <c r="H363" s="16">
        <v>2010105143</v>
      </c>
      <c r="I363" s="17"/>
      <c r="J363" s="17" t="s">
        <v>777</v>
      </c>
    </row>
    <row r="364" spans="1:10" x14ac:dyDescent="0.2">
      <c r="A364" s="16">
        <v>2010105144</v>
      </c>
      <c r="C364" s="16" t="s">
        <v>854</v>
      </c>
      <c r="D364" s="19">
        <v>300002788510003</v>
      </c>
      <c r="F364">
        <v>2010101002</v>
      </c>
      <c r="G364">
        <v>101011701</v>
      </c>
      <c r="H364" s="16">
        <v>2010105144</v>
      </c>
      <c r="I364" s="17"/>
      <c r="J364" s="17" t="s">
        <v>777</v>
      </c>
    </row>
    <row r="365" spans="1:10" x14ac:dyDescent="0.2">
      <c r="A365" s="16">
        <v>2010105145</v>
      </c>
      <c r="C365" s="16" t="s">
        <v>516</v>
      </c>
      <c r="D365" s="19">
        <v>310472298300003</v>
      </c>
      <c r="F365">
        <v>2010101002</v>
      </c>
      <c r="G365">
        <v>101011701</v>
      </c>
      <c r="H365" s="16">
        <v>2010105145</v>
      </c>
      <c r="I365" s="17"/>
      <c r="J365" s="17" t="s">
        <v>777</v>
      </c>
    </row>
    <row r="366" spans="1:10" x14ac:dyDescent="0.2">
      <c r="A366" s="16">
        <v>2010105146</v>
      </c>
      <c r="C366" s="16" t="s">
        <v>517</v>
      </c>
      <c r="D366" s="19">
        <v>311330477400003</v>
      </c>
      <c r="F366">
        <v>2010101002</v>
      </c>
      <c r="G366">
        <v>101011701</v>
      </c>
      <c r="H366" s="16">
        <v>2010105146</v>
      </c>
      <c r="I366" s="17"/>
      <c r="J366" s="17" t="s">
        <v>777</v>
      </c>
    </row>
    <row r="367" spans="1:10" x14ac:dyDescent="0.2">
      <c r="A367" s="16">
        <v>2010105147</v>
      </c>
      <c r="C367" s="16" t="s">
        <v>518</v>
      </c>
      <c r="D367" s="19">
        <v>300002788510003</v>
      </c>
      <c r="F367">
        <v>2010101002</v>
      </c>
      <c r="G367">
        <v>101011701</v>
      </c>
      <c r="H367" s="16">
        <v>2010105147</v>
      </c>
      <c r="I367" s="17"/>
      <c r="J367" s="17" t="s">
        <v>777</v>
      </c>
    </row>
    <row r="368" spans="1:10" x14ac:dyDescent="0.2">
      <c r="A368" s="16">
        <v>2010105148</v>
      </c>
      <c r="C368" s="16" t="s">
        <v>519</v>
      </c>
      <c r="D368" s="19">
        <v>310991112100003</v>
      </c>
      <c r="F368">
        <v>2010101002</v>
      </c>
      <c r="G368">
        <v>101011701</v>
      </c>
      <c r="H368" s="16">
        <v>2010105148</v>
      </c>
      <c r="I368" s="17"/>
      <c r="J368" s="17" t="s">
        <v>777</v>
      </c>
    </row>
    <row r="369" spans="1:10" x14ac:dyDescent="0.2">
      <c r="A369" s="16">
        <v>2010105149</v>
      </c>
      <c r="C369" s="16" t="s">
        <v>520</v>
      </c>
      <c r="D369" s="19">
        <v>300002788510003</v>
      </c>
      <c r="F369">
        <v>2010101002</v>
      </c>
      <c r="G369">
        <v>101011701</v>
      </c>
      <c r="H369" s="16">
        <v>2010105149</v>
      </c>
      <c r="I369" s="17"/>
      <c r="J369" s="17" t="s">
        <v>777</v>
      </c>
    </row>
    <row r="370" spans="1:10" x14ac:dyDescent="0.2">
      <c r="A370" s="16">
        <v>2010105150</v>
      </c>
      <c r="C370" s="16" t="s">
        <v>521</v>
      </c>
      <c r="D370" s="19">
        <v>300804759700003</v>
      </c>
      <c r="F370">
        <v>2010101002</v>
      </c>
      <c r="G370">
        <v>101011701</v>
      </c>
      <c r="H370" s="16">
        <v>2010105150</v>
      </c>
      <c r="I370" s="17"/>
      <c r="J370" s="17" t="s">
        <v>777</v>
      </c>
    </row>
    <row r="371" spans="1:10" x14ac:dyDescent="0.2">
      <c r="A371" s="16">
        <v>2010105151</v>
      </c>
      <c r="C371" s="16" t="s">
        <v>855</v>
      </c>
      <c r="D371" s="19">
        <v>300023068600003</v>
      </c>
      <c r="F371">
        <v>2010101002</v>
      </c>
      <c r="G371">
        <v>101011701</v>
      </c>
      <c r="H371" s="16">
        <v>2010105151</v>
      </c>
      <c r="I371" s="17"/>
      <c r="J371" s="17" t="s">
        <v>777</v>
      </c>
    </row>
    <row r="372" spans="1:10" x14ac:dyDescent="0.2">
      <c r="A372" s="16">
        <v>2010105152</v>
      </c>
      <c r="C372" s="16" t="s">
        <v>522</v>
      </c>
      <c r="D372" s="19">
        <v>310979548200003</v>
      </c>
      <c r="F372">
        <v>2010101002</v>
      </c>
      <c r="G372">
        <v>101011701</v>
      </c>
      <c r="H372" s="16">
        <v>2010105152</v>
      </c>
      <c r="I372" s="17"/>
      <c r="J372" s="17" t="s">
        <v>777</v>
      </c>
    </row>
    <row r="373" spans="1:10" x14ac:dyDescent="0.2">
      <c r="A373" s="16">
        <v>2010105153</v>
      </c>
      <c r="C373" s="16" t="s">
        <v>523</v>
      </c>
      <c r="D373" s="19"/>
      <c r="F373">
        <v>2010101002</v>
      </c>
      <c r="G373">
        <v>101011701</v>
      </c>
      <c r="H373" s="16">
        <v>2010105153</v>
      </c>
      <c r="I373" s="17"/>
      <c r="J373" s="17" t="s">
        <v>777</v>
      </c>
    </row>
    <row r="374" spans="1:10" x14ac:dyDescent="0.2">
      <c r="A374" s="16">
        <v>2010105154</v>
      </c>
      <c r="C374" s="16" t="s">
        <v>524</v>
      </c>
      <c r="D374" s="19"/>
      <c r="F374">
        <v>2010101002</v>
      </c>
      <c r="G374">
        <v>101011701</v>
      </c>
      <c r="H374" s="16">
        <v>2010105154</v>
      </c>
      <c r="I374" s="17"/>
      <c r="J374" s="17" t="s">
        <v>777</v>
      </c>
    </row>
    <row r="375" spans="1:10" x14ac:dyDescent="0.2">
      <c r="A375" s="16">
        <v>2010105155</v>
      </c>
      <c r="C375" s="16" t="s">
        <v>525</v>
      </c>
      <c r="D375" s="19"/>
      <c r="F375">
        <v>2010101002</v>
      </c>
      <c r="G375">
        <v>101011701</v>
      </c>
      <c r="H375" s="16">
        <v>2010105155</v>
      </c>
      <c r="I375" s="17"/>
      <c r="J375" s="17" t="s">
        <v>777</v>
      </c>
    </row>
    <row r="376" spans="1:10" x14ac:dyDescent="0.2">
      <c r="A376" s="16">
        <v>2010105156</v>
      </c>
      <c r="C376" s="16" t="s">
        <v>526</v>
      </c>
      <c r="D376" s="19"/>
      <c r="F376">
        <v>2010101002</v>
      </c>
      <c r="G376">
        <v>101011701</v>
      </c>
      <c r="H376" s="16">
        <v>2010105156</v>
      </c>
      <c r="I376" s="17"/>
      <c r="J376" s="17" t="s">
        <v>777</v>
      </c>
    </row>
    <row r="377" spans="1:10" x14ac:dyDescent="0.2">
      <c r="A377" s="16">
        <v>2010105157</v>
      </c>
      <c r="C377" s="16" t="s">
        <v>856</v>
      </c>
      <c r="D377" s="19"/>
      <c r="F377">
        <v>2010101002</v>
      </c>
      <c r="G377">
        <v>101011701</v>
      </c>
      <c r="H377" s="16">
        <v>2010105157</v>
      </c>
      <c r="I377" s="17"/>
      <c r="J377" s="17" t="s">
        <v>777</v>
      </c>
    </row>
    <row r="378" spans="1:10" x14ac:dyDescent="0.2">
      <c r="A378" s="16">
        <v>2010105158</v>
      </c>
      <c r="C378" s="16" t="s">
        <v>857</v>
      </c>
      <c r="D378" s="19">
        <v>300002788510003</v>
      </c>
      <c r="F378">
        <v>2010101002</v>
      </c>
      <c r="G378">
        <v>101011701</v>
      </c>
      <c r="H378" s="16">
        <v>2010105158</v>
      </c>
      <c r="I378" s="17"/>
      <c r="J378" s="17" t="s">
        <v>777</v>
      </c>
    </row>
    <row r="379" spans="1:10" x14ac:dyDescent="0.2">
      <c r="A379" s="16">
        <v>2010105159</v>
      </c>
      <c r="C379" s="16" t="s">
        <v>527</v>
      </c>
      <c r="D379" s="19"/>
      <c r="F379">
        <v>2010101002</v>
      </c>
      <c r="G379">
        <v>101011701</v>
      </c>
      <c r="H379" s="16">
        <v>2010105159</v>
      </c>
      <c r="I379" s="17"/>
      <c r="J379" s="17" t="s">
        <v>777</v>
      </c>
    </row>
    <row r="380" spans="1:10" x14ac:dyDescent="0.2">
      <c r="A380" s="16">
        <v>2010105160</v>
      </c>
      <c r="C380" s="16" t="s">
        <v>528</v>
      </c>
      <c r="D380" s="19">
        <v>310131187300003</v>
      </c>
      <c r="F380">
        <v>2010101002</v>
      </c>
      <c r="G380">
        <v>101011701</v>
      </c>
      <c r="H380" s="16">
        <v>2010105160</v>
      </c>
      <c r="I380" s="17"/>
      <c r="J380" s="17" t="s">
        <v>777</v>
      </c>
    </row>
    <row r="381" spans="1:10" x14ac:dyDescent="0.2">
      <c r="A381" s="16">
        <v>2010105161</v>
      </c>
      <c r="C381" s="16" t="s">
        <v>529</v>
      </c>
      <c r="D381" s="19"/>
      <c r="F381">
        <v>2010101002</v>
      </c>
      <c r="G381">
        <v>101011701</v>
      </c>
      <c r="H381" s="16">
        <v>2010105161</v>
      </c>
      <c r="I381" s="17"/>
      <c r="J381" s="17" t="s">
        <v>777</v>
      </c>
    </row>
    <row r="382" spans="1:10" x14ac:dyDescent="0.2">
      <c r="A382" s="16">
        <v>2010105162</v>
      </c>
      <c r="C382" s="16" t="s">
        <v>530</v>
      </c>
      <c r="D382" s="19"/>
      <c r="F382">
        <v>2010101002</v>
      </c>
      <c r="G382">
        <v>101011701</v>
      </c>
      <c r="H382" s="16">
        <v>2010105162</v>
      </c>
      <c r="I382" s="17"/>
      <c r="J382" s="17" t="s">
        <v>777</v>
      </c>
    </row>
    <row r="383" spans="1:10" x14ac:dyDescent="0.2">
      <c r="A383" s="16">
        <v>2010105163</v>
      </c>
      <c r="C383" s="16" t="s">
        <v>531</v>
      </c>
      <c r="D383" s="19">
        <v>310131187300003</v>
      </c>
      <c r="F383">
        <v>2010101002</v>
      </c>
      <c r="G383">
        <v>101011701</v>
      </c>
      <c r="H383" s="16">
        <v>2010105163</v>
      </c>
      <c r="I383" s="17"/>
      <c r="J383" s="17" t="s">
        <v>777</v>
      </c>
    </row>
    <row r="384" spans="1:10" x14ac:dyDescent="0.2">
      <c r="A384" s="16">
        <v>2010105164</v>
      </c>
      <c r="C384" s="16" t="s">
        <v>532</v>
      </c>
      <c r="D384" s="19">
        <v>310572343300003</v>
      </c>
      <c r="F384">
        <v>2010101002</v>
      </c>
      <c r="G384">
        <v>101011701</v>
      </c>
      <c r="H384" s="16">
        <v>2010105164</v>
      </c>
      <c r="I384" s="17"/>
      <c r="J384" s="17" t="s">
        <v>777</v>
      </c>
    </row>
    <row r="385" spans="1:10" x14ac:dyDescent="0.2">
      <c r="A385" s="16">
        <v>2010105165</v>
      </c>
      <c r="C385" s="16" t="s">
        <v>533</v>
      </c>
      <c r="D385" s="19">
        <v>300110957800003</v>
      </c>
      <c r="F385">
        <v>2010101002</v>
      </c>
      <c r="G385">
        <v>101011701</v>
      </c>
      <c r="H385" s="16">
        <v>2010105165</v>
      </c>
      <c r="I385" s="17"/>
      <c r="J385" s="17" t="s">
        <v>777</v>
      </c>
    </row>
    <row r="386" spans="1:10" x14ac:dyDescent="0.2">
      <c r="A386" s="16">
        <v>2010105166</v>
      </c>
      <c r="C386" s="16" t="s">
        <v>534</v>
      </c>
      <c r="D386" s="19">
        <v>300792026400003</v>
      </c>
      <c r="F386">
        <v>2010101002</v>
      </c>
      <c r="G386">
        <v>101011701</v>
      </c>
      <c r="H386" s="16">
        <v>2010105166</v>
      </c>
      <c r="I386" s="17"/>
      <c r="J386" s="17" t="s">
        <v>777</v>
      </c>
    </row>
    <row r="387" spans="1:10" x14ac:dyDescent="0.2">
      <c r="A387" s="16">
        <v>2010105167</v>
      </c>
      <c r="C387" s="16" t="s">
        <v>535</v>
      </c>
      <c r="D387" s="19">
        <v>300380281200003</v>
      </c>
      <c r="F387">
        <v>2010101002</v>
      </c>
      <c r="G387">
        <v>101011701</v>
      </c>
      <c r="H387" s="16">
        <v>2010105167</v>
      </c>
      <c r="I387" s="17"/>
      <c r="J387" s="17" t="s">
        <v>777</v>
      </c>
    </row>
    <row r="388" spans="1:10" x14ac:dyDescent="0.2">
      <c r="A388" s="16">
        <v>2010105168</v>
      </c>
      <c r="C388" s="16" t="s">
        <v>536</v>
      </c>
      <c r="D388" s="19">
        <v>311531688700003</v>
      </c>
      <c r="F388">
        <v>2010101002</v>
      </c>
      <c r="G388">
        <v>101011701</v>
      </c>
      <c r="H388" s="16">
        <v>2010105168</v>
      </c>
      <c r="I388" s="17"/>
      <c r="J388" s="17" t="s">
        <v>777</v>
      </c>
    </row>
    <row r="389" spans="1:10" x14ac:dyDescent="0.2">
      <c r="A389" s="16">
        <v>2010105169</v>
      </c>
      <c r="C389" s="16" t="s">
        <v>537</v>
      </c>
      <c r="D389" s="19">
        <v>310330999700003</v>
      </c>
      <c r="F389">
        <v>2010101002</v>
      </c>
      <c r="G389">
        <v>101011701</v>
      </c>
      <c r="H389" s="16">
        <v>2010105169</v>
      </c>
      <c r="I389" s="17"/>
      <c r="J389" s="17" t="s">
        <v>777</v>
      </c>
    </row>
    <row r="390" spans="1:10" x14ac:dyDescent="0.2">
      <c r="A390" s="16">
        <v>2010105170</v>
      </c>
      <c r="C390" s="16" t="s">
        <v>538</v>
      </c>
      <c r="D390" s="19"/>
      <c r="F390">
        <v>2010101002</v>
      </c>
      <c r="G390">
        <v>101011701</v>
      </c>
      <c r="H390" s="16">
        <v>2010105170</v>
      </c>
      <c r="I390" s="17"/>
      <c r="J390" s="17" t="s">
        <v>777</v>
      </c>
    </row>
    <row r="391" spans="1:10" x14ac:dyDescent="0.2">
      <c r="A391" s="16">
        <v>2010105171</v>
      </c>
      <c r="C391" s="16" t="s">
        <v>539</v>
      </c>
      <c r="D391" s="19"/>
      <c r="F391">
        <v>2010101002</v>
      </c>
      <c r="G391">
        <v>101011701</v>
      </c>
      <c r="H391" s="16">
        <v>2010105171</v>
      </c>
      <c r="I391" s="17"/>
      <c r="J391" s="17" t="s">
        <v>777</v>
      </c>
    </row>
    <row r="392" spans="1:10" x14ac:dyDescent="0.2">
      <c r="A392" s="16">
        <v>2010105172</v>
      </c>
      <c r="C392" s="16" t="s">
        <v>540</v>
      </c>
      <c r="D392" s="19"/>
      <c r="F392">
        <v>2010101002</v>
      </c>
      <c r="G392">
        <v>101011701</v>
      </c>
      <c r="H392" s="16">
        <v>2010105172</v>
      </c>
      <c r="I392" s="17"/>
      <c r="J392" s="17" t="s">
        <v>777</v>
      </c>
    </row>
    <row r="393" spans="1:10" x14ac:dyDescent="0.2">
      <c r="A393" s="16">
        <v>2010105173</v>
      </c>
      <c r="C393" s="16" t="s">
        <v>541</v>
      </c>
      <c r="D393" s="19">
        <v>310267256800003</v>
      </c>
      <c r="F393">
        <v>2010101002</v>
      </c>
      <c r="G393">
        <v>101011701</v>
      </c>
      <c r="H393" s="16">
        <v>2010105173</v>
      </c>
      <c r="I393" s="17"/>
      <c r="J393" s="17" t="s">
        <v>777</v>
      </c>
    </row>
    <row r="394" spans="1:10" x14ac:dyDescent="0.2">
      <c r="A394" s="16">
        <v>2010105174</v>
      </c>
      <c r="C394" s="16" t="s">
        <v>542</v>
      </c>
      <c r="D394" s="19"/>
      <c r="F394">
        <v>2010101002</v>
      </c>
      <c r="G394">
        <v>101011701</v>
      </c>
      <c r="H394" s="16">
        <v>2010105174</v>
      </c>
      <c r="I394" s="17"/>
      <c r="J394" s="17" t="s">
        <v>777</v>
      </c>
    </row>
    <row r="395" spans="1:10" x14ac:dyDescent="0.2">
      <c r="A395" s="16">
        <v>2010105175</v>
      </c>
      <c r="C395" s="16" t="s">
        <v>543</v>
      </c>
      <c r="D395" s="19"/>
      <c r="F395">
        <v>2010101002</v>
      </c>
      <c r="G395">
        <v>101011701</v>
      </c>
      <c r="H395" s="16">
        <v>2010105175</v>
      </c>
      <c r="I395" s="17"/>
      <c r="J395" s="17" t="s">
        <v>777</v>
      </c>
    </row>
    <row r="396" spans="1:10" x14ac:dyDescent="0.2">
      <c r="A396" s="16">
        <v>2010105176</v>
      </c>
      <c r="C396" s="16" t="s">
        <v>544</v>
      </c>
      <c r="D396" s="19">
        <v>301297966700003</v>
      </c>
      <c r="F396">
        <v>2010101002</v>
      </c>
      <c r="G396">
        <v>101011701</v>
      </c>
      <c r="H396" s="16">
        <v>2010105176</v>
      </c>
      <c r="I396" s="17"/>
      <c r="J396" s="17" t="s">
        <v>777</v>
      </c>
    </row>
    <row r="397" spans="1:10" x14ac:dyDescent="0.2">
      <c r="A397" s="16">
        <v>2010105177</v>
      </c>
      <c r="C397" s="16" t="s">
        <v>545</v>
      </c>
      <c r="D397" s="19">
        <v>300757758800003</v>
      </c>
      <c r="F397">
        <v>2010101002</v>
      </c>
      <c r="G397">
        <v>101011701</v>
      </c>
      <c r="H397" s="16">
        <v>2010105177</v>
      </c>
      <c r="I397" s="17"/>
      <c r="J397" s="17" t="s">
        <v>777</v>
      </c>
    </row>
    <row r="398" spans="1:10" x14ac:dyDescent="0.2">
      <c r="A398" s="16">
        <v>2010105178</v>
      </c>
      <c r="C398" s="16" t="s">
        <v>546</v>
      </c>
      <c r="D398" s="19">
        <v>311421310700003</v>
      </c>
      <c r="F398">
        <v>2010101002</v>
      </c>
      <c r="G398">
        <v>101011701</v>
      </c>
      <c r="H398" s="16">
        <v>2010105178</v>
      </c>
      <c r="I398" s="17"/>
      <c r="J398" s="17" t="s">
        <v>777</v>
      </c>
    </row>
    <row r="399" spans="1:10" x14ac:dyDescent="0.2">
      <c r="A399" s="16">
        <v>2010105179</v>
      </c>
      <c r="C399" s="16" t="s">
        <v>547</v>
      </c>
      <c r="D399" s="19"/>
      <c r="F399">
        <v>2010101002</v>
      </c>
      <c r="G399">
        <v>101011701</v>
      </c>
      <c r="H399" s="16">
        <v>2010105179</v>
      </c>
      <c r="I399" s="17"/>
      <c r="J399" s="17" t="s">
        <v>777</v>
      </c>
    </row>
    <row r="400" spans="1:10" x14ac:dyDescent="0.2">
      <c r="A400" s="16">
        <v>2010105180</v>
      </c>
      <c r="C400" s="16" t="s">
        <v>548</v>
      </c>
      <c r="D400" s="19"/>
      <c r="F400">
        <v>2010101002</v>
      </c>
      <c r="G400">
        <v>101011701</v>
      </c>
      <c r="H400" s="16">
        <v>2010105180</v>
      </c>
      <c r="I400" s="17"/>
      <c r="J400" s="17" t="s">
        <v>777</v>
      </c>
    </row>
    <row r="401" spans="1:10" x14ac:dyDescent="0.2">
      <c r="A401" s="16">
        <v>2010105181</v>
      </c>
      <c r="C401" s="16" t="s">
        <v>549</v>
      </c>
      <c r="D401" s="19"/>
      <c r="F401">
        <v>2010101002</v>
      </c>
      <c r="G401">
        <v>101011701</v>
      </c>
      <c r="H401" s="16">
        <v>2010105181</v>
      </c>
      <c r="I401" s="17"/>
      <c r="J401" s="17" t="s">
        <v>777</v>
      </c>
    </row>
    <row r="402" spans="1:10" x14ac:dyDescent="0.2">
      <c r="A402" s="16">
        <v>2010105182</v>
      </c>
      <c r="C402" s="16" t="s">
        <v>550</v>
      </c>
      <c r="D402" s="19">
        <v>311225479900003</v>
      </c>
      <c r="F402">
        <v>2010101002</v>
      </c>
      <c r="G402">
        <v>101011701</v>
      </c>
      <c r="H402" s="16">
        <v>2010105182</v>
      </c>
      <c r="I402" s="17"/>
      <c r="J402" s="17" t="s">
        <v>777</v>
      </c>
    </row>
    <row r="403" spans="1:10" x14ac:dyDescent="0.2">
      <c r="A403" s="16">
        <v>2010105183</v>
      </c>
      <c r="C403" s="16" t="s">
        <v>551</v>
      </c>
      <c r="D403" s="19">
        <v>311204336800003</v>
      </c>
      <c r="F403">
        <v>2010101002</v>
      </c>
      <c r="G403">
        <v>101011701</v>
      </c>
      <c r="H403" s="16">
        <v>2010105183</v>
      </c>
      <c r="I403" s="17"/>
      <c r="J403" s="17" t="s">
        <v>777</v>
      </c>
    </row>
    <row r="404" spans="1:10" x14ac:dyDescent="0.2">
      <c r="A404" s="16">
        <v>2010105184</v>
      </c>
      <c r="C404" s="16" t="s">
        <v>552</v>
      </c>
      <c r="D404" s="19"/>
      <c r="F404">
        <v>2010101002</v>
      </c>
      <c r="G404">
        <v>101011701</v>
      </c>
      <c r="H404" s="16">
        <v>2010105184</v>
      </c>
      <c r="I404" s="17"/>
      <c r="J404" s="17" t="s">
        <v>777</v>
      </c>
    </row>
    <row r="405" spans="1:10" x14ac:dyDescent="0.2">
      <c r="A405" s="16">
        <v>2010105185</v>
      </c>
      <c r="C405" s="16" t="s">
        <v>858</v>
      </c>
      <c r="D405" s="19"/>
      <c r="F405">
        <v>2010101002</v>
      </c>
      <c r="G405">
        <v>101011701</v>
      </c>
      <c r="H405" s="16">
        <v>2010105185</v>
      </c>
      <c r="I405" s="17"/>
      <c r="J405" s="17" t="s">
        <v>777</v>
      </c>
    </row>
    <row r="406" spans="1:10" x14ac:dyDescent="0.2">
      <c r="A406" s="16">
        <v>2010105186</v>
      </c>
      <c r="C406" s="16" t="s">
        <v>553</v>
      </c>
      <c r="D406" s="19"/>
      <c r="F406">
        <v>2010101002</v>
      </c>
      <c r="G406">
        <v>101011701</v>
      </c>
      <c r="H406" s="16">
        <v>2010105186</v>
      </c>
      <c r="I406" s="17"/>
      <c r="J406" s="17" t="s">
        <v>777</v>
      </c>
    </row>
    <row r="407" spans="1:10" x14ac:dyDescent="0.2">
      <c r="A407" s="16">
        <v>2010105187</v>
      </c>
      <c r="C407" s="16" t="s">
        <v>554</v>
      </c>
      <c r="D407" s="19"/>
      <c r="F407">
        <v>2010101002</v>
      </c>
      <c r="G407">
        <v>101011701</v>
      </c>
      <c r="H407" s="16">
        <v>2010105187</v>
      </c>
      <c r="I407" s="17"/>
      <c r="J407" s="17" t="s">
        <v>777</v>
      </c>
    </row>
    <row r="408" spans="1:10" x14ac:dyDescent="0.2">
      <c r="A408" s="16">
        <v>2010105188</v>
      </c>
      <c r="C408" s="16" t="s">
        <v>555</v>
      </c>
      <c r="D408" s="19">
        <v>311154698500003</v>
      </c>
      <c r="F408">
        <v>2010101002</v>
      </c>
      <c r="G408">
        <v>101011701</v>
      </c>
      <c r="H408" s="16">
        <v>2010105188</v>
      </c>
      <c r="I408" s="17"/>
      <c r="J408" s="17" t="s">
        <v>777</v>
      </c>
    </row>
    <row r="409" spans="1:10" x14ac:dyDescent="0.2">
      <c r="A409" s="16">
        <v>2010105189</v>
      </c>
      <c r="C409" s="16" t="s">
        <v>859</v>
      </c>
      <c r="D409" s="19"/>
      <c r="F409">
        <v>2010101002</v>
      </c>
      <c r="G409">
        <v>101011701</v>
      </c>
      <c r="H409" s="16">
        <v>2010105189</v>
      </c>
      <c r="I409" s="17"/>
      <c r="J409" s="17" t="s">
        <v>777</v>
      </c>
    </row>
    <row r="410" spans="1:10" x14ac:dyDescent="0.2">
      <c r="A410" s="16">
        <v>2010105190</v>
      </c>
      <c r="C410" s="16" t="s">
        <v>556</v>
      </c>
      <c r="D410" s="19"/>
      <c r="F410">
        <v>2010101002</v>
      </c>
      <c r="G410">
        <v>101011701</v>
      </c>
      <c r="H410" s="16">
        <v>2010105190</v>
      </c>
      <c r="I410" s="17"/>
      <c r="J410" s="17" t="s">
        <v>777</v>
      </c>
    </row>
    <row r="411" spans="1:10" x14ac:dyDescent="0.2">
      <c r="A411" s="16">
        <v>2010105191</v>
      </c>
      <c r="C411" s="16" t="s">
        <v>557</v>
      </c>
      <c r="D411" s="19"/>
      <c r="F411">
        <v>2010101002</v>
      </c>
      <c r="G411">
        <v>101011701</v>
      </c>
      <c r="H411" s="16">
        <v>2010105191</v>
      </c>
      <c r="I411" s="17"/>
      <c r="J411" s="17" t="s">
        <v>777</v>
      </c>
    </row>
    <row r="412" spans="1:10" x14ac:dyDescent="0.2">
      <c r="A412" s="16">
        <v>2010105192</v>
      </c>
      <c r="C412" s="16" t="s">
        <v>558</v>
      </c>
      <c r="D412" s="19"/>
      <c r="F412">
        <v>2010101002</v>
      </c>
      <c r="G412">
        <v>101011701</v>
      </c>
      <c r="H412" s="16">
        <v>2010105192</v>
      </c>
      <c r="I412" s="17"/>
      <c r="J412" s="17" t="s">
        <v>777</v>
      </c>
    </row>
    <row r="413" spans="1:10" x14ac:dyDescent="0.2">
      <c r="A413" s="16">
        <v>2010105193</v>
      </c>
      <c r="C413" s="16" t="s">
        <v>559</v>
      </c>
      <c r="D413" s="19"/>
      <c r="F413">
        <v>2010101002</v>
      </c>
      <c r="G413">
        <v>101011701</v>
      </c>
      <c r="H413" s="16">
        <v>2010105193</v>
      </c>
      <c r="I413" s="17"/>
      <c r="J413" s="17" t="s">
        <v>777</v>
      </c>
    </row>
    <row r="414" spans="1:10" x14ac:dyDescent="0.2">
      <c r="A414" s="16">
        <v>2010105194</v>
      </c>
      <c r="C414" s="16" t="s">
        <v>560</v>
      </c>
      <c r="D414" s="19"/>
      <c r="F414">
        <v>2010101002</v>
      </c>
      <c r="G414">
        <v>101011701</v>
      </c>
      <c r="H414" s="16">
        <v>2010105194</v>
      </c>
      <c r="I414" s="17"/>
      <c r="J414" s="17" t="s">
        <v>777</v>
      </c>
    </row>
    <row r="415" spans="1:10" x14ac:dyDescent="0.2">
      <c r="A415" s="16">
        <v>2010105195</v>
      </c>
      <c r="C415" s="16" t="s">
        <v>561</v>
      </c>
      <c r="D415" s="19"/>
      <c r="F415">
        <v>2010101002</v>
      </c>
      <c r="G415">
        <v>101011701</v>
      </c>
      <c r="H415" s="16">
        <v>2010105195</v>
      </c>
      <c r="I415" s="17"/>
      <c r="J415" s="17" t="s">
        <v>777</v>
      </c>
    </row>
    <row r="416" spans="1:10" x14ac:dyDescent="0.2">
      <c r="A416" s="16">
        <v>2010105196</v>
      </c>
      <c r="C416" s="16" t="s">
        <v>562</v>
      </c>
      <c r="D416" s="19">
        <v>300076481800003</v>
      </c>
      <c r="F416">
        <v>2010101002</v>
      </c>
      <c r="G416">
        <v>101011701</v>
      </c>
      <c r="H416" s="16">
        <v>2010105196</v>
      </c>
      <c r="I416" s="17"/>
      <c r="J416" s="17" t="s">
        <v>777</v>
      </c>
    </row>
    <row r="417" spans="1:10" x14ac:dyDescent="0.2">
      <c r="A417" s="16">
        <v>2010105197</v>
      </c>
      <c r="C417" s="16" t="s">
        <v>563</v>
      </c>
      <c r="D417" s="19">
        <v>311109717400003</v>
      </c>
      <c r="F417">
        <v>2010101002</v>
      </c>
      <c r="G417">
        <v>101011701</v>
      </c>
      <c r="H417" s="16">
        <v>2010105197</v>
      </c>
      <c r="I417" s="17"/>
      <c r="J417" s="17" t="s">
        <v>777</v>
      </c>
    </row>
    <row r="418" spans="1:10" x14ac:dyDescent="0.2">
      <c r="A418" s="16">
        <v>2010105198</v>
      </c>
      <c r="C418" s="16" t="s">
        <v>564</v>
      </c>
      <c r="D418" s="19"/>
      <c r="F418">
        <v>2010101002</v>
      </c>
      <c r="G418">
        <v>101011701</v>
      </c>
      <c r="H418" s="16">
        <v>2010105198</v>
      </c>
      <c r="I418" s="17"/>
      <c r="J418" s="17" t="s">
        <v>777</v>
      </c>
    </row>
    <row r="419" spans="1:10" x14ac:dyDescent="0.2">
      <c r="A419" s="16">
        <v>2010105199</v>
      </c>
      <c r="C419" s="16" t="s">
        <v>565</v>
      </c>
      <c r="D419" s="19"/>
      <c r="F419">
        <v>2010101002</v>
      </c>
      <c r="G419">
        <v>101011701</v>
      </c>
      <c r="H419" s="16">
        <v>2010105199</v>
      </c>
      <c r="I419" s="17"/>
      <c r="J419" s="17" t="s">
        <v>777</v>
      </c>
    </row>
    <row r="420" spans="1:10" x14ac:dyDescent="0.2">
      <c r="A420" s="16">
        <v>2010105200</v>
      </c>
      <c r="C420" s="16" t="s">
        <v>566</v>
      </c>
      <c r="D420" s="19"/>
      <c r="F420">
        <v>2010101002</v>
      </c>
      <c r="G420">
        <v>101011701</v>
      </c>
      <c r="H420" s="16">
        <v>2010105200</v>
      </c>
      <c r="I420" s="17"/>
      <c r="J420" s="17" t="s">
        <v>777</v>
      </c>
    </row>
    <row r="421" spans="1:10" x14ac:dyDescent="0.2">
      <c r="A421" s="16">
        <v>2010105201</v>
      </c>
      <c r="C421" s="16" t="s">
        <v>567</v>
      </c>
      <c r="D421" s="19"/>
      <c r="F421">
        <v>2010101002</v>
      </c>
      <c r="G421">
        <v>101011701</v>
      </c>
      <c r="H421" s="16">
        <v>2010105201</v>
      </c>
      <c r="I421" s="17"/>
      <c r="J421" s="17" t="s">
        <v>777</v>
      </c>
    </row>
    <row r="422" spans="1:10" x14ac:dyDescent="0.2">
      <c r="A422" s="16">
        <v>2010106001</v>
      </c>
      <c r="C422" s="16" t="s">
        <v>568</v>
      </c>
      <c r="D422" s="19"/>
      <c r="F422">
        <v>2010101002</v>
      </c>
      <c r="G422">
        <v>101011701</v>
      </c>
      <c r="H422" s="16">
        <v>2010106001</v>
      </c>
      <c r="I422" s="17"/>
      <c r="J422" s="17" t="s">
        <v>777</v>
      </c>
    </row>
    <row r="423" spans="1:10" x14ac:dyDescent="0.2">
      <c r="A423" s="16">
        <v>2010106002</v>
      </c>
      <c r="C423" s="16" t="s">
        <v>569</v>
      </c>
      <c r="D423" s="19"/>
      <c r="F423">
        <v>2010101002</v>
      </c>
      <c r="G423">
        <v>101011701</v>
      </c>
      <c r="H423" s="16">
        <v>2010106002</v>
      </c>
      <c r="I423" s="17"/>
      <c r="J423" s="17" t="s">
        <v>777</v>
      </c>
    </row>
    <row r="424" spans="1:10" x14ac:dyDescent="0.2">
      <c r="A424" s="16">
        <v>2010106003</v>
      </c>
      <c r="C424" s="16" t="s">
        <v>570</v>
      </c>
      <c r="D424" s="19"/>
      <c r="F424">
        <v>2010101002</v>
      </c>
      <c r="G424">
        <v>101011701</v>
      </c>
      <c r="H424" s="16">
        <v>2010106003</v>
      </c>
      <c r="I424" s="17"/>
      <c r="J424" s="17" t="s">
        <v>777</v>
      </c>
    </row>
    <row r="425" spans="1:10" x14ac:dyDescent="0.2">
      <c r="A425" s="16">
        <v>2010106004</v>
      </c>
      <c r="C425" s="16" t="s">
        <v>571</v>
      </c>
      <c r="D425" s="19"/>
      <c r="F425">
        <v>2010101002</v>
      </c>
      <c r="G425">
        <v>101011701</v>
      </c>
      <c r="H425" s="16">
        <v>2010106004</v>
      </c>
      <c r="I425" s="17"/>
      <c r="J425" s="17" t="s">
        <v>777</v>
      </c>
    </row>
    <row r="426" spans="1:10" x14ac:dyDescent="0.2">
      <c r="A426" s="16">
        <v>2010106006</v>
      </c>
      <c r="C426" s="16" t="s">
        <v>572</v>
      </c>
      <c r="D426" s="19"/>
      <c r="F426">
        <v>2010101002</v>
      </c>
      <c r="G426">
        <v>101011701</v>
      </c>
      <c r="H426" s="16">
        <v>2010106006</v>
      </c>
      <c r="I426" s="17"/>
      <c r="J426" s="17" t="s">
        <v>777</v>
      </c>
    </row>
    <row r="427" spans="1:10" x14ac:dyDescent="0.2">
      <c r="A427" s="16">
        <v>2010106013</v>
      </c>
      <c r="C427" s="16" t="s">
        <v>573</v>
      </c>
      <c r="D427" s="19"/>
      <c r="F427">
        <v>2010101002</v>
      </c>
      <c r="G427">
        <v>101011701</v>
      </c>
      <c r="H427" s="16">
        <v>2010106013</v>
      </c>
      <c r="I427" s="17"/>
      <c r="J427" s="17" t="s">
        <v>777</v>
      </c>
    </row>
    <row r="428" spans="1:10" x14ac:dyDescent="0.2">
      <c r="A428" s="16">
        <v>2010106014</v>
      </c>
      <c r="C428" s="16" t="s">
        <v>574</v>
      </c>
      <c r="D428" s="19"/>
      <c r="F428">
        <v>2010101002</v>
      </c>
      <c r="G428">
        <v>101011701</v>
      </c>
      <c r="H428" s="16">
        <v>2010106014</v>
      </c>
      <c r="I428" s="17"/>
      <c r="J428" s="17" t="s">
        <v>777</v>
      </c>
    </row>
    <row r="429" spans="1:10" x14ac:dyDescent="0.2">
      <c r="A429" s="16">
        <v>2010106015</v>
      </c>
      <c r="C429" s="16" t="s">
        <v>575</v>
      </c>
      <c r="D429" s="19"/>
      <c r="F429">
        <v>2010101002</v>
      </c>
      <c r="G429">
        <v>101011701</v>
      </c>
      <c r="H429" s="16">
        <v>2010106015</v>
      </c>
      <c r="I429" s="17"/>
      <c r="J429" s="17" t="s">
        <v>777</v>
      </c>
    </row>
    <row r="430" spans="1:10" x14ac:dyDescent="0.2">
      <c r="A430" s="16">
        <v>2010106016</v>
      </c>
      <c r="C430" s="16" t="s">
        <v>576</v>
      </c>
      <c r="D430" s="19"/>
      <c r="F430">
        <v>2010101002</v>
      </c>
      <c r="G430">
        <v>101011701</v>
      </c>
      <c r="H430" s="16">
        <v>2010106016</v>
      </c>
      <c r="I430" s="17"/>
      <c r="J430" s="17" t="s">
        <v>777</v>
      </c>
    </row>
    <row r="431" spans="1:10" x14ac:dyDescent="0.2">
      <c r="A431" s="16">
        <v>2010106017</v>
      </c>
      <c r="C431" s="16" t="s">
        <v>577</v>
      </c>
      <c r="D431" s="19"/>
      <c r="F431">
        <v>2010101002</v>
      </c>
      <c r="G431">
        <v>101011701</v>
      </c>
      <c r="H431" s="16">
        <v>2010106017</v>
      </c>
      <c r="I431" s="17"/>
      <c r="J431" s="17" t="s">
        <v>777</v>
      </c>
    </row>
    <row r="432" spans="1:10" x14ac:dyDescent="0.2">
      <c r="A432" s="16">
        <v>2010106018</v>
      </c>
      <c r="C432" s="16" t="s">
        <v>578</v>
      </c>
      <c r="D432" s="19"/>
      <c r="F432">
        <v>2010101002</v>
      </c>
      <c r="G432">
        <v>101011701</v>
      </c>
      <c r="H432" s="16">
        <v>2010106018</v>
      </c>
      <c r="I432" s="17"/>
      <c r="J432" s="17" t="s">
        <v>777</v>
      </c>
    </row>
    <row r="433" spans="1:10" x14ac:dyDescent="0.2">
      <c r="A433" s="16">
        <v>2010106019</v>
      </c>
      <c r="C433" s="16" t="s">
        <v>579</v>
      </c>
      <c r="D433" s="19"/>
      <c r="F433">
        <v>2010101002</v>
      </c>
      <c r="G433">
        <v>101011701</v>
      </c>
      <c r="H433" s="16">
        <v>2010106019</v>
      </c>
      <c r="I433" s="17"/>
      <c r="J433" s="17" t="s">
        <v>777</v>
      </c>
    </row>
    <row r="434" spans="1:10" x14ac:dyDescent="0.2">
      <c r="A434" s="16">
        <v>2010106020</v>
      </c>
      <c r="C434" s="16" t="s">
        <v>580</v>
      </c>
      <c r="D434" s="19"/>
      <c r="F434">
        <v>2010101002</v>
      </c>
      <c r="G434">
        <v>101011701</v>
      </c>
      <c r="H434" s="16">
        <v>2010106020</v>
      </c>
      <c r="I434" s="17"/>
      <c r="J434" s="17" t="s">
        <v>777</v>
      </c>
    </row>
    <row r="435" spans="1:10" x14ac:dyDescent="0.2">
      <c r="A435" s="16">
        <v>2010106021</v>
      </c>
      <c r="C435" s="16" t="s">
        <v>581</v>
      </c>
      <c r="D435" s="19"/>
      <c r="F435">
        <v>2010101002</v>
      </c>
      <c r="G435">
        <v>101011701</v>
      </c>
      <c r="H435" s="16">
        <v>2010106021</v>
      </c>
      <c r="I435" s="17"/>
      <c r="J435" s="17" t="s">
        <v>777</v>
      </c>
    </row>
    <row r="436" spans="1:10" x14ac:dyDescent="0.2">
      <c r="A436" s="16">
        <v>2010106022</v>
      </c>
      <c r="C436" s="16" t="s">
        <v>582</v>
      </c>
      <c r="D436" s="19"/>
      <c r="F436">
        <v>2010101002</v>
      </c>
      <c r="G436">
        <v>101011701</v>
      </c>
      <c r="H436" s="16">
        <v>2010106022</v>
      </c>
      <c r="I436" s="17"/>
      <c r="J436" s="17" t="s">
        <v>777</v>
      </c>
    </row>
    <row r="437" spans="1:10" x14ac:dyDescent="0.2">
      <c r="A437" s="16">
        <v>2010106023</v>
      </c>
      <c r="C437" s="16" t="s">
        <v>583</v>
      </c>
      <c r="D437" s="19"/>
      <c r="F437">
        <v>2010101002</v>
      </c>
      <c r="G437">
        <v>101011701</v>
      </c>
      <c r="H437" s="16">
        <v>2010106023</v>
      </c>
      <c r="I437" s="17"/>
      <c r="J437" s="17" t="s">
        <v>777</v>
      </c>
    </row>
    <row r="438" spans="1:10" x14ac:dyDescent="0.2">
      <c r="A438" s="16">
        <v>2010106024</v>
      </c>
      <c r="C438" s="16" t="s">
        <v>584</v>
      </c>
      <c r="D438" s="19"/>
      <c r="F438">
        <v>2010101002</v>
      </c>
      <c r="G438">
        <v>101011701</v>
      </c>
      <c r="H438" s="16">
        <v>2010106024</v>
      </c>
      <c r="I438" s="17"/>
      <c r="J438" s="17" t="s">
        <v>777</v>
      </c>
    </row>
    <row r="439" spans="1:10" x14ac:dyDescent="0.2">
      <c r="A439" s="16">
        <v>2010106025</v>
      </c>
      <c r="C439" s="16" t="s">
        <v>585</v>
      </c>
      <c r="D439" s="19"/>
      <c r="F439">
        <v>2010101002</v>
      </c>
      <c r="G439">
        <v>101011701</v>
      </c>
      <c r="H439" s="16">
        <v>2010106025</v>
      </c>
      <c r="I439" s="17"/>
      <c r="J439" s="17" t="s">
        <v>777</v>
      </c>
    </row>
    <row r="440" spans="1:10" x14ac:dyDescent="0.2">
      <c r="A440" s="16">
        <v>2010106026</v>
      </c>
      <c r="C440" s="16" t="s">
        <v>586</v>
      </c>
      <c r="D440" s="19"/>
      <c r="F440">
        <v>2010101002</v>
      </c>
      <c r="G440">
        <v>101011701</v>
      </c>
      <c r="H440" s="16">
        <v>2010106026</v>
      </c>
      <c r="I440" s="17"/>
      <c r="J440" s="17" t="s">
        <v>777</v>
      </c>
    </row>
    <row r="441" spans="1:10" x14ac:dyDescent="0.2">
      <c r="A441" s="16">
        <v>2010106027</v>
      </c>
      <c r="C441" s="16" t="s">
        <v>587</v>
      </c>
      <c r="D441" s="19"/>
      <c r="F441">
        <v>2010101002</v>
      </c>
      <c r="G441">
        <v>101011701</v>
      </c>
      <c r="H441" s="16">
        <v>2010106027</v>
      </c>
      <c r="I441" s="17"/>
      <c r="J441" s="17" t="s">
        <v>777</v>
      </c>
    </row>
    <row r="442" spans="1:10" x14ac:dyDescent="0.2">
      <c r="A442" s="16">
        <v>2010106028</v>
      </c>
      <c r="C442" s="16" t="s">
        <v>588</v>
      </c>
      <c r="D442" s="19"/>
      <c r="F442">
        <v>2010101002</v>
      </c>
      <c r="G442">
        <v>101011701</v>
      </c>
      <c r="H442" s="16">
        <v>2010106028</v>
      </c>
      <c r="I442" s="17"/>
      <c r="J442" s="17" t="s">
        <v>777</v>
      </c>
    </row>
    <row r="443" spans="1:10" x14ac:dyDescent="0.2">
      <c r="A443" s="16">
        <v>2010106029</v>
      </c>
      <c r="C443" s="16" t="s">
        <v>589</v>
      </c>
      <c r="D443" s="19"/>
      <c r="F443">
        <v>2010101002</v>
      </c>
      <c r="G443">
        <v>101011701</v>
      </c>
      <c r="H443" s="16">
        <v>2010106029</v>
      </c>
      <c r="I443" s="17"/>
      <c r="J443" s="17" t="s">
        <v>777</v>
      </c>
    </row>
    <row r="444" spans="1:10" x14ac:dyDescent="0.2">
      <c r="A444" s="16">
        <v>2010106030</v>
      </c>
      <c r="C444" s="16" t="s">
        <v>590</v>
      </c>
      <c r="D444" s="19"/>
      <c r="F444">
        <v>2010101002</v>
      </c>
      <c r="G444">
        <v>101011701</v>
      </c>
      <c r="H444" s="16">
        <v>2010106030</v>
      </c>
      <c r="I444" s="17"/>
      <c r="J444" s="17" t="s">
        <v>777</v>
      </c>
    </row>
    <row r="445" spans="1:10" x14ac:dyDescent="0.2">
      <c r="A445" s="16">
        <v>2010106031</v>
      </c>
      <c r="C445" s="16" t="s">
        <v>591</v>
      </c>
      <c r="D445" s="19"/>
      <c r="F445">
        <v>2010101002</v>
      </c>
      <c r="G445">
        <v>101011701</v>
      </c>
      <c r="H445" s="16">
        <v>2010106031</v>
      </c>
      <c r="I445" s="17"/>
      <c r="J445" s="17" t="s">
        <v>777</v>
      </c>
    </row>
    <row r="446" spans="1:10" x14ac:dyDescent="0.2">
      <c r="A446" s="16">
        <v>2010106032</v>
      </c>
      <c r="C446" s="16" t="s">
        <v>592</v>
      </c>
      <c r="D446" s="19"/>
      <c r="F446">
        <v>2010101002</v>
      </c>
      <c r="G446">
        <v>101011701</v>
      </c>
      <c r="H446" s="16">
        <v>2010106032</v>
      </c>
      <c r="I446" s="17"/>
      <c r="J446" s="17" t="s">
        <v>777</v>
      </c>
    </row>
    <row r="447" spans="1:10" x14ac:dyDescent="0.2">
      <c r="A447" s="16">
        <v>2010106033</v>
      </c>
      <c r="C447" s="16" t="s">
        <v>593</v>
      </c>
      <c r="D447" s="19"/>
      <c r="F447">
        <v>2010101002</v>
      </c>
      <c r="G447">
        <v>101011701</v>
      </c>
      <c r="H447" s="16">
        <v>2010106033</v>
      </c>
      <c r="I447" s="17"/>
      <c r="J447" s="17" t="s">
        <v>777</v>
      </c>
    </row>
    <row r="448" spans="1:10" x14ac:dyDescent="0.2">
      <c r="A448" s="16">
        <v>2010106034</v>
      </c>
      <c r="C448" s="16" t="s">
        <v>594</v>
      </c>
      <c r="D448" s="19"/>
      <c r="F448">
        <v>2010101002</v>
      </c>
      <c r="G448">
        <v>101011701</v>
      </c>
      <c r="H448" s="16">
        <v>2010106034</v>
      </c>
      <c r="I448" s="17"/>
      <c r="J448" s="17" t="s">
        <v>777</v>
      </c>
    </row>
    <row r="449" spans="1:10" x14ac:dyDescent="0.2">
      <c r="A449" s="16">
        <v>2010106035</v>
      </c>
      <c r="C449" s="16" t="s">
        <v>595</v>
      </c>
      <c r="D449" s="19"/>
      <c r="F449">
        <v>2010101002</v>
      </c>
      <c r="G449">
        <v>101011701</v>
      </c>
      <c r="H449" s="16">
        <v>2010106035</v>
      </c>
      <c r="I449" s="17"/>
      <c r="J449" s="17" t="s">
        <v>777</v>
      </c>
    </row>
    <row r="450" spans="1:10" x14ac:dyDescent="0.2">
      <c r="A450" s="16">
        <v>2010106037</v>
      </c>
      <c r="C450" s="16" t="s">
        <v>596</v>
      </c>
      <c r="D450" s="19"/>
      <c r="F450">
        <v>2010101002</v>
      </c>
      <c r="G450">
        <v>101011701</v>
      </c>
      <c r="H450" s="16">
        <v>2010106037</v>
      </c>
      <c r="I450" s="17"/>
      <c r="J450" s="17" t="s">
        <v>777</v>
      </c>
    </row>
    <row r="451" spans="1:10" x14ac:dyDescent="0.2">
      <c r="A451" s="16">
        <v>2010106039</v>
      </c>
      <c r="C451" s="16" t="s">
        <v>597</v>
      </c>
      <c r="D451" s="19"/>
      <c r="F451">
        <v>2010101002</v>
      </c>
      <c r="G451">
        <v>101011701</v>
      </c>
      <c r="H451" s="16">
        <v>2010106039</v>
      </c>
      <c r="I451" s="17"/>
      <c r="J451" s="17" t="s">
        <v>777</v>
      </c>
    </row>
    <row r="452" spans="1:10" x14ac:dyDescent="0.2">
      <c r="A452" s="16">
        <v>2010106040</v>
      </c>
      <c r="C452" s="16" t="s">
        <v>598</v>
      </c>
      <c r="D452" s="19"/>
      <c r="F452">
        <v>2010101002</v>
      </c>
      <c r="G452">
        <v>101011701</v>
      </c>
      <c r="H452" s="16">
        <v>2010106040</v>
      </c>
      <c r="I452" s="17"/>
      <c r="J452" s="17" t="s">
        <v>777</v>
      </c>
    </row>
    <row r="453" spans="1:10" x14ac:dyDescent="0.2">
      <c r="A453" s="16">
        <v>2010106041</v>
      </c>
      <c r="C453" s="16" t="s">
        <v>599</v>
      </c>
      <c r="D453" s="19"/>
      <c r="F453">
        <v>2010101002</v>
      </c>
      <c r="G453">
        <v>101011701</v>
      </c>
      <c r="H453" s="16">
        <v>2010106041</v>
      </c>
      <c r="I453" s="17"/>
      <c r="J453" s="17" t="s">
        <v>777</v>
      </c>
    </row>
    <row r="454" spans="1:10" x14ac:dyDescent="0.2">
      <c r="A454" s="16">
        <v>2010106043</v>
      </c>
      <c r="C454" s="16" t="s">
        <v>600</v>
      </c>
      <c r="D454" s="19"/>
      <c r="F454">
        <v>2010101002</v>
      </c>
      <c r="G454">
        <v>101011701</v>
      </c>
      <c r="H454" s="16">
        <v>2010106043</v>
      </c>
      <c r="I454" s="17"/>
      <c r="J454" s="17" t="s">
        <v>777</v>
      </c>
    </row>
    <row r="455" spans="1:10" x14ac:dyDescent="0.2">
      <c r="A455" s="16">
        <v>2010106045</v>
      </c>
      <c r="C455" s="16" t="s">
        <v>601</v>
      </c>
      <c r="D455" s="19"/>
      <c r="F455">
        <v>2010101002</v>
      </c>
      <c r="G455">
        <v>101011701</v>
      </c>
      <c r="H455" s="16">
        <v>2010106045</v>
      </c>
      <c r="I455" s="17"/>
      <c r="J455" s="17" t="s">
        <v>777</v>
      </c>
    </row>
    <row r="456" spans="1:10" x14ac:dyDescent="0.2">
      <c r="A456" s="16">
        <v>2010106046</v>
      </c>
      <c r="C456" s="16" t="s">
        <v>602</v>
      </c>
      <c r="D456" s="19"/>
      <c r="F456">
        <v>2010101002</v>
      </c>
      <c r="G456">
        <v>101011701</v>
      </c>
      <c r="H456" s="16">
        <v>2010106046</v>
      </c>
      <c r="I456" s="17"/>
      <c r="J456" s="17" t="s">
        <v>777</v>
      </c>
    </row>
    <row r="457" spans="1:10" x14ac:dyDescent="0.2">
      <c r="A457" s="16">
        <v>2010106047</v>
      </c>
      <c r="C457" s="16" t="s">
        <v>603</v>
      </c>
      <c r="D457" s="19"/>
      <c r="F457">
        <v>2010101002</v>
      </c>
      <c r="G457">
        <v>101011701</v>
      </c>
      <c r="H457" s="16">
        <v>2010106047</v>
      </c>
      <c r="I457" s="17"/>
      <c r="J457" s="17" t="s">
        <v>777</v>
      </c>
    </row>
    <row r="458" spans="1:10" x14ac:dyDescent="0.2">
      <c r="A458" s="16">
        <v>2010106048</v>
      </c>
      <c r="C458" s="16" t="s">
        <v>604</v>
      </c>
      <c r="D458" s="19"/>
      <c r="F458">
        <v>2010101002</v>
      </c>
      <c r="G458">
        <v>101011701</v>
      </c>
      <c r="H458" s="16">
        <v>2010106048</v>
      </c>
      <c r="I458" s="17"/>
      <c r="J458" s="17" t="s">
        <v>777</v>
      </c>
    </row>
    <row r="459" spans="1:10" x14ac:dyDescent="0.2">
      <c r="A459" s="16">
        <v>2010106049</v>
      </c>
      <c r="C459" s="16" t="s">
        <v>605</v>
      </c>
      <c r="D459" s="19"/>
      <c r="F459">
        <v>2010101002</v>
      </c>
      <c r="G459">
        <v>101011701</v>
      </c>
      <c r="H459" s="16">
        <v>2010106049</v>
      </c>
      <c r="I459" s="17"/>
      <c r="J459" s="17" t="s">
        <v>777</v>
      </c>
    </row>
    <row r="460" spans="1:10" x14ac:dyDescent="0.2">
      <c r="A460" s="16">
        <v>2010106050</v>
      </c>
      <c r="C460" s="16" t="s">
        <v>606</v>
      </c>
      <c r="D460" s="19"/>
      <c r="F460">
        <v>2010101002</v>
      </c>
      <c r="G460">
        <v>101011701</v>
      </c>
      <c r="H460" s="16">
        <v>2010106050</v>
      </c>
      <c r="I460" s="17"/>
      <c r="J460" s="17" t="s">
        <v>777</v>
      </c>
    </row>
    <row r="461" spans="1:10" x14ac:dyDescent="0.2">
      <c r="A461" s="16">
        <v>2010106051</v>
      </c>
      <c r="C461" s="16" t="s">
        <v>607</v>
      </c>
      <c r="D461" s="19"/>
      <c r="F461">
        <v>2010101002</v>
      </c>
      <c r="G461">
        <v>101011701</v>
      </c>
      <c r="H461" s="16">
        <v>2010106051</v>
      </c>
      <c r="I461" s="17"/>
      <c r="J461" s="17" t="s">
        <v>777</v>
      </c>
    </row>
    <row r="462" spans="1:10" x14ac:dyDescent="0.2">
      <c r="A462" s="16">
        <v>2010106052</v>
      </c>
      <c r="C462" s="16" t="s">
        <v>608</v>
      </c>
      <c r="D462" s="19"/>
      <c r="F462">
        <v>2010101002</v>
      </c>
      <c r="G462">
        <v>101011701</v>
      </c>
      <c r="H462" s="16">
        <v>2010106052</v>
      </c>
      <c r="I462" s="17"/>
      <c r="J462" s="17" t="s">
        <v>777</v>
      </c>
    </row>
    <row r="463" spans="1:10" x14ac:dyDescent="0.2">
      <c r="A463" s="16">
        <v>2010106053</v>
      </c>
      <c r="C463" s="16" t="s">
        <v>609</v>
      </c>
      <c r="D463" s="19"/>
      <c r="F463">
        <v>2010101002</v>
      </c>
      <c r="G463">
        <v>101011701</v>
      </c>
      <c r="H463" s="16">
        <v>2010106053</v>
      </c>
      <c r="I463" s="17"/>
      <c r="J463" s="17" t="s">
        <v>777</v>
      </c>
    </row>
    <row r="464" spans="1:10" x14ac:dyDescent="0.2">
      <c r="A464" s="16">
        <v>2010106054</v>
      </c>
      <c r="C464" s="16" t="s">
        <v>610</v>
      </c>
      <c r="D464" s="19"/>
      <c r="F464">
        <v>2010101002</v>
      </c>
      <c r="G464">
        <v>101011701</v>
      </c>
      <c r="H464" s="16">
        <v>2010106054</v>
      </c>
      <c r="I464" s="17"/>
      <c r="J464" s="17" t="s">
        <v>777</v>
      </c>
    </row>
    <row r="465" spans="1:10" x14ac:dyDescent="0.2">
      <c r="A465" s="16">
        <v>2010106055</v>
      </c>
      <c r="C465" s="16" t="s">
        <v>611</v>
      </c>
      <c r="D465" s="19"/>
      <c r="F465">
        <v>2010101002</v>
      </c>
      <c r="G465">
        <v>101011701</v>
      </c>
      <c r="H465" s="16">
        <v>2010106055</v>
      </c>
      <c r="I465" s="17"/>
      <c r="J465" s="17" t="s">
        <v>777</v>
      </c>
    </row>
    <row r="466" spans="1:10" x14ac:dyDescent="0.2">
      <c r="A466" s="16">
        <v>2010106056</v>
      </c>
      <c r="C466" s="16" t="s">
        <v>612</v>
      </c>
      <c r="D466" s="19"/>
      <c r="F466">
        <v>2010101002</v>
      </c>
      <c r="G466">
        <v>101011701</v>
      </c>
      <c r="H466" s="16">
        <v>2010106056</v>
      </c>
      <c r="I466" s="17"/>
      <c r="J466" s="17" t="s">
        <v>777</v>
      </c>
    </row>
    <row r="467" spans="1:10" x14ac:dyDescent="0.2">
      <c r="A467" s="16">
        <v>2010106057</v>
      </c>
      <c r="C467" s="16" t="s">
        <v>613</v>
      </c>
      <c r="D467" s="19"/>
      <c r="F467">
        <v>2010101002</v>
      </c>
      <c r="G467">
        <v>101011701</v>
      </c>
      <c r="H467" s="16">
        <v>2010106057</v>
      </c>
      <c r="I467" s="17"/>
      <c r="J467" s="17" t="s">
        <v>777</v>
      </c>
    </row>
    <row r="468" spans="1:10" x14ac:dyDescent="0.2">
      <c r="A468" s="16">
        <v>2010106058</v>
      </c>
      <c r="C468" s="16" t="s">
        <v>614</v>
      </c>
      <c r="D468" s="19"/>
      <c r="F468">
        <v>2010101002</v>
      </c>
      <c r="G468">
        <v>101011701</v>
      </c>
      <c r="H468" s="16">
        <v>2010106058</v>
      </c>
      <c r="I468" s="17"/>
      <c r="J468" s="17" t="s">
        <v>777</v>
      </c>
    </row>
    <row r="469" spans="1:10" x14ac:dyDescent="0.2">
      <c r="A469" s="16">
        <v>2010106059</v>
      </c>
      <c r="C469" s="16" t="s">
        <v>615</v>
      </c>
      <c r="D469" s="19"/>
      <c r="F469">
        <v>2010101002</v>
      </c>
      <c r="G469">
        <v>101011701</v>
      </c>
      <c r="H469" s="16">
        <v>2010106059</v>
      </c>
      <c r="I469" s="17"/>
      <c r="J469" s="17" t="s">
        <v>777</v>
      </c>
    </row>
    <row r="470" spans="1:10" x14ac:dyDescent="0.2">
      <c r="A470" s="16">
        <v>2010106060</v>
      </c>
      <c r="C470" s="16" t="s">
        <v>616</v>
      </c>
      <c r="D470" s="19"/>
      <c r="F470">
        <v>2010101002</v>
      </c>
      <c r="G470">
        <v>101011701</v>
      </c>
      <c r="H470" s="16">
        <v>2010106060</v>
      </c>
      <c r="I470" s="17"/>
      <c r="J470" s="17" t="s">
        <v>777</v>
      </c>
    </row>
    <row r="471" spans="1:10" x14ac:dyDescent="0.2">
      <c r="A471" s="16">
        <v>2010106061</v>
      </c>
      <c r="C471" s="16" t="s">
        <v>617</v>
      </c>
      <c r="D471" s="19"/>
      <c r="F471">
        <v>2010101002</v>
      </c>
      <c r="G471">
        <v>101011701</v>
      </c>
      <c r="H471" s="16">
        <v>2010106061</v>
      </c>
      <c r="I471" s="17"/>
      <c r="J471" s="17" t="s">
        <v>777</v>
      </c>
    </row>
    <row r="472" spans="1:10" x14ac:dyDescent="0.2">
      <c r="A472" s="16">
        <v>2010106062</v>
      </c>
      <c r="C472" s="16" t="s">
        <v>618</v>
      </c>
      <c r="D472" s="19"/>
      <c r="F472">
        <v>2010101002</v>
      </c>
      <c r="G472">
        <v>101011701</v>
      </c>
      <c r="H472" s="16">
        <v>2010106062</v>
      </c>
      <c r="I472" s="17"/>
      <c r="J472" s="17" t="s">
        <v>777</v>
      </c>
    </row>
    <row r="473" spans="1:10" x14ac:dyDescent="0.2">
      <c r="A473" s="16">
        <v>2010106063</v>
      </c>
      <c r="C473" s="16" t="s">
        <v>619</v>
      </c>
      <c r="D473" s="19"/>
      <c r="F473">
        <v>2010101002</v>
      </c>
      <c r="G473">
        <v>101011701</v>
      </c>
      <c r="H473" s="16">
        <v>2010106063</v>
      </c>
      <c r="I473" s="17"/>
      <c r="J473" s="17" t="s">
        <v>777</v>
      </c>
    </row>
    <row r="474" spans="1:10" x14ac:dyDescent="0.2">
      <c r="A474" s="16">
        <v>2010106065</v>
      </c>
      <c r="C474" s="16" t="s">
        <v>620</v>
      </c>
      <c r="D474" s="19"/>
      <c r="F474">
        <v>2010101002</v>
      </c>
      <c r="G474">
        <v>101011701</v>
      </c>
      <c r="H474" s="16">
        <v>2010106065</v>
      </c>
      <c r="I474" s="17"/>
      <c r="J474" s="17" t="s">
        <v>777</v>
      </c>
    </row>
    <row r="475" spans="1:10" x14ac:dyDescent="0.2">
      <c r="A475" s="16">
        <v>2010106066</v>
      </c>
      <c r="C475" s="16" t="s">
        <v>621</v>
      </c>
      <c r="D475" s="19"/>
      <c r="F475">
        <v>2010101002</v>
      </c>
      <c r="G475">
        <v>101011701</v>
      </c>
      <c r="H475" s="16">
        <v>2010106066</v>
      </c>
      <c r="I475" s="17"/>
      <c r="J475" s="17" t="s">
        <v>777</v>
      </c>
    </row>
    <row r="476" spans="1:10" x14ac:dyDescent="0.2">
      <c r="A476" s="16">
        <v>2010106067</v>
      </c>
      <c r="C476" s="16" t="s">
        <v>622</v>
      </c>
      <c r="D476" s="19"/>
      <c r="F476">
        <v>2010101002</v>
      </c>
      <c r="G476">
        <v>101011701</v>
      </c>
      <c r="H476" s="16">
        <v>2010106067</v>
      </c>
      <c r="I476" s="17"/>
      <c r="J476" s="17" t="s">
        <v>777</v>
      </c>
    </row>
    <row r="477" spans="1:10" x14ac:dyDescent="0.2">
      <c r="A477" s="16">
        <v>2010106068</v>
      </c>
      <c r="C477" s="16" t="s">
        <v>623</v>
      </c>
      <c r="D477" s="19"/>
      <c r="F477">
        <v>2010101002</v>
      </c>
      <c r="G477">
        <v>101011701</v>
      </c>
      <c r="H477" s="16">
        <v>2010106068</v>
      </c>
      <c r="I477" s="17"/>
      <c r="J477" s="17" t="s">
        <v>777</v>
      </c>
    </row>
    <row r="478" spans="1:10" x14ac:dyDescent="0.2">
      <c r="A478" s="16">
        <v>2010106069</v>
      </c>
      <c r="C478" s="16" t="s">
        <v>624</v>
      </c>
      <c r="D478" s="19"/>
      <c r="F478">
        <v>2010101002</v>
      </c>
      <c r="G478">
        <v>101011701</v>
      </c>
      <c r="H478" s="16">
        <v>2010106069</v>
      </c>
      <c r="I478" s="17"/>
      <c r="J478" s="17" t="s">
        <v>777</v>
      </c>
    </row>
    <row r="479" spans="1:10" x14ac:dyDescent="0.2">
      <c r="A479" s="16">
        <v>2010106070</v>
      </c>
      <c r="C479" s="16" t="s">
        <v>625</v>
      </c>
      <c r="D479" s="19"/>
      <c r="F479">
        <v>2010101002</v>
      </c>
      <c r="G479">
        <v>101011701</v>
      </c>
      <c r="H479" s="16">
        <v>2010106070</v>
      </c>
      <c r="I479" s="17"/>
      <c r="J479" s="17" t="s">
        <v>777</v>
      </c>
    </row>
    <row r="480" spans="1:10" x14ac:dyDescent="0.2">
      <c r="A480" s="16">
        <v>2010106071</v>
      </c>
      <c r="C480" s="16" t="s">
        <v>626</v>
      </c>
      <c r="D480" s="19"/>
      <c r="F480">
        <v>2010101002</v>
      </c>
      <c r="G480">
        <v>101011701</v>
      </c>
      <c r="H480" s="16">
        <v>2010106071</v>
      </c>
      <c r="I480" s="17"/>
      <c r="J480" s="17" t="s">
        <v>777</v>
      </c>
    </row>
    <row r="481" spans="1:10" x14ac:dyDescent="0.2">
      <c r="A481" s="16">
        <v>2010106072</v>
      </c>
      <c r="C481" s="16" t="s">
        <v>627</v>
      </c>
      <c r="D481" s="19"/>
      <c r="F481">
        <v>2010101002</v>
      </c>
      <c r="G481">
        <v>101011701</v>
      </c>
      <c r="H481" s="16">
        <v>2010106072</v>
      </c>
      <c r="I481" s="17"/>
      <c r="J481" s="17" t="s">
        <v>777</v>
      </c>
    </row>
    <row r="482" spans="1:10" x14ac:dyDescent="0.2">
      <c r="A482" s="16">
        <v>2010106073</v>
      </c>
      <c r="C482" s="16" t="s">
        <v>628</v>
      </c>
      <c r="D482" s="19"/>
      <c r="F482">
        <v>2010101002</v>
      </c>
      <c r="G482">
        <v>101011701</v>
      </c>
      <c r="H482" s="16">
        <v>2010106073</v>
      </c>
      <c r="I482" s="17"/>
      <c r="J482" s="17" t="s">
        <v>777</v>
      </c>
    </row>
    <row r="483" spans="1:10" x14ac:dyDescent="0.2">
      <c r="A483" s="16">
        <v>2010106074</v>
      </c>
      <c r="C483" s="16" t="s">
        <v>629</v>
      </c>
      <c r="D483" s="19"/>
      <c r="F483">
        <v>2010101002</v>
      </c>
      <c r="G483">
        <v>101011701</v>
      </c>
      <c r="H483" s="16">
        <v>2010106074</v>
      </c>
      <c r="I483" s="17"/>
      <c r="J483" s="17" t="s">
        <v>777</v>
      </c>
    </row>
    <row r="484" spans="1:10" x14ac:dyDescent="0.2">
      <c r="A484" s="16">
        <v>2010106075</v>
      </c>
      <c r="C484" s="16" t="s">
        <v>630</v>
      </c>
      <c r="D484" s="19"/>
      <c r="F484">
        <v>2010101002</v>
      </c>
      <c r="G484">
        <v>101011701</v>
      </c>
      <c r="H484" s="16">
        <v>2010106075</v>
      </c>
      <c r="I484" s="17"/>
      <c r="J484" s="17" t="s">
        <v>777</v>
      </c>
    </row>
    <row r="485" spans="1:10" x14ac:dyDescent="0.2">
      <c r="A485" s="16">
        <v>2010106076</v>
      </c>
      <c r="C485" s="16" t="s">
        <v>631</v>
      </c>
      <c r="D485" s="19"/>
      <c r="F485">
        <v>2010101002</v>
      </c>
      <c r="G485">
        <v>101011701</v>
      </c>
      <c r="H485" s="16">
        <v>2010106076</v>
      </c>
      <c r="I485" s="17"/>
      <c r="J485" s="17" t="s">
        <v>777</v>
      </c>
    </row>
    <row r="486" spans="1:10" x14ac:dyDescent="0.2">
      <c r="A486" s="16">
        <v>2010106077</v>
      </c>
      <c r="C486" s="16" t="s">
        <v>632</v>
      </c>
      <c r="D486" s="19"/>
      <c r="F486">
        <v>2010101002</v>
      </c>
      <c r="G486">
        <v>101011701</v>
      </c>
      <c r="H486" s="16">
        <v>2010106077</v>
      </c>
      <c r="I486" s="17"/>
      <c r="J486" s="17" t="s">
        <v>777</v>
      </c>
    </row>
    <row r="487" spans="1:10" x14ac:dyDescent="0.2">
      <c r="A487" s="16">
        <v>2010106078</v>
      </c>
      <c r="C487" s="16" t="s">
        <v>633</v>
      </c>
      <c r="D487" s="19"/>
      <c r="F487">
        <v>2010101002</v>
      </c>
      <c r="G487">
        <v>101011701</v>
      </c>
      <c r="H487" s="16">
        <v>2010106078</v>
      </c>
      <c r="I487" s="17"/>
      <c r="J487" s="17" t="s">
        <v>777</v>
      </c>
    </row>
    <row r="488" spans="1:10" x14ac:dyDescent="0.2">
      <c r="A488" s="16">
        <v>2010106079</v>
      </c>
      <c r="C488" s="16" t="s">
        <v>634</v>
      </c>
      <c r="D488" s="19"/>
      <c r="F488">
        <v>2010101002</v>
      </c>
      <c r="G488">
        <v>101011701</v>
      </c>
      <c r="H488" s="16">
        <v>2010106079</v>
      </c>
      <c r="I488" s="17"/>
      <c r="J488" s="17" t="s">
        <v>777</v>
      </c>
    </row>
    <row r="489" spans="1:10" x14ac:dyDescent="0.2">
      <c r="A489" s="16">
        <v>2010106080</v>
      </c>
      <c r="C489" s="16" t="s">
        <v>635</v>
      </c>
      <c r="D489" s="19"/>
      <c r="F489">
        <v>2010101002</v>
      </c>
      <c r="G489">
        <v>101011701</v>
      </c>
      <c r="H489" s="16">
        <v>2010106080</v>
      </c>
      <c r="I489" s="17"/>
      <c r="J489" s="17" t="s">
        <v>777</v>
      </c>
    </row>
    <row r="490" spans="1:10" x14ac:dyDescent="0.2">
      <c r="A490" s="16">
        <v>2010106081</v>
      </c>
      <c r="C490" s="16" t="s">
        <v>636</v>
      </c>
      <c r="D490" s="19"/>
      <c r="F490">
        <v>2010101002</v>
      </c>
      <c r="G490">
        <v>101011701</v>
      </c>
      <c r="H490" s="16">
        <v>2010106081</v>
      </c>
      <c r="I490" s="17"/>
      <c r="J490" s="17" t="s">
        <v>777</v>
      </c>
    </row>
    <row r="491" spans="1:10" x14ac:dyDescent="0.2">
      <c r="A491" s="16">
        <v>2010106082</v>
      </c>
      <c r="C491" s="16" t="s">
        <v>860</v>
      </c>
      <c r="D491" s="19"/>
      <c r="F491">
        <v>2010101002</v>
      </c>
      <c r="G491">
        <v>101011701</v>
      </c>
      <c r="H491" s="16">
        <v>2010106082</v>
      </c>
      <c r="I491" s="17"/>
      <c r="J491" s="17" t="s">
        <v>777</v>
      </c>
    </row>
    <row r="492" spans="1:10" x14ac:dyDescent="0.2">
      <c r="A492" s="16">
        <v>2010106083</v>
      </c>
      <c r="C492" s="16" t="s">
        <v>637</v>
      </c>
      <c r="D492" s="19"/>
      <c r="F492">
        <v>2010101002</v>
      </c>
      <c r="G492">
        <v>101011701</v>
      </c>
      <c r="H492" s="16">
        <v>2010106083</v>
      </c>
      <c r="I492" s="17"/>
      <c r="J492" s="17" t="s">
        <v>777</v>
      </c>
    </row>
    <row r="493" spans="1:10" x14ac:dyDescent="0.2">
      <c r="A493" s="16">
        <v>2010106084</v>
      </c>
      <c r="C493" s="16" t="s">
        <v>638</v>
      </c>
      <c r="D493" s="19"/>
      <c r="F493">
        <v>2010101002</v>
      </c>
      <c r="G493">
        <v>101011701</v>
      </c>
      <c r="H493" s="16">
        <v>2010106084</v>
      </c>
      <c r="I493" s="17"/>
      <c r="J493" s="17" t="s">
        <v>777</v>
      </c>
    </row>
    <row r="494" spans="1:10" x14ac:dyDescent="0.2">
      <c r="A494" s="16">
        <v>2010106085</v>
      </c>
      <c r="C494" s="16" t="s">
        <v>639</v>
      </c>
      <c r="D494" s="19"/>
      <c r="F494">
        <v>2010101002</v>
      </c>
      <c r="G494">
        <v>101011701</v>
      </c>
      <c r="H494" s="16">
        <v>2010106085</v>
      </c>
      <c r="I494" s="17"/>
      <c r="J494" s="17" t="s">
        <v>777</v>
      </c>
    </row>
    <row r="495" spans="1:10" x14ac:dyDescent="0.2">
      <c r="A495" s="16">
        <v>2010106086</v>
      </c>
      <c r="C495" s="16" t="s">
        <v>640</v>
      </c>
      <c r="D495" s="19"/>
      <c r="F495">
        <v>2010101002</v>
      </c>
      <c r="G495">
        <v>101011701</v>
      </c>
      <c r="H495" s="16">
        <v>2010106086</v>
      </c>
      <c r="I495" s="17"/>
      <c r="J495" s="17" t="s">
        <v>777</v>
      </c>
    </row>
    <row r="496" spans="1:10" x14ac:dyDescent="0.2">
      <c r="A496" s="16">
        <v>2010106087</v>
      </c>
      <c r="C496" s="16" t="s">
        <v>641</v>
      </c>
      <c r="D496" s="19"/>
      <c r="F496">
        <v>2010101002</v>
      </c>
      <c r="G496">
        <v>101011701</v>
      </c>
      <c r="H496" s="16">
        <v>2010106087</v>
      </c>
      <c r="I496" s="17"/>
      <c r="J496" s="17" t="s">
        <v>777</v>
      </c>
    </row>
    <row r="497" spans="1:10" x14ac:dyDescent="0.2">
      <c r="A497" s="16">
        <v>2010106088</v>
      </c>
      <c r="C497" s="16" t="s">
        <v>642</v>
      </c>
      <c r="D497" s="19"/>
      <c r="F497">
        <v>2010101002</v>
      </c>
      <c r="G497">
        <v>101011701</v>
      </c>
      <c r="H497" s="16">
        <v>2010106088</v>
      </c>
      <c r="I497" s="17"/>
      <c r="J497" s="17" t="s">
        <v>777</v>
      </c>
    </row>
    <row r="498" spans="1:10" x14ac:dyDescent="0.2">
      <c r="A498" s="16">
        <v>2010106089</v>
      </c>
      <c r="C498" s="16" t="s">
        <v>643</v>
      </c>
      <c r="D498" s="19"/>
      <c r="F498">
        <v>2010101002</v>
      </c>
      <c r="G498">
        <v>101011701</v>
      </c>
      <c r="H498" s="16">
        <v>2010106089</v>
      </c>
      <c r="I498" s="17"/>
      <c r="J498" s="17" t="s">
        <v>777</v>
      </c>
    </row>
    <row r="499" spans="1:10" x14ac:dyDescent="0.2">
      <c r="A499" s="16">
        <v>2010106090</v>
      </c>
      <c r="C499" s="16" t="s">
        <v>644</v>
      </c>
      <c r="D499" s="19"/>
      <c r="F499">
        <v>2010101002</v>
      </c>
      <c r="G499">
        <v>101011701</v>
      </c>
      <c r="H499" s="16">
        <v>2010106090</v>
      </c>
      <c r="I499" s="17"/>
      <c r="J499" s="17" t="s">
        <v>777</v>
      </c>
    </row>
    <row r="500" spans="1:10" x14ac:dyDescent="0.2">
      <c r="A500" s="16">
        <v>2010106091</v>
      </c>
      <c r="C500" s="16" t="s">
        <v>645</v>
      </c>
      <c r="D500" s="19"/>
      <c r="F500">
        <v>2010101002</v>
      </c>
      <c r="G500">
        <v>101011701</v>
      </c>
      <c r="H500" s="16">
        <v>2010106091</v>
      </c>
      <c r="I500" s="17"/>
      <c r="J500" s="17" t="s">
        <v>777</v>
      </c>
    </row>
    <row r="501" spans="1:10" x14ac:dyDescent="0.2">
      <c r="A501" s="16">
        <v>2010106092</v>
      </c>
      <c r="C501" s="16" t="s">
        <v>646</v>
      </c>
      <c r="D501" s="19"/>
      <c r="F501">
        <v>2010101002</v>
      </c>
      <c r="G501">
        <v>101011701</v>
      </c>
      <c r="H501" s="16">
        <v>2010106092</v>
      </c>
      <c r="I501" s="17"/>
      <c r="J501" s="17" t="s">
        <v>777</v>
      </c>
    </row>
    <row r="502" spans="1:10" x14ac:dyDescent="0.2">
      <c r="A502" s="16">
        <v>2010106093</v>
      </c>
      <c r="C502" s="16" t="s">
        <v>647</v>
      </c>
      <c r="D502" s="19"/>
      <c r="F502">
        <v>2010101002</v>
      </c>
      <c r="G502">
        <v>101011701</v>
      </c>
      <c r="H502" s="16">
        <v>2010106093</v>
      </c>
      <c r="I502" s="17"/>
      <c r="J502" s="17" t="s">
        <v>777</v>
      </c>
    </row>
    <row r="503" spans="1:10" x14ac:dyDescent="0.2">
      <c r="A503" s="16">
        <v>2010106094</v>
      </c>
      <c r="C503" s="16" t="s">
        <v>648</v>
      </c>
      <c r="D503" s="19"/>
      <c r="F503">
        <v>2010101002</v>
      </c>
      <c r="G503">
        <v>101011701</v>
      </c>
      <c r="H503" s="16">
        <v>2010106094</v>
      </c>
      <c r="I503" s="17"/>
      <c r="J503" s="17" t="s">
        <v>777</v>
      </c>
    </row>
    <row r="504" spans="1:10" x14ac:dyDescent="0.2">
      <c r="A504" s="16">
        <v>2010106095</v>
      </c>
      <c r="C504" s="16" t="s">
        <v>649</v>
      </c>
      <c r="D504" s="19"/>
      <c r="F504">
        <v>2010101002</v>
      </c>
      <c r="G504">
        <v>101011701</v>
      </c>
      <c r="H504" s="16">
        <v>2010106095</v>
      </c>
      <c r="I504" s="17"/>
      <c r="J504" s="17" t="s">
        <v>777</v>
      </c>
    </row>
    <row r="505" spans="1:10" x14ac:dyDescent="0.2">
      <c r="A505" s="16">
        <v>2010106096</v>
      </c>
      <c r="C505" s="16" t="s">
        <v>650</v>
      </c>
      <c r="D505" s="19"/>
      <c r="F505">
        <v>2010101002</v>
      </c>
      <c r="G505">
        <v>101011701</v>
      </c>
      <c r="H505" s="16">
        <v>2010106096</v>
      </c>
      <c r="I505" s="17"/>
      <c r="J505" s="17" t="s">
        <v>777</v>
      </c>
    </row>
    <row r="506" spans="1:10" x14ac:dyDescent="0.2">
      <c r="A506" s="16">
        <v>2010106097</v>
      </c>
      <c r="C506" s="16" t="s">
        <v>651</v>
      </c>
      <c r="D506" s="19"/>
      <c r="F506">
        <v>2010101002</v>
      </c>
      <c r="G506">
        <v>101011701</v>
      </c>
      <c r="H506" s="16">
        <v>2010106097</v>
      </c>
      <c r="I506" s="17"/>
      <c r="J506" s="17" t="s">
        <v>777</v>
      </c>
    </row>
    <row r="507" spans="1:10" x14ac:dyDescent="0.2">
      <c r="A507" s="16">
        <v>2010106098</v>
      </c>
      <c r="C507" s="16" t="s">
        <v>652</v>
      </c>
      <c r="D507" s="19"/>
      <c r="F507">
        <v>2010101002</v>
      </c>
      <c r="G507">
        <v>101011701</v>
      </c>
      <c r="H507" s="16">
        <v>2010106098</v>
      </c>
      <c r="I507" s="17"/>
      <c r="J507" s="17" t="s">
        <v>777</v>
      </c>
    </row>
    <row r="508" spans="1:10" x14ac:dyDescent="0.2">
      <c r="A508" s="16">
        <v>2010106099</v>
      </c>
      <c r="C508" s="16" t="s">
        <v>653</v>
      </c>
      <c r="D508" s="19"/>
      <c r="F508">
        <v>2010101002</v>
      </c>
      <c r="G508">
        <v>101011701</v>
      </c>
      <c r="H508" s="16">
        <v>2010106099</v>
      </c>
      <c r="I508" s="17"/>
      <c r="J508" s="17" t="s">
        <v>777</v>
      </c>
    </row>
    <row r="509" spans="1:10" x14ac:dyDescent="0.2">
      <c r="A509" s="16">
        <v>2010106100</v>
      </c>
      <c r="C509" s="16" t="s">
        <v>654</v>
      </c>
      <c r="D509" s="19"/>
      <c r="F509">
        <v>2010101002</v>
      </c>
      <c r="G509">
        <v>101011701</v>
      </c>
      <c r="H509" s="16">
        <v>2010106100</v>
      </c>
      <c r="I509" s="17"/>
      <c r="J509" s="17" t="s">
        <v>777</v>
      </c>
    </row>
    <row r="510" spans="1:10" x14ac:dyDescent="0.2">
      <c r="A510" s="16">
        <v>2010106101</v>
      </c>
      <c r="C510" s="16" t="s">
        <v>655</v>
      </c>
      <c r="D510" s="19"/>
      <c r="F510">
        <v>2010101002</v>
      </c>
      <c r="G510">
        <v>101011701</v>
      </c>
      <c r="H510" s="16">
        <v>2010106101</v>
      </c>
      <c r="I510" s="17"/>
      <c r="J510" s="17" t="s">
        <v>777</v>
      </c>
    </row>
    <row r="511" spans="1:10" x14ac:dyDescent="0.2">
      <c r="A511" s="16">
        <v>2010106102</v>
      </c>
      <c r="C511" s="16" t="s">
        <v>656</v>
      </c>
      <c r="D511" s="19"/>
      <c r="F511">
        <v>2010101002</v>
      </c>
      <c r="G511">
        <v>101011701</v>
      </c>
      <c r="H511" s="16">
        <v>2010106102</v>
      </c>
      <c r="I511" s="17"/>
      <c r="J511" s="17" t="s">
        <v>777</v>
      </c>
    </row>
    <row r="512" spans="1:10" x14ac:dyDescent="0.2">
      <c r="A512" s="16">
        <v>2010106103</v>
      </c>
      <c r="C512" s="16" t="s">
        <v>657</v>
      </c>
      <c r="D512" s="19"/>
      <c r="F512">
        <v>2010101002</v>
      </c>
      <c r="G512">
        <v>101011701</v>
      </c>
      <c r="H512" s="16">
        <v>2010106103</v>
      </c>
      <c r="I512" s="17"/>
      <c r="J512" s="17" t="s">
        <v>777</v>
      </c>
    </row>
    <row r="513" spans="1:10" x14ac:dyDescent="0.2">
      <c r="A513" s="16">
        <v>2010106104</v>
      </c>
      <c r="C513" s="16" t="s">
        <v>658</v>
      </c>
      <c r="D513" s="19"/>
      <c r="F513">
        <v>2010101002</v>
      </c>
      <c r="G513">
        <v>101011701</v>
      </c>
      <c r="H513" s="16">
        <v>2010106104</v>
      </c>
      <c r="I513" s="17"/>
      <c r="J513" s="17" t="s">
        <v>777</v>
      </c>
    </row>
    <row r="514" spans="1:10" x14ac:dyDescent="0.2">
      <c r="A514" s="16">
        <v>2010106105</v>
      </c>
      <c r="C514" s="16" t="s">
        <v>659</v>
      </c>
      <c r="D514" s="19"/>
      <c r="F514">
        <v>2010101002</v>
      </c>
      <c r="G514">
        <v>101011701</v>
      </c>
      <c r="H514" s="16">
        <v>2010106105</v>
      </c>
      <c r="I514" s="17"/>
      <c r="J514" s="17" t="s">
        <v>777</v>
      </c>
    </row>
    <row r="515" spans="1:10" x14ac:dyDescent="0.2">
      <c r="A515" s="16">
        <v>2010106106</v>
      </c>
      <c r="C515" s="16" t="s">
        <v>660</v>
      </c>
      <c r="D515" s="19"/>
      <c r="F515">
        <v>2010101002</v>
      </c>
      <c r="G515">
        <v>101011701</v>
      </c>
      <c r="H515" s="16">
        <v>2010106106</v>
      </c>
      <c r="I515" s="17"/>
      <c r="J515" s="17" t="s">
        <v>777</v>
      </c>
    </row>
    <row r="516" spans="1:10" x14ac:dyDescent="0.2">
      <c r="A516" s="16">
        <v>2010106107</v>
      </c>
      <c r="C516" s="16" t="s">
        <v>661</v>
      </c>
      <c r="D516" s="19"/>
      <c r="F516">
        <v>2010101002</v>
      </c>
      <c r="G516">
        <v>101011701</v>
      </c>
      <c r="H516" s="16">
        <v>2010106107</v>
      </c>
      <c r="I516" s="17"/>
      <c r="J516" s="17" t="s">
        <v>777</v>
      </c>
    </row>
    <row r="517" spans="1:10" x14ac:dyDescent="0.2">
      <c r="A517" s="16">
        <v>2010106108</v>
      </c>
      <c r="C517" s="16" t="s">
        <v>662</v>
      </c>
      <c r="D517" s="19"/>
      <c r="F517">
        <v>2010101002</v>
      </c>
      <c r="G517">
        <v>101011701</v>
      </c>
      <c r="H517" s="16">
        <v>2010106108</v>
      </c>
      <c r="I517" s="17"/>
      <c r="J517" s="17" t="s">
        <v>777</v>
      </c>
    </row>
    <row r="518" spans="1:10" x14ac:dyDescent="0.2">
      <c r="A518" s="16">
        <v>2010106109</v>
      </c>
      <c r="C518" s="16" t="s">
        <v>663</v>
      </c>
      <c r="D518" s="19"/>
      <c r="F518">
        <v>2010101002</v>
      </c>
      <c r="G518">
        <v>101011701</v>
      </c>
      <c r="H518" s="16">
        <v>2010106109</v>
      </c>
      <c r="I518" s="17"/>
      <c r="J518" s="17" t="s">
        <v>777</v>
      </c>
    </row>
    <row r="519" spans="1:10" x14ac:dyDescent="0.2">
      <c r="A519" s="16">
        <v>2010106110</v>
      </c>
      <c r="C519" s="16" t="s">
        <v>664</v>
      </c>
      <c r="D519" s="19"/>
      <c r="F519">
        <v>2010101002</v>
      </c>
      <c r="G519">
        <v>101011701</v>
      </c>
      <c r="H519" s="16">
        <v>2010106110</v>
      </c>
      <c r="I519" s="17"/>
      <c r="J519" s="17" t="s">
        <v>777</v>
      </c>
    </row>
    <row r="520" spans="1:10" x14ac:dyDescent="0.2">
      <c r="A520" s="16">
        <v>2010107001</v>
      </c>
      <c r="C520" s="16" t="s">
        <v>665</v>
      </c>
      <c r="D520" s="19"/>
      <c r="F520">
        <v>2010101002</v>
      </c>
      <c r="G520">
        <v>101011701</v>
      </c>
      <c r="H520" s="16">
        <v>2010107001</v>
      </c>
      <c r="I520" s="17"/>
      <c r="J520" s="17" t="s">
        <v>777</v>
      </c>
    </row>
    <row r="521" spans="1:10" x14ac:dyDescent="0.2">
      <c r="A521" s="16">
        <v>2010107002</v>
      </c>
      <c r="C521" s="16" t="s">
        <v>666</v>
      </c>
      <c r="D521" s="19"/>
      <c r="F521">
        <v>2010101002</v>
      </c>
      <c r="G521">
        <v>101011701</v>
      </c>
      <c r="H521" s="16">
        <v>2010107002</v>
      </c>
      <c r="I521" s="17"/>
      <c r="J521" s="17" t="s">
        <v>777</v>
      </c>
    </row>
    <row r="522" spans="1:10" x14ac:dyDescent="0.2">
      <c r="A522" s="16">
        <v>2010107003</v>
      </c>
      <c r="C522" s="16" t="s">
        <v>667</v>
      </c>
      <c r="D522" s="19"/>
      <c r="F522">
        <v>2010101002</v>
      </c>
      <c r="G522">
        <v>101011701</v>
      </c>
      <c r="H522" s="16">
        <v>2010107003</v>
      </c>
      <c r="I522" s="17"/>
      <c r="J522" s="17" t="s">
        <v>777</v>
      </c>
    </row>
    <row r="523" spans="1:10" x14ac:dyDescent="0.2">
      <c r="A523" s="16">
        <v>2010107004</v>
      </c>
      <c r="C523" s="16" t="s">
        <v>861</v>
      </c>
      <c r="D523" s="19"/>
      <c r="F523">
        <v>2010101002</v>
      </c>
      <c r="G523">
        <v>101011701</v>
      </c>
      <c r="H523" s="16">
        <v>2010107004</v>
      </c>
      <c r="I523" s="17"/>
      <c r="J523" s="17" t="s">
        <v>777</v>
      </c>
    </row>
    <row r="524" spans="1:10" x14ac:dyDescent="0.2">
      <c r="A524" s="16">
        <v>2010107005</v>
      </c>
      <c r="C524" s="16" t="s">
        <v>668</v>
      </c>
      <c r="D524" s="19"/>
      <c r="F524">
        <v>2010101002</v>
      </c>
      <c r="G524">
        <v>101011701</v>
      </c>
      <c r="H524" s="16">
        <v>2010107005</v>
      </c>
      <c r="I524" s="17"/>
      <c r="J524" s="17" t="s">
        <v>777</v>
      </c>
    </row>
    <row r="525" spans="1:10" x14ac:dyDescent="0.2">
      <c r="A525" s="16">
        <v>2010107006</v>
      </c>
      <c r="C525" s="16" t="s">
        <v>669</v>
      </c>
      <c r="D525" s="19"/>
      <c r="F525">
        <v>2010101002</v>
      </c>
      <c r="G525">
        <v>101011701</v>
      </c>
      <c r="H525" s="16">
        <v>2010107006</v>
      </c>
      <c r="I525" s="17"/>
      <c r="J525" s="17" t="s">
        <v>777</v>
      </c>
    </row>
    <row r="526" spans="1:10" x14ac:dyDescent="0.2">
      <c r="A526" s="16">
        <v>2010107007</v>
      </c>
      <c r="C526" s="16" t="s">
        <v>862</v>
      </c>
      <c r="D526" s="19"/>
      <c r="F526">
        <v>2010101002</v>
      </c>
      <c r="G526">
        <v>101011701</v>
      </c>
      <c r="H526" s="16">
        <v>2010107007</v>
      </c>
      <c r="I526" s="17"/>
      <c r="J526" s="17" t="s">
        <v>777</v>
      </c>
    </row>
    <row r="527" spans="1:10" x14ac:dyDescent="0.2">
      <c r="A527" s="16">
        <v>2010107008</v>
      </c>
      <c r="C527" s="16" t="s">
        <v>670</v>
      </c>
      <c r="D527" s="19"/>
      <c r="F527">
        <v>2010101002</v>
      </c>
      <c r="G527">
        <v>101011701</v>
      </c>
      <c r="H527" s="16">
        <v>2010107008</v>
      </c>
      <c r="I527" s="17"/>
      <c r="J527" s="17" t="s">
        <v>777</v>
      </c>
    </row>
    <row r="528" spans="1:10" x14ac:dyDescent="0.2">
      <c r="A528" s="16">
        <v>2010107009</v>
      </c>
      <c r="C528" s="16" t="s">
        <v>671</v>
      </c>
      <c r="D528" s="19"/>
      <c r="F528">
        <v>2010101002</v>
      </c>
      <c r="G528">
        <v>101011701</v>
      </c>
      <c r="H528" s="16">
        <v>2010107009</v>
      </c>
      <c r="I528" s="17"/>
      <c r="J528" s="17" t="s">
        <v>777</v>
      </c>
    </row>
    <row r="529" spans="1:10" x14ac:dyDescent="0.2">
      <c r="A529" s="16">
        <v>2010107010</v>
      </c>
      <c r="C529" s="16" t="s">
        <v>672</v>
      </c>
      <c r="D529" s="19"/>
      <c r="F529">
        <v>2010101002</v>
      </c>
      <c r="G529">
        <v>101011701</v>
      </c>
      <c r="H529" s="16">
        <v>2010107010</v>
      </c>
      <c r="I529" s="17"/>
      <c r="J529" s="17" t="s">
        <v>777</v>
      </c>
    </row>
    <row r="530" spans="1:10" x14ac:dyDescent="0.2">
      <c r="A530" s="16">
        <v>2010107011</v>
      </c>
      <c r="C530" s="16" t="s">
        <v>673</v>
      </c>
      <c r="D530" s="19"/>
      <c r="F530">
        <v>2010101002</v>
      </c>
      <c r="G530">
        <v>101011701</v>
      </c>
      <c r="H530" s="16">
        <v>2010107011</v>
      </c>
      <c r="I530" s="17"/>
      <c r="J530" s="17" t="s">
        <v>777</v>
      </c>
    </row>
    <row r="531" spans="1:10" x14ac:dyDescent="0.2">
      <c r="A531" s="16">
        <v>2010107012</v>
      </c>
      <c r="C531" s="16" t="s">
        <v>674</v>
      </c>
      <c r="D531" s="19"/>
      <c r="F531">
        <v>2010101002</v>
      </c>
      <c r="G531">
        <v>101011701</v>
      </c>
      <c r="H531" s="16">
        <v>2010107012</v>
      </c>
      <c r="I531" s="17"/>
      <c r="J531" s="17" t="s">
        <v>777</v>
      </c>
    </row>
    <row r="532" spans="1:10" x14ac:dyDescent="0.2">
      <c r="A532" s="16">
        <v>2010107013</v>
      </c>
      <c r="C532" s="16" t="s">
        <v>675</v>
      </c>
      <c r="D532" s="19"/>
      <c r="F532">
        <v>2010101002</v>
      </c>
      <c r="G532">
        <v>101011701</v>
      </c>
      <c r="H532" s="16">
        <v>2010107013</v>
      </c>
      <c r="I532" s="17"/>
      <c r="J532" s="17" t="s">
        <v>777</v>
      </c>
    </row>
    <row r="533" spans="1:10" x14ac:dyDescent="0.2">
      <c r="A533" s="16">
        <v>2010107014</v>
      </c>
      <c r="C533" s="16" t="s">
        <v>676</v>
      </c>
      <c r="D533" s="19"/>
      <c r="F533">
        <v>2010101002</v>
      </c>
      <c r="G533">
        <v>101011701</v>
      </c>
      <c r="H533" s="16">
        <v>2010107014</v>
      </c>
      <c r="I533" s="17"/>
      <c r="J533" s="17" t="s">
        <v>777</v>
      </c>
    </row>
    <row r="534" spans="1:10" x14ac:dyDescent="0.2">
      <c r="A534" s="16">
        <v>2010107015</v>
      </c>
      <c r="C534" s="16" t="s">
        <v>677</v>
      </c>
      <c r="D534" s="19"/>
      <c r="F534">
        <v>2010101002</v>
      </c>
      <c r="G534">
        <v>101011701</v>
      </c>
      <c r="H534" s="16">
        <v>2010107015</v>
      </c>
      <c r="I534" s="17"/>
      <c r="J534" s="17" t="s">
        <v>777</v>
      </c>
    </row>
    <row r="535" spans="1:10" x14ac:dyDescent="0.2">
      <c r="A535" s="16">
        <v>2010107016</v>
      </c>
      <c r="C535" s="16" t="s">
        <v>678</v>
      </c>
      <c r="D535" s="19"/>
      <c r="F535">
        <v>2010101002</v>
      </c>
      <c r="G535">
        <v>101011701</v>
      </c>
      <c r="H535" s="16">
        <v>2010107016</v>
      </c>
      <c r="I535" s="17"/>
      <c r="J535" s="17" t="s">
        <v>777</v>
      </c>
    </row>
    <row r="536" spans="1:10" x14ac:dyDescent="0.2">
      <c r="A536" s="16">
        <v>2010107017</v>
      </c>
      <c r="C536" s="16" t="s">
        <v>679</v>
      </c>
      <c r="D536" s="19"/>
      <c r="F536">
        <v>2010101002</v>
      </c>
      <c r="G536">
        <v>101011701</v>
      </c>
      <c r="H536" s="16">
        <v>2010107017</v>
      </c>
      <c r="I536" s="17"/>
      <c r="J536" s="17" t="s">
        <v>777</v>
      </c>
    </row>
    <row r="537" spans="1:10" x14ac:dyDescent="0.2">
      <c r="A537" s="16">
        <v>2010107018</v>
      </c>
      <c r="C537" s="16" t="s">
        <v>680</v>
      </c>
      <c r="D537" s="19"/>
      <c r="F537">
        <v>2010101002</v>
      </c>
      <c r="G537">
        <v>101011701</v>
      </c>
      <c r="H537" s="16">
        <v>2010107018</v>
      </c>
      <c r="I537" s="17"/>
      <c r="J537" s="17" t="s">
        <v>777</v>
      </c>
    </row>
    <row r="538" spans="1:10" x14ac:dyDescent="0.2">
      <c r="A538" s="16">
        <v>2010107019</v>
      </c>
      <c r="C538" s="16" t="s">
        <v>681</v>
      </c>
      <c r="D538" s="19"/>
      <c r="F538">
        <v>2010101002</v>
      </c>
      <c r="G538">
        <v>101011701</v>
      </c>
      <c r="H538" s="16">
        <v>2010107019</v>
      </c>
      <c r="I538" s="17"/>
      <c r="J538" s="17" t="s">
        <v>777</v>
      </c>
    </row>
    <row r="539" spans="1:10" x14ac:dyDescent="0.2">
      <c r="A539" s="16">
        <v>2010107020</v>
      </c>
      <c r="C539" s="16" t="s">
        <v>682</v>
      </c>
      <c r="D539" s="19"/>
      <c r="F539">
        <v>2010101002</v>
      </c>
      <c r="G539">
        <v>101011701</v>
      </c>
      <c r="H539" s="16">
        <v>2010107020</v>
      </c>
      <c r="I539" s="17"/>
      <c r="J539" s="17" t="s">
        <v>777</v>
      </c>
    </row>
    <row r="540" spans="1:10" x14ac:dyDescent="0.2">
      <c r="A540" s="16">
        <v>2010107021</v>
      </c>
      <c r="C540" s="16" t="s">
        <v>683</v>
      </c>
      <c r="D540" s="19"/>
      <c r="F540">
        <v>2010101002</v>
      </c>
      <c r="G540">
        <v>101011701</v>
      </c>
      <c r="H540" s="16">
        <v>2010107021</v>
      </c>
      <c r="I540" s="17"/>
      <c r="J540" s="17" t="s">
        <v>777</v>
      </c>
    </row>
    <row r="541" spans="1:10" x14ac:dyDescent="0.2">
      <c r="A541" s="16">
        <v>2010107022</v>
      </c>
      <c r="C541" s="16" t="s">
        <v>684</v>
      </c>
      <c r="D541" s="19"/>
      <c r="F541">
        <v>2010101002</v>
      </c>
      <c r="G541">
        <v>101011701</v>
      </c>
      <c r="H541" s="16">
        <v>2010107022</v>
      </c>
      <c r="I541" s="17"/>
      <c r="J541" s="17" t="s">
        <v>777</v>
      </c>
    </row>
    <row r="542" spans="1:10" x14ac:dyDescent="0.2">
      <c r="A542" s="16">
        <v>2010107023</v>
      </c>
      <c r="C542" s="16" t="s">
        <v>685</v>
      </c>
      <c r="D542" s="19"/>
      <c r="F542">
        <v>2010101002</v>
      </c>
      <c r="G542">
        <v>101011701</v>
      </c>
      <c r="H542" s="16">
        <v>2010107023</v>
      </c>
      <c r="I542" s="17"/>
      <c r="J542" s="17" t="s">
        <v>777</v>
      </c>
    </row>
    <row r="543" spans="1:10" x14ac:dyDescent="0.2">
      <c r="A543" s="16">
        <v>2010107024</v>
      </c>
      <c r="C543" s="16" t="s">
        <v>638</v>
      </c>
      <c r="D543" s="19"/>
      <c r="F543">
        <v>2010101002</v>
      </c>
      <c r="G543">
        <v>101011701</v>
      </c>
      <c r="H543" s="16">
        <v>2010107024</v>
      </c>
      <c r="I543" s="17"/>
      <c r="J543" s="17" t="s">
        <v>777</v>
      </c>
    </row>
    <row r="544" spans="1:10" x14ac:dyDescent="0.2">
      <c r="A544" s="16">
        <v>2010107025</v>
      </c>
      <c r="C544" s="16" t="s">
        <v>686</v>
      </c>
      <c r="D544" s="19"/>
      <c r="F544">
        <v>2010101002</v>
      </c>
      <c r="G544">
        <v>101011701</v>
      </c>
      <c r="H544" s="16">
        <v>2010107025</v>
      </c>
      <c r="I544" s="17"/>
      <c r="J544" s="17" t="s">
        <v>777</v>
      </c>
    </row>
    <row r="545" spans="1:10" x14ac:dyDescent="0.2">
      <c r="A545" s="16">
        <v>2010107026</v>
      </c>
      <c r="C545" s="16" t="s">
        <v>687</v>
      </c>
      <c r="D545" s="19"/>
      <c r="F545">
        <v>2010101002</v>
      </c>
      <c r="G545">
        <v>101011701</v>
      </c>
      <c r="H545" s="16">
        <v>2010107026</v>
      </c>
      <c r="I545" s="17"/>
      <c r="J545" s="17" t="s">
        <v>777</v>
      </c>
    </row>
    <row r="546" spans="1:10" x14ac:dyDescent="0.2">
      <c r="A546" s="16">
        <v>2010107027</v>
      </c>
      <c r="C546" s="16" t="s">
        <v>688</v>
      </c>
      <c r="D546" s="19"/>
      <c r="F546">
        <v>2010101002</v>
      </c>
      <c r="G546">
        <v>101011701</v>
      </c>
      <c r="H546" s="16">
        <v>2010107027</v>
      </c>
      <c r="I546" s="17"/>
      <c r="J546" s="17" t="s">
        <v>777</v>
      </c>
    </row>
    <row r="547" spans="1:10" x14ac:dyDescent="0.2">
      <c r="A547" s="16">
        <v>2010107028</v>
      </c>
      <c r="C547" s="16" t="s">
        <v>689</v>
      </c>
      <c r="D547" s="19"/>
      <c r="F547">
        <v>2010101002</v>
      </c>
      <c r="G547">
        <v>101011701</v>
      </c>
      <c r="H547" s="16">
        <v>2010107028</v>
      </c>
      <c r="I547" s="17"/>
      <c r="J547" s="17" t="s">
        <v>777</v>
      </c>
    </row>
    <row r="548" spans="1:10" x14ac:dyDescent="0.2">
      <c r="A548" s="16">
        <v>2010107029</v>
      </c>
      <c r="C548" s="16" t="s">
        <v>690</v>
      </c>
      <c r="D548" s="19"/>
      <c r="F548">
        <v>2010101002</v>
      </c>
      <c r="G548">
        <v>101011701</v>
      </c>
      <c r="H548" s="16">
        <v>2010107029</v>
      </c>
      <c r="I548" s="17"/>
      <c r="J548" s="17" t="s">
        <v>777</v>
      </c>
    </row>
    <row r="549" spans="1:10" x14ac:dyDescent="0.2">
      <c r="A549" s="16">
        <v>2010107030</v>
      </c>
      <c r="C549" s="16" t="s">
        <v>691</v>
      </c>
      <c r="D549" s="19"/>
      <c r="F549">
        <v>2010101002</v>
      </c>
      <c r="G549">
        <v>101011701</v>
      </c>
      <c r="H549" s="16">
        <v>2010107030</v>
      </c>
      <c r="I549" s="17"/>
      <c r="J549" s="17" t="s">
        <v>777</v>
      </c>
    </row>
    <row r="550" spans="1:10" x14ac:dyDescent="0.2">
      <c r="A550" s="16">
        <v>2010107031</v>
      </c>
      <c r="C550" s="16" t="s">
        <v>692</v>
      </c>
      <c r="D550" s="19"/>
      <c r="F550">
        <v>2010101002</v>
      </c>
      <c r="G550">
        <v>101011701</v>
      </c>
      <c r="H550" s="16">
        <v>2010107031</v>
      </c>
      <c r="I550" s="17"/>
      <c r="J550" s="17" t="s">
        <v>777</v>
      </c>
    </row>
    <row r="551" spans="1:10" x14ac:dyDescent="0.2">
      <c r="A551" s="16">
        <v>2010107032</v>
      </c>
      <c r="C551" s="16" t="s">
        <v>693</v>
      </c>
      <c r="D551" s="19"/>
      <c r="F551">
        <v>2010101002</v>
      </c>
      <c r="G551">
        <v>101011701</v>
      </c>
      <c r="H551" s="16">
        <v>2010107032</v>
      </c>
      <c r="I551" s="17"/>
      <c r="J551" s="17" t="s">
        <v>777</v>
      </c>
    </row>
    <row r="552" spans="1:10" x14ac:dyDescent="0.2">
      <c r="A552" s="16">
        <v>2010107033</v>
      </c>
      <c r="C552" s="16" t="s">
        <v>661</v>
      </c>
      <c r="D552" s="19"/>
      <c r="F552">
        <v>2010101002</v>
      </c>
      <c r="G552">
        <v>101011701</v>
      </c>
      <c r="H552" s="16">
        <v>2010107033</v>
      </c>
      <c r="I552" s="17"/>
      <c r="J552" s="17" t="s">
        <v>777</v>
      </c>
    </row>
    <row r="553" spans="1:10" x14ac:dyDescent="0.2">
      <c r="A553" s="16">
        <v>2010107034</v>
      </c>
      <c r="C553" s="16" t="s">
        <v>694</v>
      </c>
      <c r="D553" s="19"/>
      <c r="F553">
        <v>2010101002</v>
      </c>
      <c r="G553">
        <v>101011701</v>
      </c>
      <c r="H553" s="16">
        <v>2010107034</v>
      </c>
      <c r="I553" s="17"/>
      <c r="J553" s="17" t="s">
        <v>777</v>
      </c>
    </row>
    <row r="554" spans="1:10" x14ac:dyDescent="0.2">
      <c r="A554" s="16">
        <v>82010100001</v>
      </c>
      <c r="C554" s="16" t="s">
        <v>695</v>
      </c>
      <c r="D554" s="19">
        <v>300050691400003</v>
      </c>
      <c r="F554">
        <v>2010101002</v>
      </c>
      <c r="G554">
        <v>101011701</v>
      </c>
      <c r="H554" s="16">
        <v>82010100001</v>
      </c>
      <c r="I554" s="17"/>
      <c r="J554" s="17" t="s">
        <v>777</v>
      </c>
    </row>
    <row r="555" spans="1:10" x14ac:dyDescent="0.2">
      <c r="A555" s="16">
        <v>82010100002</v>
      </c>
      <c r="C555" s="16" t="s">
        <v>696</v>
      </c>
      <c r="D555" s="19"/>
      <c r="F555">
        <v>2010101002</v>
      </c>
      <c r="G555">
        <v>101011701</v>
      </c>
      <c r="H555" s="16">
        <v>82010100002</v>
      </c>
      <c r="I555" s="17"/>
      <c r="J555" s="17" t="s">
        <v>777</v>
      </c>
    </row>
    <row r="556" spans="1:10" x14ac:dyDescent="0.2">
      <c r="A556" s="16">
        <v>82010100004</v>
      </c>
      <c r="C556" s="16" t="s">
        <v>697</v>
      </c>
      <c r="D556" s="19">
        <v>310131187300003</v>
      </c>
      <c r="F556">
        <v>2010101002</v>
      </c>
      <c r="G556">
        <v>101011701</v>
      </c>
      <c r="H556" s="16">
        <v>82010100004</v>
      </c>
      <c r="I556" s="17"/>
      <c r="J556" s="17" t="s">
        <v>777</v>
      </c>
    </row>
    <row r="557" spans="1:10" x14ac:dyDescent="0.2">
      <c r="A557" s="16">
        <v>82010100005</v>
      </c>
      <c r="C557" s="16" t="s">
        <v>698</v>
      </c>
      <c r="D557" s="19">
        <v>310406810300003</v>
      </c>
      <c r="F557">
        <v>2010101002</v>
      </c>
      <c r="G557">
        <v>101011701</v>
      </c>
      <c r="H557" s="16">
        <v>82010100005</v>
      </c>
      <c r="I557" s="17"/>
      <c r="J557" s="17" t="s">
        <v>777</v>
      </c>
    </row>
    <row r="558" spans="1:10" x14ac:dyDescent="0.2">
      <c r="A558" s="16">
        <v>82010100006</v>
      </c>
      <c r="C558" s="16" t="s">
        <v>699</v>
      </c>
      <c r="D558" s="19">
        <v>301193174500003</v>
      </c>
      <c r="F558">
        <v>2010101002</v>
      </c>
      <c r="G558">
        <v>101011701</v>
      </c>
      <c r="H558" s="16">
        <v>82010100006</v>
      </c>
      <c r="I558" s="17"/>
      <c r="J558" s="17" t="s">
        <v>777</v>
      </c>
    </row>
    <row r="559" spans="1:10" x14ac:dyDescent="0.2">
      <c r="A559" s="16">
        <v>82010100007</v>
      </c>
      <c r="C559" s="16" t="s">
        <v>700</v>
      </c>
      <c r="D559" s="19">
        <v>311153138500003</v>
      </c>
      <c r="F559">
        <v>2010101002</v>
      </c>
      <c r="G559">
        <v>101011701</v>
      </c>
      <c r="H559" s="16">
        <v>82010100007</v>
      </c>
      <c r="I559" s="17"/>
      <c r="J559" s="17" t="s">
        <v>777</v>
      </c>
    </row>
    <row r="560" spans="1:10" x14ac:dyDescent="0.2">
      <c r="A560" s="16">
        <v>82010100009</v>
      </c>
      <c r="C560" s="16" t="s">
        <v>701</v>
      </c>
      <c r="D560" s="19">
        <v>310398927700003</v>
      </c>
      <c r="F560">
        <v>2010101002</v>
      </c>
      <c r="G560">
        <v>101011701</v>
      </c>
      <c r="H560" s="16">
        <v>82010100009</v>
      </c>
      <c r="I560" s="17"/>
      <c r="J560" s="17" t="s">
        <v>777</v>
      </c>
    </row>
    <row r="561" spans="1:10" x14ac:dyDescent="0.2">
      <c r="A561" s="16">
        <v>82010100010</v>
      </c>
      <c r="C561" s="16" t="s">
        <v>702</v>
      </c>
      <c r="D561" s="19">
        <v>310357015700003</v>
      </c>
      <c r="F561">
        <v>2010101002</v>
      </c>
      <c r="G561">
        <v>101011701</v>
      </c>
      <c r="H561" s="16">
        <v>82010100010</v>
      </c>
      <c r="I561" s="17"/>
      <c r="J561" s="17" t="s">
        <v>777</v>
      </c>
    </row>
    <row r="562" spans="1:10" x14ac:dyDescent="0.2">
      <c r="A562" s="16">
        <v>82010100011</v>
      </c>
      <c r="C562" s="16" t="s">
        <v>703</v>
      </c>
      <c r="D562" s="19">
        <v>300043311100003</v>
      </c>
      <c r="F562">
        <v>2010101002</v>
      </c>
      <c r="G562">
        <v>101011701</v>
      </c>
      <c r="H562" s="16">
        <v>82010100011</v>
      </c>
      <c r="I562" s="17"/>
      <c r="J562" s="17" t="s">
        <v>777</v>
      </c>
    </row>
    <row r="563" spans="1:10" x14ac:dyDescent="0.2">
      <c r="A563" s="16">
        <v>82010100013</v>
      </c>
      <c r="C563" s="16" t="s">
        <v>704</v>
      </c>
      <c r="D563" s="19">
        <v>300459578800003</v>
      </c>
      <c r="F563">
        <v>2010101002</v>
      </c>
      <c r="G563">
        <v>101011701</v>
      </c>
      <c r="H563" s="16">
        <v>82010100013</v>
      </c>
      <c r="I563" s="17"/>
      <c r="J563" s="17" t="s">
        <v>777</v>
      </c>
    </row>
    <row r="564" spans="1:10" x14ac:dyDescent="0.2">
      <c r="A564" s="16">
        <v>82010100014</v>
      </c>
      <c r="C564" s="16" t="s">
        <v>705</v>
      </c>
      <c r="D564" s="19">
        <v>300533832200003</v>
      </c>
      <c r="F564">
        <v>2010101002</v>
      </c>
      <c r="G564">
        <v>101011701</v>
      </c>
      <c r="H564" s="16">
        <v>82010100014</v>
      </c>
      <c r="I564" s="17"/>
      <c r="J564" s="17" t="s">
        <v>777</v>
      </c>
    </row>
    <row r="565" spans="1:10" x14ac:dyDescent="0.2">
      <c r="A565" s="16">
        <v>82010100015</v>
      </c>
      <c r="C565" s="16" t="s">
        <v>706</v>
      </c>
      <c r="D565" s="19">
        <v>300034089200003</v>
      </c>
      <c r="F565">
        <v>2010101002</v>
      </c>
      <c r="G565">
        <v>101011701</v>
      </c>
      <c r="H565" s="16">
        <v>82010100015</v>
      </c>
      <c r="I565" s="17"/>
      <c r="J565" s="17" t="s">
        <v>777</v>
      </c>
    </row>
    <row r="566" spans="1:10" x14ac:dyDescent="0.2">
      <c r="A566" s="16">
        <v>82010100017</v>
      </c>
      <c r="C566" s="16" t="s">
        <v>707</v>
      </c>
      <c r="D566" s="19">
        <v>300047564400003</v>
      </c>
      <c r="F566">
        <v>2010101002</v>
      </c>
      <c r="G566">
        <v>101011701</v>
      </c>
      <c r="H566" s="16">
        <v>82010100017</v>
      </c>
      <c r="I566" s="17"/>
      <c r="J566" s="17" t="s">
        <v>777</v>
      </c>
    </row>
    <row r="567" spans="1:10" x14ac:dyDescent="0.2">
      <c r="A567" s="16">
        <v>82010100019</v>
      </c>
      <c r="C567" s="16" t="s">
        <v>708</v>
      </c>
      <c r="D567" s="19">
        <v>300210278100003</v>
      </c>
      <c r="F567">
        <v>2010101002</v>
      </c>
      <c r="G567">
        <v>101011701</v>
      </c>
      <c r="H567" s="16">
        <v>82010100019</v>
      </c>
      <c r="I567" s="17"/>
      <c r="J567" s="17" t="s">
        <v>777</v>
      </c>
    </row>
    <row r="568" spans="1:10" x14ac:dyDescent="0.2">
      <c r="A568" s="16">
        <v>82010100020</v>
      </c>
      <c r="C568" s="16" t="s">
        <v>709</v>
      </c>
      <c r="D568" s="19">
        <v>301255774500003</v>
      </c>
      <c r="F568">
        <v>2010101002</v>
      </c>
      <c r="G568">
        <v>101011701</v>
      </c>
      <c r="H568" s="16">
        <v>82010100020</v>
      </c>
      <c r="I568" s="17"/>
      <c r="J568" s="17" t="s">
        <v>777</v>
      </c>
    </row>
    <row r="569" spans="1:10" x14ac:dyDescent="0.2">
      <c r="A569" s="16">
        <v>82010100021</v>
      </c>
      <c r="C569" s="16" t="s">
        <v>710</v>
      </c>
      <c r="D569" s="19">
        <v>300050693800003</v>
      </c>
      <c r="F569">
        <v>2010101002</v>
      </c>
      <c r="G569">
        <v>101011701</v>
      </c>
      <c r="H569" s="16">
        <v>82010100021</v>
      </c>
      <c r="I569" s="17"/>
      <c r="J569" s="17" t="s">
        <v>777</v>
      </c>
    </row>
    <row r="570" spans="1:10" x14ac:dyDescent="0.2">
      <c r="A570" s="16">
        <v>82010100022</v>
      </c>
      <c r="C570" s="16" t="s">
        <v>711</v>
      </c>
      <c r="D570" s="19">
        <v>300043505300003</v>
      </c>
      <c r="F570">
        <v>2010101002</v>
      </c>
      <c r="G570">
        <v>101011701</v>
      </c>
      <c r="H570" s="16">
        <v>82010100022</v>
      </c>
      <c r="I570" s="17"/>
      <c r="J570" s="17" t="s">
        <v>777</v>
      </c>
    </row>
    <row r="571" spans="1:10" x14ac:dyDescent="0.2">
      <c r="A571" s="16">
        <v>82010100023</v>
      </c>
      <c r="C571" s="16" t="s">
        <v>712</v>
      </c>
      <c r="D571" s="19">
        <v>300376359700003</v>
      </c>
      <c r="F571">
        <v>2010101002</v>
      </c>
      <c r="G571">
        <v>101011701</v>
      </c>
      <c r="H571" s="16">
        <v>82010100023</v>
      </c>
      <c r="I571" s="17"/>
      <c r="J571" s="17" t="s">
        <v>777</v>
      </c>
    </row>
    <row r="572" spans="1:10" x14ac:dyDescent="0.2">
      <c r="A572" s="16">
        <v>82010100024</v>
      </c>
      <c r="C572" s="16" t="s">
        <v>713</v>
      </c>
      <c r="D572" s="19">
        <v>300025106500003</v>
      </c>
      <c r="F572">
        <v>2010101002</v>
      </c>
      <c r="G572">
        <v>101011701</v>
      </c>
      <c r="H572" s="16">
        <v>82010100024</v>
      </c>
      <c r="I572" s="17"/>
      <c r="J572" s="17" t="s">
        <v>777</v>
      </c>
    </row>
    <row r="573" spans="1:10" x14ac:dyDescent="0.2">
      <c r="A573" s="16">
        <v>82010100025</v>
      </c>
      <c r="C573" s="16" t="s">
        <v>714</v>
      </c>
      <c r="D573" s="19">
        <v>301283964800003</v>
      </c>
      <c r="F573">
        <v>2010101002</v>
      </c>
      <c r="G573">
        <v>101011701</v>
      </c>
      <c r="H573" s="16">
        <v>82010100025</v>
      </c>
      <c r="I573" s="17"/>
      <c r="J573" s="17" t="s">
        <v>777</v>
      </c>
    </row>
    <row r="574" spans="1:10" x14ac:dyDescent="0.2">
      <c r="A574" s="16">
        <v>82010100026</v>
      </c>
      <c r="C574" s="16" t="s">
        <v>715</v>
      </c>
      <c r="D574" s="19">
        <v>300043822200003</v>
      </c>
      <c r="F574">
        <v>2010101002</v>
      </c>
      <c r="G574">
        <v>101011701</v>
      </c>
      <c r="H574" s="16">
        <v>82010100026</v>
      </c>
      <c r="I574" s="17"/>
      <c r="J574" s="17" t="s">
        <v>777</v>
      </c>
    </row>
    <row r="575" spans="1:10" x14ac:dyDescent="0.2">
      <c r="A575" s="16">
        <v>82010100027</v>
      </c>
      <c r="C575" s="16" t="s">
        <v>716</v>
      </c>
      <c r="D575" s="19">
        <v>300188493310003</v>
      </c>
      <c r="F575">
        <v>2010101002</v>
      </c>
      <c r="G575">
        <v>101011701</v>
      </c>
      <c r="H575" s="16">
        <v>82010100027</v>
      </c>
      <c r="I575" s="17"/>
      <c r="J575" s="17" t="s">
        <v>777</v>
      </c>
    </row>
    <row r="576" spans="1:10" x14ac:dyDescent="0.2">
      <c r="A576" s="16">
        <v>82010100028</v>
      </c>
      <c r="C576" s="16" t="s">
        <v>717</v>
      </c>
      <c r="D576" s="19">
        <v>301162658400003</v>
      </c>
      <c r="F576">
        <v>2010101002</v>
      </c>
      <c r="G576">
        <v>101011701</v>
      </c>
      <c r="H576" s="16">
        <v>82010100028</v>
      </c>
      <c r="I576" s="17"/>
      <c r="J576" s="17" t="s">
        <v>777</v>
      </c>
    </row>
    <row r="577" spans="1:10" x14ac:dyDescent="0.2">
      <c r="A577" s="16">
        <v>82010100029</v>
      </c>
      <c r="C577" s="16" t="s">
        <v>718</v>
      </c>
      <c r="D577" s="19">
        <v>310445008700003</v>
      </c>
      <c r="F577">
        <v>2010101002</v>
      </c>
      <c r="G577">
        <v>101011701</v>
      </c>
      <c r="H577" s="16">
        <v>82010100029</v>
      </c>
      <c r="I577" s="17"/>
      <c r="J577" s="17" t="s">
        <v>777</v>
      </c>
    </row>
    <row r="578" spans="1:10" x14ac:dyDescent="0.2">
      <c r="A578" s="16">
        <v>82010100030</v>
      </c>
      <c r="C578" s="16" t="s">
        <v>719</v>
      </c>
      <c r="D578" s="19">
        <v>310357270800003</v>
      </c>
      <c r="F578">
        <v>2010101002</v>
      </c>
      <c r="G578">
        <v>101011701</v>
      </c>
      <c r="H578" s="16">
        <v>82010100030</v>
      </c>
      <c r="I578" s="17"/>
      <c r="J578" s="17" t="s">
        <v>777</v>
      </c>
    </row>
    <row r="579" spans="1:10" x14ac:dyDescent="0.2">
      <c r="A579" s="16">
        <v>82010100031</v>
      </c>
      <c r="C579" s="16" t="s">
        <v>720</v>
      </c>
      <c r="D579" s="19">
        <v>300915077200003</v>
      </c>
      <c r="F579">
        <v>2010101002</v>
      </c>
      <c r="G579">
        <v>101011701</v>
      </c>
      <c r="H579" s="16">
        <v>82010100031</v>
      </c>
      <c r="I579" s="17"/>
      <c r="J579" s="17" t="s">
        <v>777</v>
      </c>
    </row>
    <row r="580" spans="1:10" x14ac:dyDescent="0.2">
      <c r="A580" s="16">
        <v>82010100033</v>
      </c>
      <c r="C580" s="16" t="s">
        <v>721</v>
      </c>
      <c r="D580" s="19">
        <v>311153138500003</v>
      </c>
      <c r="F580">
        <v>2010101002</v>
      </c>
      <c r="G580">
        <v>101011701</v>
      </c>
      <c r="H580" s="16">
        <v>82010100033</v>
      </c>
      <c r="I580" s="17"/>
      <c r="J580" s="17" t="s">
        <v>777</v>
      </c>
    </row>
    <row r="581" spans="1:10" x14ac:dyDescent="0.2">
      <c r="A581" s="16">
        <v>82010100034</v>
      </c>
      <c r="C581" s="16" t="s">
        <v>722</v>
      </c>
      <c r="D581" s="19">
        <v>300050195610003</v>
      </c>
      <c r="F581">
        <v>2010101002</v>
      </c>
      <c r="G581">
        <v>101011701</v>
      </c>
      <c r="H581" s="16">
        <v>82010100034</v>
      </c>
      <c r="I581" s="17"/>
      <c r="J581" s="17" t="s">
        <v>777</v>
      </c>
    </row>
    <row r="582" spans="1:10" x14ac:dyDescent="0.2">
      <c r="A582" s="16">
        <v>82010100035</v>
      </c>
      <c r="C582" s="16" t="s">
        <v>563</v>
      </c>
      <c r="D582" s="19">
        <v>310071516200003</v>
      </c>
      <c r="F582">
        <v>2010101002</v>
      </c>
      <c r="G582">
        <v>101011701</v>
      </c>
      <c r="H582" s="16">
        <v>82010100035</v>
      </c>
      <c r="I582" s="17"/>
      <c r="J582" s="17" t="s">
        <v>777</v>
      </c>
    </row>
    <row r="583" spans="1:10" x14ac:dyDescent="0.2">
      <c r="A583" s="16">
        <v>82010100036</v>
      </c>
      <c r="C583" s="16" t="s">
        <v>723</v>
      </c>
      <c r="D583" s="19">
        <v>310654126800003</v>
      </c>
      <c r="F583">
        <v>2010101002</v>
      </c>
      <c r="G583">
        <v>101011701</v>
      </c>
      <c r="H583" s="16">
        <v>82010100036</v>
      </c>
      <c r="I583" s="17"/>
      <c r="J583" s="17" t="s">
        <v>777</v>
      </c>
    </row>
    <row r="584" spans="1:10" x14ac:dyDescent="0.2">
      <c r="A584" s="16">
        <v>82010100037</v>
      </c>
      <c r="C584" s="16" t="s">
        <v>724</v>
      </c>
      <c r="D584" s="19"/>
      <c r="F584">
        <v>2010101002</v>
      </c>
      <c r="G584">
        <v>101011701</v>
      </c>
      <c r="H584" s="16">
        <v>82010100037</v>
      </c>
      <c r="I584" s="17"/>
      <c r="J584" s="17" t="s">
        <v>777</v>
      </c>
    </row>
    <row r="585" spans="1:10" x14ac:dyDescent="0.2">
      <c r="A585" s="16">
        <v>82010100038</v>
      </c>
      <c r="C585" s="16" t="s">
        <v>725</v>
      </c>
      <c r="D585" s="19">
        <v>300124718200003</v>
      </c>
      <c r="F585">
        <v>2010101002</v>
      </c>
      <c r="G585">
        <v>101011701</v>
      </c>
      <c r="H585" s="16">
        <v>82010100038</v>
      </c>
      <c r="I585" s="17"/>
      <c r="J585" s="17" t="s">
        <v>777</v>
      </c>
    </row>
    <row r="586" spans="1:10" x14ac:dyDescent="0.2">
      <c r="A586" s="16">
        <v>82010100039</v>
      </c>
      <c r="C586" s="16" t="s">
        <v>536</v>
      </c>
      <c r="D586" s="19">
        <v>311531688700003</v>
      </c>
      <c r="F586">
        <v>2010101002</v>
      </c>
      <c r="G586">
        <v>101011701</v>
      </c>
      <c r="H586" s="16">
        <v>82010100039</v>
      </c>
      <c r="I586" s="17"/>
      <c r="J586" s="17" t="s">
        <v>777</v>
      </c>
    </row>
    <row r="587" spans="1:10" x14ac:dyDescent="0.2">
      <c r="A587" s="16">
        <v>82010100040</v>
      </c>
      <c r="C587" s="16" t="s">
        <v>726</v>
      </c>
      <c r="D587" s="19">
        <v>300117371900003</v>
      </c>
      <c r="F587">
        <v>2010101002</v>
      </c>
      <c r="G587">
        <v>101011701</v>
      </c>
      <c r="H587" s="16">
        <v>82010100040</v>
      </c>
      <c r="I587" s="17"/>
      <c r="J587" s="17" t="s">
        <v>777</v>
      </c>
    </row>
    <row r="588" spans="1:10" x14ac:dyDescent="0.2">
      <c r="A588" s="16">
        <v>82010100041</v>
      </c>
      <c r="C588" s="16" t="s">
        <v>727</v>
      </c>
      <c r="D588" s="19">
        <v>311551961300003</v>
      </c>
      <c r="F588">
        <v>2010101002</v>
      </c>
      <c r="G588">
        <v>101011701</v>
      </c>
      <c r="H588" s="16">
        <v>82010100041</v>
      </c>
      <c r="I588" s="17"/>
      <c r="J588" s="17" t="s">
        <v>777</v>
      </c>
    </row>
    <row r="589" spans="1:10" x14ac:dyDescent="0.2">
      <c r="A589" s="16">
        <v>82010100042</v>
      </c>
      <c r="C589" s="16" t="s">
        <v>728</v>
      </c>
      <c r="D589" s="19"/>
      <c r="F589">
        <v>2010101002</v>
      </c>
      <c r="G589">
        <v>101011701</v>
      </c>
      <c r="H589" s="16">
        <v>82010100042</v>
      </c>
      <c r="I589" s="17"/>
      <c r="J589" s="17" t="s">
        <v>777</v>
      </c>
    </row>
    <row r="590" spans="1:10" x14ac:dyDescent="0.2">
      <c r="A590" s="16">
        <v>82010100043</v>
      </c>
      <c r="C590" s="16" t="s">
        <v>729</v>
      </c>
      <c r="D590" s="19">
        <v>301311558600003</v>
      </c>
      <c r="F590">
        <v>2010101002</v>
      </c>
      <c r="G590">
        <v>101011701</v>
      </c>
      <c r="H590" s="16">
        <v>82010100043</v>
      </c>
      <c r="I590" s="17"/>
      <c r="J590" s="17" t="s">
        <v>777</v>
      </c>
    </row>
    <row r="591" spans="1:10" x14ac:dyDescent="0.2">
      <c r="A591" s="16">
        <v>82010100044</v>
      </c>
      <c r="C591" s="16" t="s">
        <v>730</v>
      </c>
      <c r="D591" s="19">
        <v>310368498500003</v>
      </c>
      <c r="F591">
        <v>2010101002</v>
      </c>
      <c r="G591">
        <v>101011701</v>
      </c>
      <c r="H591" s="16">
        <v>82010100044</v>
      </c>
      <c r="I591" s="17"/>
      <c r="J591" s="17" t="s">
        <v>777</v>
      </c>
    </row>
    <row r="592" spans="1:10" x14ac:dyDescent="0.2">
      <c r="A592" s="16">
        <v>82010100045</v>
      </c>
      <c r="C592" s="16" t="s">
        <v>731</v>
      </c>
      <c r="D592" s="19">
        <v>310508004800003</v>
      </c>
      <c r="F592">
        <v>2010101002</v>
      </c>
      <c r="G592">
        <v>101011701</v>
      </c>
      <c r="H592" s="16">
        <v>82010100045</v>
      </c>
      <c r="I592" s="17"/>
      <c r="J592" s="17" t="s">
        <v>777</v>
      </c>
    </row>
    <row r="593" spans="1:10" x14ac:dyDescent="0.2">
      <c r="A593" s="16">
        <v>82010100046</v>
      </c>
      <c r="C593" s="16" t="s">
        <v>732</v>
      </c>
      <c r="D593" s="19">
        <v>300050645300003</v>
      </c>
      <c r="F593">
        <v>2010101002</v>
      </c>
      <c r="G593">
        <v>101011701</v>
      </c>
      <c r="H593" s="16">
        <v>82010100046</v>
      </c>
      <c r="I593" s="17"/>
      <c r="J593" s="17" t="s">
        <v>777</v>
      </c>
    </row>
    <row r="594" spans="1:10" x14ac:dyDescent="0.2">
      <c r="A594" s="16">
        <v>82010100047</v>
      </c>
      <c r="C594" s="16" t="s">
        <v>733</v>
      </c>
      <c r="D594" s="19">
        <v>311427017900003</v>
      </c>
      <c r="F594">
        <v>2010101002</v>
      </c>
      <c r="G594">
        <v>101011701</v>
      </c>
      <c r="H594" s="16">
        <v>82010100047</v>
      </c>
      <c r="I594" s="17"/>
      <c r="J594" s="17" t="s">
        <v>777</v>
      </c>
    </row>
    <row r="595" spans="1:10" x14ac:dyDescent="0.2">
      <c r="A595" s="16">
        <v>82010100048</v>
      </c>
      <c r="C595" s="16" t="s">
        <v>246</v>
      </c>
      <c r="D595" s="19">
        <v>310261180200003</v>
      </c>
      <c r="F595">
        <v>2010101002</v>
      </c>
      <c r="G595">
        <v>101011701</v>
      </c>
      <c r="H595" s="16">
        <v>82010100048</v>
      </c>
      <c r="I595" s="17"/>
      <c r="J595" s="17" t="s">
        <v>777</v>
      </c>
    </row>
    <row r="596" spans="1:10" x14ac:dyDescent="0.2">
      <c r="A596" s="16">
        <v>82010100049</v>
      </c>
      <c r="C596" s="16" t="s">
        <v>332</v>
      </c>
      <c r="D596" s="19">
        <v>300507412600003</v>
      </c>
      <c r="F596">
        <v>2010101002</v>
      </c>
      <c r="G596">
        <v>101011701</v>
      </c>
      <c r="H596" s="16">
        <v>82010100049</v>
      </c>
      <c r="I596" s="17"/>
      <c r="J596" s="17" t="s">
        <v>777</v>
      </c>
    </row>
    <row r="597" spans="1:10" x14ac:dyDescent="0.2">
      <c r="A597" s="16">
        <v>82010100050</v>
      </c>
      <c r="C597" s="16" t="s">
        <v>296</v>
      </c>
      <c r="D597" s="19">
        <v>300177262500003</v>
      </c>
      <c r="F597">
        <v>2010101002</v>
      </c>
      <c r="G597">
        <v>101011701</v>
      </c>
      <c r="H597" s="16">
        <v>82010100050</v>
      </c>
      <c r="I597" s="17"/>
      <c r="J597" s="17" t="s">
        <v>777</v>
      </c>
    </row>
    <row r="598" spans="1:10" x14ac:dyDescent="0.2">
      <c r="A598" s="16">
        <v>82010100051</v>
      </c>
      <c r="C598" s="16" t="s">
        <v>734</v>
      </c>
      <c r="D598" s="19">
        <v>310199879600003</v>
      </c>
      <c r="F598">
        <v>2010101002</v>
      </c>
      <c r="G598">
        <v>101011701</v>
      </c>
      <c r="H598" s="16">
        <v>82010100051</v>
      </c>
      <c r="I598" s="17"/>
      <c r="J598" s="17" t="s">
        <v>777</v>
      </c>
    </row>
    <row r="599" spans="1:10" x14ac:dyDescent="0.2">
      <c r="A599" s="16">
        <v>82010100052</v>
      </c>
      <c r="C599" s="16" t="s">
        <v>735</v>
      </c>
      <c r="D599" s="19">
        <v>311290553800003</v>
      </c>
      <c r="F599">
        <v>2010101002</v>
      </c>
      <c r="G599">
        <v>101011701</v>
      </c>
      <c r="H599" s="16">
        <v>82010100052</v>
      </c>
      <c r="I599" s="17"/>
      <c r="J599" s="17" t="s">
        <v>777</v>
      </c>
    </row>
    <row r="600" spans="1:10" x14ac:dyDescent="0.2">
      <c r="A600" s="16">
        <v>82010100053</v>
      </c>
      <c r="C600" s="16" t="s">
        <v>736</v>
      </c>
      <c r="D600" s="19">
        <v>300188493310003</v>
      </c>
      <c r="F600">
        <v>2010101002</v>
      </c>
      <c r="G600">
        <v>101011701</v>
      </c>
      <c r="H600" s="16">
        <v>82010100053</v>
      </c>
      <c r="I600" s="17"/>
      <c r="J600" s="17" t="s">
        <v>777</v>
      </c>
    </row>
    <row r="601" spans="1:10" x14ac:dyDescent="0.2">
      <c r="A601" s="16">
        <v>82010100054</v>
      </c>
      <c r="C601" s="16" t="s">
        <v>737</v>
      </c>
      <c r="D601" s="19">
        <v>300028437300003</v>
      </c>
      <c r="F601">
        <v>2010101002</v>
      </c>
      <c r="G601">
        <v>101011701</v>
      </c>
      <c r="H601" s="16">
        <v>82010100054</v>
      </c>
      <c r="I601" s="17"/>
      <c r="J601" s="17" t="s">
        <v>777</v>
      </c>
    </row>
    <row r="602" spans="1:10" x14ac:dyDescent="0.2">
      <c r="A602" s="16">
        <v>82010100055</v>
      </c>
      <c r="C602" s="16" t="s">
        <v>738</v>
      </c>
      <c r="D602" s="19">
        <v>311468708100003</v>
      </c>
      <c r="F602">
        <v>2010101002</v>
      </c>
      <c r="G602">
        <v>101011701</v>
      </c>
      <c r="H602" s="16">
        <v>82010100055</v>
      </c>
      <c r="I602" s="17"/>
      <c r="J602" s="17" t="s">
        <v>777</v>
      </c>
    </row>
    <row r="603" spans="1:10" x14ac:dyDescent="0.2">
      <c r="A603" s="16">
        <v>82010100056</v>
      </c>
      <c r="C603" s="16" t="s">
        <v>739</v>
      </c>
      <c r="D603" s="19">
        <v>311625622900003</v>
      </c>
      <c r="F603">
        <v>2010101002</v>
      </c>
      <c r="G603">
        <v>101011701</v>
      </c>
      <c r="H603" s="16">
        <v>82010100056</v>
      </c>
      <c r="I603" s="17"/>
      <c r="J603" s="17" t="s">
        <v>777</v>
      </c>
    </row>
    <row r="604" spans="1:10" x14ac:dyDescent="0.2">
      <c r="A604" s="16">
        <v>92101000001</v>
      </c>
      <c r="C604" s="16" t="s">
        <v>740</v>
      </c>
      <c r="D604" s="19">
        <v>310141035700003</v>
      </c>
      <c r="F604">
        <v>2010101002</v>
      </c>
      <c r="G604">
        <v>101011701</v>
      </c>
      <c r="H604" s="16">
        <v>92101000001</v>
      </c>
      <c r="I604" s="17"/>
      <c r="J604" s="17" t="s">
        <v>777</v>
      </c>
    </row>
    <row r="605" spans="1:10" x14ac:dyDescent="0.2">
      <c r="A605" s="16">
        <v>92101000002</v>
      </c>
      <c r="C605" s="16" t="s">
        <v>741</v>
      </c>
      <c r="D605" s="19">
        <v>300403856500003</v>
      </c>
      <c r="F605">
        <v>2010101002</v>
      </c>
      <c r="G605">
        <v>101011701</v>
      </c>
      <c r="H605" s="16">
        <v>92101000002</v>
      </c>
      <c r="I605" s="17"/>
      <c r="J605" s="17" t="s">
        <v>777</v>
      </c>
    </row>
    <row r="606" spans="1:10" x14ac:dyDescent="0.2">
      <c r="A606" s="16">
        <v>92101000003</v>
      </c>
      <c r="C606" s="16" t="s">
        <v>742</v>
      </c>
      <c r="D606" s="19"/>
      <c r="F606">
        <v>2010101002</v>
      </c>
      <c r="G606">
        <v>101011701</v>
      </c>
      <c r="H606" s="16">
        <v>92101000003</v>
      </c>
      <c r="I606" s="17"/>
      <c r="J606" s="17" t="s">
        <v>777</v>
      </c>
    </row>
    <row r="607" spans="1:10" x14ac:dyDescent="0.2">
      <c r="A607" s="16">
        <v>92101000004</v>
      </c>
      <c r="C607" s="16" t="s">
        <v>743</v>
      </c>
      <c r="D607" s="19"/>
      <c r="F607">
        <v>2010101002</v>
      </c>
      <c r="G607">
        <v>101011701</v>
      </c>
      <c r="H607" s="16">
        <v>92101000004</v>
      </c>
      <c r="I607" s="17"/>
      <c r="J607" s="17" t="s">
        <v>777</v>
      </c>
    </row>
    <row r="608" spans="1:10" x14ac:dyDescent="0.2">
      <c r="A608" s="16">
        <v>92101000006</v>
      </c>
      <c r="C608" s="16" t="s">
        <v>744</v>
      </c>
      <c r="D608" s="19">
        <v>302080863600003</v>
      </c>
      <c r="F608">
        <v>2010101002</v>
      </c>
      <c r="G608">
        <v>101011701</v>
      </c>
      <c r="H608" s="16">
        <v>92101000006</v>
      </c>
      <c r="I608" s="17"/>
      <c r="J608" s="17" t="s">
        <v>777</v>
      </c>
    </row>
    <row r="609" spans="1:10" x14ac:dyDescent="0.2">
      <c r="A609" s="16">
        <v>92101000007</v>
      </c>
      <c r="C609" s="16" t="s">
        <v>745</v>
      </c>
      <c r="D609" s="19"/>
      <c r="F609">
        <v>2010101002</v>
      </c>
      <c r="G609">
        <v>101011701</v>
      </c>
      <c r="H609" s="16">
        <v>92101000007</v>
      </c>
      <c r="I609" s="17"/>
      <c r="J609" s="17" t="s">
        <v>777</v>
      </c>
    </row>
    <row r="610" spans="1:10" x14ac:dyDescent="0.2">
      <c r="A610" s="16">
        <v>92101000008</v>
      </c>
      <c r="C610" s="16" t="s">
        <v>701</v>
      </c>
      <c r="D610" s="19">
        <v>310398927700003</v>
      </c>
      <c r="F610">
        <v>2010101002</v>
      </c>
      <c r="G610">
        <v>101011701</v>
      </c>
      <c r="H610" s="16">
        <v>92101000008</v>
      </c>
      <c r="I610" s="17"/>
      <c r="J610" s="17" t="s">
        <v>777</v>
      </c>
    </row>
    <row r="611" spans="1:10" x14ac:dyDescent="0.2">
      <c r="A611" s="16">
        <v>92101000009</v>
      </c>
      <c r="C611" s="16" t="s">
        <v>746</v>
      </c>
      <c r="D611" s="19"/>
      <c r="F611">
        <v>2010101002</v>
      </c>
      <c r="G611">
        <v>101011701</v>
      </c>
      <c r="H611" s="16">
        <v>92101000009</v>
      </c>
      <c r="I611" s="17"/>
      <c r="J611" s="17" t="s">
        <v>777</v>
      </c>
    </row>
    <row r="612" spans="1:10" x14ac:dyDescent="0.2">
      <c r="A612" s="16">
        <v>92101000010</v>
      </c>
      <c r="C612" s="16" t="s">
        <v>747</v>
      </c>
      <c r="D612" s="19"/>
      <c r="F612">
        <v>2010101002</v>
      </c>
      <c r="G612">
        <v>101011701</v>
      </c>
      <c r="H612" s="16">
        <v>92101000010</v>
      </c>
      <c r="I612" s="17"/>
      <c r="J612" s="17" t="s">
        <v>777</v>
      </c>
    </row>
    <row r="613" spans="1:10" x14ac:dyDescent="0.2">
      <c r="A613" s="16">
        <v>92101000011</v>
      </c>
      <c r="C613" s="16" t="s">
        <v>748</v>
      </c>
      <c r="D613" s="19">
        <v>310912035100003</v>
      </c>
      <c r="F613">
        <v>2010101002</v>
      </c>
      <c r="G613">
        <v>101011701</v>
      </c>
      <c r="H613" s="16">
        <v>92101000011</v>
      </c>
      <c r="I613" s="17"/>
      <c r="J613" s="17" t="s">
        <v>777</v>
      </c>
    </row>
    <row r="614" spans="1:10" x14ac:dyDescent="0.2">
      <c r="A614" s="16">
        <v>92101000012</v>
      </c>
      <c r="C614" s="16" t="s">
        <v>749</v>
      </c>
      <c r="D614" s="19"/>
      <c r="F614">
        <v>2010101002</v>
      </c>
      <c r="G614">
        <v>101011701</v>
      </c>
      <c r="H614" s="16">
        <v>92101000012</v>
      </c>
      <c r="I614" s="17"/>
      <c r="J614" s="17" t="s">
        <v>777</v>
      </c>
    </row>
    <row r="615" spans="1:10" x14ac:dyDescent="0.2">
      <c r="A615" s="16">
        <v>92101000013</v>
      </c>
      <c r="C615" s="16" t="s">
        <v>750</v>
      </c>
      <c r="D615" s="19"/>
      <c r="F615">
        <v>2010101002</v>
      </c>
      <c r="G615">
        <v>101011701</v>
      </c>
      <c r="H615" s="16">
        <v>92101000013</v>
      </c>
      <c r="I615" s="17"/>
      <c r="J615" s="17" t="s">
        <v>777</v>
      </c>
    </row>
    <row r="616" spans="1:10" x14ac:dyDescent="0.2">
      <c r="A616" s="16">
        <v>92101000014</v>
      </c>
      <c r="C616" s="16" t="s">
        <v>751</v>
      </c>
      <c r="D616" s="19">
        <v>310174574700003</v>
      </c>
      <c r="F616">
        <v>2010101002</v>
      </c>
      <c r="G616">
        <v>101011701</v>
      </c>
      <c r="H616" s="16">
        <v>92101000014</v>
      </c>
      <c r="I616" s="17"/>
      <c r="J616" s="17" t="s">
        <v>777</v>
      </c>
    </row>
    <row r="617" spans="1:10" x14ac:dyDescent="0.2">
      <c r="A617" s="16">
        <v>92101000015</v>
      </c>
      <c r="C617" s="16" t="s">
        <v>752</v>
      </c>
      <c r="D617" s="19"/>
      <c r="F617">
        <v>2010101002</v>
      </c>
      <c r="G617">
        <v>101011701</v>
      </c>
      <c r="H617" s="16">
        <v>92101000015</v>
      </c>
      <c r="I617" s="17"/>
      <c r="J617" s="17" t="s">
        <v>777</v>
      </c>
    </row>
    <row r="618" spans="1:10" x14ac:dyDescent="0.2">
      <c r="A618" s="16">
        <v>92101000016</v>
      </c>
      <c r="C618" s="16" t="s">
        <v>753</v>
      </c>
      <c r="D618" s="19">
        <v>300105992200003</v>
      </c>
      <c r="F618">
        <v>2010101002</v>
      </c>
      <c r="G618">
        <v>101011701</v>
      </c>
      <c r="H618" s="16">
        <v>92101000016</v>
      </c>
      <c r="I618" s="17"/>
      <c r="J618" s="17" t="s">
        <v>777</v>
      </c>
    </row>
    <row r="619" spans="1:10" x14ac:dyDescent="0.2">
      <c r="A619" s="16">
        <v>92101000017</v>
      </c>
      <c r="C619" s="16" t="s">
        <v>754</v>
      </c>
      <c r="D619" s="19"/>
      <c r="F619">
        <v>2010101002</v>
      </c>
      <c r="G619">
        <v>101011701</v>
      </c>
      <c r="H619" s="16">
        <v>92101000017</v>
      </c>
      <c r="I619" s="17"/>
      <c r="J619" s="17" t="s">
        <v>777</v>
      </c>
    </row>
    <row r="620" spans="1:10" x14ac:dyDescent="0.2">
      <c r="A620" s="16">
        <v>92101000018</v>
      </c>
      <c r="C620" s="16" t="s">
        <v>755</v>
      </c>
      <c r="D620" s="19">
        <v>300295192900003</v>
      </c>
      <c r="F620">
        <v>2010101002</v>
      </c>
      <c r="G620">
        <v>101011701</v>
      </c>
      <c r="H620" s="16">
        <v>92101000018</v>
      </c>
      <c r="I620" s="17"/>
      <c r="J620" s="17" t="s">
        <v>777</v>
      </c>
    </row>
    <row r="621" spans="1:10" x14ac:dyDescent="0.2">
      <c r="A621" s="16">
        <v>92101000019</v>
      </c>
      <c r="C621" s="16" t="s">
        <v>756</v>
      </c>
      <c r="D621" s="19"/>
      <c r="F621">
        <v>2010101002</v>
      </c>
      <c r="G621">
        <v>101011701</v>
      </c>
      <c r="H621" s="16">
        <v>92101000019</v>
      </c>
      <c r="I621" s="17"/>
      <c r="J621" s="17" t="s">
        <v>777</v>
      </c>
    </row>
    <row r="622" spans="1:10" x14ac:dyDescent="0.2">
      <c r="A622" s="16">
        <v>92101000020</v>
      </c>
      <c r="C622" s="16" t="s">
        <v>757</v>
      </c>
      <c r="D622" s="19">
        <v>300248635300003</v>
      </c>
      <c r="F622">
        <v>2010101002</v>
      </c>
      <c r="G622">
        <v>101011701</v>
      </c>
      <c r="H622" s="16">
        <v>92101000020</v>
      </c>
      <c r="I622" s="17"/>
      <c r="J622" s="17" t="s">
        <v>777</v>
      </c>
    </row>
    <row r="623" spans="1:10" x14ac:dyDescent="0.2">
      <c r="A623" s="16">
        <v>92101000021</v>
      </c>
      <c r="C623" s="16" t="s">
        <v>758</v>
      </c>
      <c r="D623" s="19">
        <v>300178069200003</v>
      </c>
      <c r="F623">
        <v>2010101002</v>
      </c>
      <c r="G623">
        <v>101011701</v>
      </c>
      <c r="H623" s="16">
        <v>92101000021</v>
      </c>
      <c r="I623" s="17"/>
      <c r="J623" s="17" t="s">
        <v>777</v>
      </c>
    </row>
    <row r="624" spans="1:10" x14ac:dyDescent="0.2">
      <c r="A624" s="16">
        <v>92101000022</v>
      </c>
      <c r="C624" s="16" t="s">
        <v>759</v>
      </c>
      <c r="D624" s="19">
        <v>311082719700003</v>
      </c>
      <c r="F624">
        <v>2010101002</v>
      </c>
      <c r="G624">
        <v>101011701</v>
      </c>
      <c r="H624" s="16">
        <v>92101000022</v>
      </c>
      <c r="I624" s="17"/>
      <c r="J624" s="17" t="s">
        <v>777</v>
      </c>
    </row>
    <row r="625" spans="1:10" x14ac:dyDescent="0.2">
      <c r="A625" s="16">
        <v>92101000023</v>
      </c>
      <c r="C625" s="16" t="s">
        <v>760</v>
      </c>
      <c r="D625" s="19">
        <v>311691903100003</v>
      </c>
      <c r="F625">
        <v>2010101002</v>
      </c>
      <c r="G625">
        <v>101011701</v>
      </c>
      <c r="H625" s="16">
        <v>92101000023</v>
      </c>
      <c r="I625" s="17"/>
      <c r="J625" s="17" t="s">
        <v>777</v>
      </c>
    </row>
    <row r="626" spans="1:10" x14ac:dyDescent="0.2">
      <c r="A626" s="16">
        <v>92101000024</v>
      </c>
      <c r="C626" s="16" t="s">
        <v>719</v>
      </c>
      <c r="D626" s="19">
        <v>310357270800003</v>
      </c>
      <c r="F626">
        <v>2010101002</v>
      </c>
      <c r="G626">
        <v>101011701</v>
      </c>
      <c r="H626" s="16">
        <v>92101000024</v>
      </c>
      <c r="I626" s="17"/>
      <c r="J626" s="17" t="s">
        <v>777</v>
      </c>
    </row>
  </sheetData>
  <autoFilter ref="A1:P626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65"/>
  <sheetViews>
    <sheetView rightToLeft="1" showOutlineSymbols="0" workbookViewId="0">
      <selection activeCell="G20" sqref="G20"/>
    </sheetView>
  </sheetViews>
  <sheetFormatPr defaultColWidth="6.85546875" defaultRowHeight="12.75" customHeight="1" x14ac:dyDescent="0.2"/>
  <cols>
    <col min="1" max="1" width="11" bestFit="1" customWidth="1"/>
    <col min="2" max="2" width="57.28515625" bestFit="1" customWidth="1"/>
    <col min="3" max="3" width="14" bestFit="1" customWidth="1"/>
    <col min="4" max="4" width="16.42578125" customWidth="1"/>
    <col min="5" max="6" width="12.85546875" bestFit="1" customWidth="1"/>
    <col min="7" max="7" width="14" bestFit="1" customWidth="1"/>
    <col min="8" max="8" width="12.42578125" customWidth="1"/>
    <col min="9" max="9" width="14" bestFit="1" customWidth="1"/>
    <col min="10" max="10" width="12.5703125" bestFit="1" customWidth="1"/>
  </cols>
  <sheetData>
    <row r="1" spans="1:10" ht="15" x14ac:dyDescent="0.2">
      <c r="A1" t="s">
        <v>2</v>
      </c>
      <c r="B1" s="51" t="s">
        <v>761</v>
      </c>
      <c r="C1" s="3">
        <v>45352</v>
      </c>
      <c r="D1" s="3" t="s">
        <v>1089</v>
      </c>
      <c r="E1" s="3" t="s">
        <v>1090</v>
      </c>
      <c r="F1" s="4">
        <v>45635</v>
      </c>
      <c r="G1" s="4" t="s">
        <v>1091</v>
      </c>
      <c r="H1" s="14" t="s">
        <v>1092</v>
      </c>
      <c r="I1" s="14" t="s">
        <v>1093</v>
      </c>
    </row>
    <row r="2" spans="1:10" x14ac:dyDescent="0.2">
      <c r="A2" s="2">
        <v>2010101002</v>
      </c>
      <c r="B2" t="s">
        <v>3</v>
      </c>
      <c r="C2" s="9"/>
      <c r="D2" s="9"/>
      <c r="E2" s="9">
        <v>238123.13</v>
      </c>
      <c r="F2" s="9"/>
      <c r="G2" s="9"/>
      <c r="H2">
        <f t="shared" ref="H2:H65" si="0">COUNTA(C2:G2)</f>
        <v>1</v>
      </c>
      <c r="I2" s="12">
        <f t="shared" ref="I2:I65" si="1">SUM(C2:G2)</f>
        <v>238123.13</v>
      </c>
      <c r="J2" s="13"/>
    </row>
    <row r="3" spans="1:10" x14ac:dyDescent="0.2">
      <c r="A3" s="2">
        <v>2010101002</v>
      </c>
      <c r="B3" t="s">
        <v>3</v>
      </c>
      <c r="C3" s="9"/>
      <c r="D3" s="12">
        <v>652179.86285999999</v>
      </c>
      <c r="E3" s="12">
        <v>5865975.7178700007</v>
      </c>
      <c r="F3" s="12"/>
      <c r="G3" s="7">
        <v>12476827.587300001</v>
      </c>
      <c r="H3">
        <f t="shared" si="0"/>
        <v>3</v>
      </c>
      <c r="I3" s="12">
        <f t="shared" si="1"/>
        <v>18994983.168030001</v>
      </c>
    </row>
    <row r="4" spans="1:10" x14ac:dyDescent="0.2">
      <c r="A4" s="2">
        <v>2010101002</v>
      </c>
      <c r="B4" t="s">
        <v>3</v>
      </c>
      <c r="C4" s="9">
        <v>238123.13</v>
      </c>
      <c r="F4" s="7"/>
      <c r="H4">
        <f t="shared" si="0"/>
        <v>1</v>
      </c>
      <c r="I4" s="12">
        <f t="shared" si="1"/>
        <v>238123.13</v>
      </c>
    </row>
    <row r="5" spans="1:10" x14ac:dyDescent="0.2">
      <c r="A5" s="2">
        <v>2010101002</v>
      </c>
      <c r="B5" t="s">
        <v>3</v>
      </c>
      <c r="C5" s="9"/>
      <c r="E5" s="7"/>
      <c r="H5">
        <f t="shared" si="0"/>
        <v>0</v>
      </c>
      <c r="I5" s="12">
        <f t="shared" si="1"/>
        <v>0</v>
      </c>
    </row>
    <row r="6" spans="1:10" x14ac:dyDescent="0.2">
      <c r="A6" s="2">
        <v>2010101003</v>
      </c>
      <c r="B6" t="s">
        <v>4</v>
      </c>
      <c r="C6" s="9">
        <v>8791.9913999997007</v>
      </c>
      <c r="D6" s="9">
        <v>2375</v>
      </c>
      <c r="E6" s="9"/>
      <c r="F6" s="9"/>
      <c r="G6" s="9"/>
      <c r="H6">
        <f t="shared" si="0"/>
        <v>2</v>
      </c>
      <c r="I6" s="12">
        <f t="shared" si="1"/>
        <v>11166.991399999701</v>
      </c>
    </row>
    <row r="7" spans="1:10" x14ac:dyDescent="0.2">
      <c r="A7" s="2">
        <v>2010101003</v>
      </c>
      <c r="B7" t="s">
        <v>4</v>
      </c>
      <c r="C7" s="9">
        <v>2375</v>
      </c>
      <c r="D7" s="9"/>
      <c r="E7" s="9"/>
      <c r="F7" s="9"/>
      <c r="G7" s="7">
        <v>11838.991309999999</v>
      </c>
      <c r="H7">
        <f t="shared" si="0"/>
        <v>2</v>
      </c>
      <c r="I7" s="12">
        <f t="shared" si="1"/>
        <v>14213.991309999999</v>
      </c>
    </row>
    <row r="8" spans="1:10" x14ac:dyDescent="0.2">
      <c r="A8" s="2">
        <v>2010101003</v>
      </c>
      <c r="B8" t="s">
        <v>4</v>
      </c>
      <c r="C8" s="9"/>
      <c r="F8" s="7"/>
      <c r="H8">
        <f t="shared" si="0"/>
        <v>0</v>
      </c>
      <c r="I8" s="12">
        <f t="shared" si="1"/>
        <v>0</v>
      </c>
    </row>
    <row r="9" spans="1:10" x14ac:dyDescent="0.2">
      <c r="A9" s="2">
        <v>2010101003</v>
      </c>
      <c r="B9" t="s">
        <v>4</v>
      </c>
      <c r="C9" s="9"/>
      <c r="E9" s="7"/>
      <c r="H9">
        <f t="shared" si="0"/>
        <v>0</v>
      </c>
      <c r="I9" s="12">
        <f t="shared" si="1"/>
        <v>0</v>
      </c>
    </row>
    <row r="10" spans="1:10" x14ac:dyDescent="0.2">
      <c r="A10" s="2">
        <v>2010101004</v>
      </c>
      <c r="B10" t="s">
        <v>5</v>
      </c>
      <c r="C10" s="9">
        <v>194929.87</v>
      </c>
      <c r="D10" s="9">
        <v>41492</v>
      </c>
      <c r="E10" s="9"/>
      <c r="F10" s="9"/>
      <c r="G10" s="9"/>
      <c r="H10">
        <f t="shared" si="0"/>
        <v>2</v>
      </c>
      <c r="I10" s="12">
        <f t="shared" si="1"/>
        <v>236421.87</v>
      </c>
    </row>
    <row r="11" spans="1:10" x14ac:dyDescent="0.2">
      <c r="A11" s="2">
        <v>2010101004</v>
      </c>
      <c r="B11" t="s">
        <v>5</v>
      </c>
      <c r="C11" s="9">
        <v>41492</v>
      </c>
      <c r="D11" s="9"/>
      <c r="E11" s="9"/>
      <c r="G11" s="7">
        <v>32793.870000000003</v>
      </c>
      <c r="H11">
        <f t="shared" si="0"/>
        <v>2</v>
      </c>
      <c r="I11" s="12">
        <f t="shared" si="1"/>
        <v>74285.87</v>
      </c>
    </row>
    <row r="12" spans="1:10" x14ac:dyDescent="0.2">
      <c r="A12" s="2">
        <v>2010101004</v>
      </c>
      <c r="B12" t="s">
        <v>5</v>
      </c>
      <c r="C12" s="9"/>
      <c r="F12" s="7"/>
      <c r="H12">
        <f t="shared" si="0"/>
        <v>0</v>
      </c>
      <c r="I12" s="12">
        <f t="shared" si="1"/>
        <v>0</v>
      </c>
    </row>
    <row r="13" spans="1:10" x14ac:dyDescent="0.2">
      <c r="A13" s="2">
        <v>2010101004</v>
      </c>
      <c r="B13" t="s">
        <v>5</v>
      </c>
      <c r="C13" s="9"/>
      <c r="E13" s="7"/>
      <c r="H13">
        <f t="shared" si="0"/>
        <v>0</v>
      </c>
      <c r="I13" s="12">
        <f t="shared" si="1"/>
        <v>0</v>
      </c>
    </row>
    <row r="14" spans="1:10" x14ac:dyDescent="0.2">
      <c r="A14" s="2">
        <v>2010101006</v>
      </c>
      <c r="B14" t="s">
        <v>6</v>
      </c>
      <c r="C14" s="9">
        <v>58493.81</v>
      </c>
      <c r="D14" s="9">
        <v>118531</v>
      </c>
      <c r="E14" s="9">
        <v>214145</v>
      </c>
      <c r="F14" s="9">
        <v>3292</v>
      </c>
      <c r="G14" s="9"/>
      <c r="H14">
        <f t="shared" si="0"/>
        <v>4</v>
      </c>
      <c r="I14" s="12">
        <f t="shared" si="1"/>
        <v>394461.81</v>
      </c>
    </row>
    <row r="15" spans="1:10" x14ac:dyDescent="0.2">
      <c r="A15" s="2">
        <v>2010101006</v>
      </c>
      <c r="B15" t="s">
        <v>6</v>
      </c>
      <c r="C15" s="9">
        <v>118531</v>
      </c>
      <c r="D15" s="9"/>
      <c r="E15" s="9"/>
      <c r="F15" s="9"/>
      <c r="G15" s="7">
        <v>794133.81</v>
      </c>
      <c r="H15">
        <f t="shared" si="0"/>
        <v>2</v>
      </c>
      <c r="I15" s="12">
        <f t="shared" si="1"/>
        <v>912664.81</v>
      </c>
    </row>
    <row r="16" spans="1:10" x14ac:dyDescent="0.2">
      <c r="A16" s="2">
        <v>2010101006</v>
      </c>
      <c r="B16" t="s">
        <v>6</v>
      </c>
      <c r="C16" s="9">
        <v>214145</v>
      </c>
      <c r="F16" s="7"/>
      <c r="H16">
        <f t="shared" si="0"/>
        <v>1</v>
      </c>
      <c r="I16" s="12">
        <f t="shared" si="1"/>
        <v>214145</v>
      </c>
    </row>
    <row r="17" spans="1:9" x14ac:dyDescent="0.2">
      <c r="A17" s="2">
        <v>2010101006</v>
      </c>
      <c r="B17" t="s">
        <v>6</v>
      </c>
      <c r="C17" s="9">
        <v>3292</v>
      </c>
      <c r="E17" s="7"/>
      <c r="H17">
        <f t="shared" si="0"/>
        <v>1</v>
      </c>
      <c r="I17" s="12">
        <f t="shared" si="1"/>
        <v>3292</v>
      </c>
    </row>
    <row r="18" spans="1:9" x14ac:dyDescent="0.2">
      <c r="A18" s="2">
        <v>2010101007</v>
      </c>
      <c r="B18" t="s">
        <v>7</v>
      </c>
      <c r="C18" s="9">
        <v>4426.83</v>
      </c>
      <c r="D18" s="9"/>
      <c r="E18" s="9"/>
      <c r="F18" s="9"/>
      <c r="G18" s="9"/>
      <c r="H18">
        <f t="shared" si="0"/>
        <v>1</v>
      </c>
      <c r="I18" s="12">
        <f t="shared" si="1"/>
        <v>4426.83</v>
      </c>
    </row>
    <row r="19" spans="1:9" x14ac:dyDescent="0.2">
      <c r="A19" s="2">
        <v>2010101007</v>
      </c>
      <c r="B19" t="s">
        <v>7</v>
      </c>
      <c r="C19" s="9"/>
      <c r="E19" s="9"/>
      <c r="F19" s="9"/>
      <c r="G19" s="7">
        <v>13198.83</v>
      </c>
      <c r="H19">
        <f t="shared" si="0"/>
        <v>1</v>
      </c>
      <c r="I19" s="12">
        <f t="shared" si="1"/>
        <v>13198.83</v>
      </c>
    </row>
    <row r="20" spans="1:9" x14ac:dyDescent="0.2">
      <c r="A20" s="2">
        <v>2010101007</v>
      </c>
      <c r="B20" t="s">
        <v>7</v>
      </c>
      <c r="C20" s="9"/>
      <c r="F20" s="7"/>
      <c r="H20">
        <f t="shared" si="0"/>
        <v>0</v>
      </c>
      <c r="I20" s="12">
        <f t="shared" si="1"/>
        <v>0</v>
      </c>
    </row>
    <row r="21" spans="1:9" x14ac:dyDescent="0.2">
      <c r="A21" s="2">
        <v>2010101007</v>
      </c>
      <c r="B21" t="s">
        <v>7</v>
      </c>
      <c r="C21" s="9"/>
      <c r="E21" s="7"/>
      <c r="H21">
        <f t="shared" si="0"/>
        <v>0</v>
      </c>
      <c r="I21" s="12">
        <f t="shared" si="1"/>
        <v>0</v>
      </c>
    </row>
    <row r="22" spans="1:9" x14ac:dyDescent="0.2">
      <c r="A22" s="2">
        <v>2010101008</v>
      </c>
      <c r="B22" t="s">
        <v>8</v>
      </c>
      <c r="C22" s="9">
        <v>2469532</v>
      </c>
      <c r="D22" s="9">
        <v>1639839</v>
      </c>
      <c r="E22" s="9">
        <v>41564</v>
      </c>
      <c r="F22" s="9">
        <v>171973.8</v>
      </c>
      <c r="G22" s="9"/>
      <c r="H22">
        <f t="shared" si="0"/>
        <v>4</v>
      </c>
      <c r="I22" s="12">
        <f t="shared" si="1"/>
        <v>4322908.8</v>
      </c>
    </row>
    <row r="23" spans="1:9" x14ac:dyDescent="0.2">
      <c r="A23" s="2">
        <v>2010101008</v>
      </c>
      <c r="B23" t="s">
        <v>8</v>
      </c>
      <c r="C23" s="9">
        <v>1639839</v>
      </c>
      <c r="E23" s="9"/>
      <c r="G23" s="7">
        <v>4243</v>
      </c>
      <c r="H23">
        <f t="shared" si="0"/>
        <v>2</v>
      </c>
      <c r="I23" s="12">
        <f t="shared" si="1"/>
        <v>1644082</v>
      </c>
    </row>
    <row r="24" spans="1:9" x14ac:dyDescent="0.2">
      <c r="A24" s="2">
        <v>2010101008</v>
      </c>
      <c r="B24" t="s">
        <v>8</v>
      </c>
      <c r="C24" s="9">
        <v>41564</v>
      </c>
      <c r="F24" s="7"/>
      <c r="H24">
        <f t="shared" si="0"/>
        <v>1</v>
      </c>
      <c r="I24" s="12">
        <f t="shared" si="1"/>
        <v>41564</v>
      </c>
    </row>
    <row r="25" spans="1:9" x14ac:dyDescent="0.2">
      <c r="A25" s="2">
        <v>2010101008</v>
      </c>
      <c r="B25" t="s">
        <v>8</v>
      </c>
      <c r="C25" s="9">
        <v>171973.8</v>
      </c>
      <c r="E25" s="7"/>
      <c r="H25">
        <f t="shared" si="0"/>
        <v>1</v>
      </c>
      <c r="I25" s="12">
        <f t="shared" si="1"/>
        <v>171973.8</v>
      </c>
    </row>
    <row r="26" spans="1:9" x14ac:dyDescent="0.2">
      <c r="A26" s="2">
        <v>2010101010</v>
      </c>
      <c r="B26" s="10" t="s">
        <v>9</v>
      </c>
      <c r="C26" s="9">
        <v>18974.849999999999</v>
      </c>
      <c r="D26" s="9">
        <v>18974.849999999999</v>
      </c>
      <c r="E26" s="9">
        <v>18974.849999999999</v>
      </c>
      <c r="F26" s="9"/>
      <c r="G26" s="9"/>
      <c r="H26">
        <f t="shared" si="0"/>
        <v>3</v>
      </c>
      <c r="I26" s="12">
        <f t="shared" si="1"/>
        <v>56924.549999999996</v>
      </c>
    </row>
    <row r="27" spans="1:9" x14ac:dyDescent="0.2">
      <c r="A27" s="2">
        <v>2010101010</v>
      </c>
      <c r="B27" s="10" t="s">
        <v>9</v>
      </c>
      <c r="C27" s="9">
        <v>18974.849999999999</v>
      </c>
      <c r="G27" s="7"/>
      <c r="H27">
        <f t="shared" si="0"/>
        <v>1</v>
      </c>
      <c r="I27" s="12">
        <f t="shared" si="1"/>
        <v>18974.849999999999</v>
      </c>
    </row>
    <row r="28" spans="1:9" x14ac:dyDescent="0.2">
      <c r="A28" s="2">
        <v>2010101010</v>
      </c>
      <c r="B28" s="10" t="s">
        <v>9</v>
      </c>
      <c r="C28" s="9">
        <v>18974.849999999999</v>
      </c>
      <c r="F28" s="7"/>
      <c r="H28">
        <f t="shared" si="0"/>
        <v>1</v>
      </c>
      <c r="I28" s="12">
        <f t="shared" si="1"/>
        <v>18974.849999999999</v>
      </c>
    </row>
    <row r="29" spans="1:9" x14ac:dyDescent="0.2">
      <c r="A29" s="2">
        <v>2010101010</v>
      </c>
      <c r="B29" s="10" t="s">
        <v>9</v>
      </c>
      <c r="C29" s="9"/>
      <c r="E29" s="7"/>
      <c r="H29">
        <f t="shared" si="0"/>
        <v>0</v>
      </c>
      <c r="I29" s="12">
        <f t="shared" si="1"/>
        <v>0</v>
      </c>
    </row>
    <row r="30" spans="1:9" x14ac:dyDescent="0.2">
      <c r="A30" s="2">
        <v>2010101022</v>
      </c>
      <c r="B30" t="s">
        <v>10</v>
      </c>
      <c r="C30" s="9">
        <v>11684</v>
      </c>
      <c r="D30" s="9">
        <v>3277</v>
      </c>
      <c r="E30" s="9">
        <v>15824.55</v>
      </c>
      <c r="F30" s="9"/>
      <c r="G30" s="9"/>
      <c r="H30">
        <f t="shared" si="0"/>
        <v>3</v>
      </c>
      <c r="I30" s="12">
        <f t="shared" si="1"/>
        <v>30785.55</v>
      </c>
    </row>
    <row r="31" spans="1:9" x14ac:dyDescent="0.2">
      <c r="A31" s="2">
        <v>2010101022</v>
      </c>
      <c r="B31" t="s">
        <v>10</v>
      </c>
      <c r="C31" s="9">
        <v>3277</v>
      </c>
      <c r="G31" s="7"/>
      <c r="H31">
        <f t="shared" si="0"/>
        <v>1</v>
      </c>
      <c r="I31" s="12">
        <f t="shared" si="1"/>
        <v>3277</v>
      </c>
    </row>
    <row r="32" spans="1:9" x14ac:dyDescent="0.2">
      <c r="A32" s="2">
        <v>2010101022</v>
      </c>
      <c r="B32" t="s">
        <v>10</v>
      </c>
      <c r="C32" s="9">
        <v>15824.55</v>
      </c>
      <c r="F32" s="7"/>
      <c r="H32">
        <f t="shared" si="0"/>
        <v>1</v>
      </c>
      <c r="I32" s="12">
        <f t="shared" si="1"/>
        <v>15824.55</v>
      </c>
    </row>
    <row r="33" spans="1:9" x14ac:dyDescent="0.2">
      <c r="A33" s="2">
        <v>2010101022</v>
      </c>
      <c r="B33" t="s">
        <v>10</v>
      </c>
      <c r="C33" s="9"/>
      <c r="E33" s="7"/>
      <c r="H33">
        <f t="shared" si="0"/>
        <v>0</v>
      </c>
      <c r="I33" s="12">
        <f t="shared" si="1"/>
        <v>0</v>
      </c>
    </row>
    <row r="34" spans="1:9" x14ac:dyDescent="0.2">
      <c r="A34" s="2">
        <v>2010101023</v>
      </c>
      <c r="B34" t="s">
        <v>11</v>
      </c>
      <c r="C34" s="8">
        <v>1392.67</v>
      </c>
      <c r="D34" s="9"/>
      <c r="E34" s="9"/>
      <c r="F34" s="9"/>
      <c r="G34" s="9"/>
      <c r="H34">
        <f t="shared" si="0"/>
        <v>1</v>
      </c>
      <c r="I34" s="12">
        <f t="shared" si="1"/>
        <v>1392.67</v>
      </c>
    </row>
    <row r="35" spans="1:9" x14ac:dyDescent="0.2">
      <c r="A35" s="2">
        <v>2010101023</v>
      </c>
      <c r="B35" t="s">
        <v>11</v>
      </c>
      <c r="C35" s="9"/>
      <c r="E35" s="9"/>
      <c r="G35" s="7"/>
      <c r="H35">
        <f t="shared" si="0"/>
        <v>0</v>
      </c>
      <c r="I35" s="12">
        <f t="shared" si="1"/>
        <v>0</v>
      </c>
    </row>
    <row r="36" spans="1:9" x14ac:dyDescent="0.2">
      <c r="A36" s="2">
        <v>2010101023</v>
      </c>
      <c r="B36" t="s">
        <v>11</v>
      </c>
      <c r="C36" s="9"/>
      <c r="F36" s="7"/>
      <c r="H36">
        <f t="shared" si="0"/>
        <v>0</v>
      </c>
      <c r="I36" s="12">
        <f t="shared" si="1"/>
        <v>0</v>
      </c>
    </row>
    <row r="37" spans="1:9" x14ac:dyDescent="0.2">
      <c r="A37" s="2">
        <v>2010101023</v>
      </c>
      <c r="B37" t="s">
        <v>11</v>
      </c>
      <c r="C37" s="9"/>
      <c r="E37" s="7"/>
      <c r="H37">
        <f t="shared" si="0"/>
        <v>0</v>
      </c>
      <c r="I37" s="12">
        <f t="shared" si="1"/>
        <v>0</v>
      </c>
    </row>
    <row r="38" spans="1:9" x14ac:dyDescent="0.2">
      <c r="A38" s="2">
        <v>2010101032</v>
      </c>
      <c r="B38" t="s">
        <v>12</v>
      </c>
      <c r="C38" s="9">
        <v>31472</v>
      </c>
      <c r="D38" s="9">
        <v>42881.37</v>
      </c>
      <c r="E38" s="9"/>
      <c r="F38" s="9"/>
      <c r="G38" s="9"/>
      <c r="H38">
        <f t="shared" si="0"/>
        <v>2</v>
      </c>
      <c r="I38" s="12">
        <f t="shared" si="1"/>
        <v>74353.37</v>
      </c>
    </row>
    <row r="39" spans="1:9" x14ac:dyDescent="0.2">
      <c r="A39" s="2">
        <v>2010101032</v>
      </c>
      <c r="B39" t="s">
        <v>12</v>
      </c>
      <c r="C39" s="9">
        <v>42881.37</v>
      </c>
      <c r="E39" s="9"/>
      <c r="G39" s="7"/>
      <c r="H39">
        <f t="shared" si="0"/>
        <v>1</v>
      </c>
      <c r="I39" s="12">
        <f t="shared" si="1"/>
        <v>42881.37</v>
      </c>
    </row>
    <row r="40" spans="1:9" x14ac:dyDescent="0.2">
      <c r="A40" s="2">
        <v>2010101032</v>
      </c>
      <c r="B40" t="s">
        <v>12</v>
      </c>
      <c r="C40" s="9"/>
      <c r="F40" s="7"/>
      <c r="H40">
        <f t="shared" si="0"/>
        <v>0</v>
      </c>
      <c r="I40" s="12">
        <f t="shared" si="1"/>
        <v>0</v>
      </c>
    </row>
    <row r="41" spans="1:9" x14ac:dyDescent="0.2">
      <c r="A41" s="2">
        <v>2010101032</v>
      </c>
      <c r="B41" t="s">
        <v>12</v>
      </c>
      <c r="C41" s="9"/>
      <c r="E41" s="7"/>
      <c r="H41">
        <f t="shared" si="0"/>
        <v>0</v>
      </c>
      <c r="I41" s="12">
        <f t="shared" si="1"/>
        <v>0</v>
      </c>
    </row>
    <row r="42" spans="1:9" x14ac:dyDescent="0.2">
      <c r="A42" s="2">
        <v>2010101033</v>
      </c>
      <c r="B42" t="s">
        <v>13</v>
      </c>
      <c r="C42" s="9"/>
      <c r="D42" s="9"/>
      <c r="E42" s="9">
        <v>19534.16</v>
      </c>
      <c r="F42" s="9"/>
      <c r="G42" s="9"/>
      <c r="H42">
        <f t="shared" si="0"/>
        <v>1</v>
      </c>
      <c r="I42" s="12">
        <f t="shared" si="1"/>
        <v>19534.16</v>
      </c>
    </row>
    <row r="43" spans="1:9" x14ac:dyDescent="0.2">
      <c r="A43" s="2">
        <v>2010101033</v>
      </c>
      <c r="B43" t="s">
        <v>13</v>
      </c>
      <c r="C43" s="9"/>
      <c r="E43" s="9"/>
      <c r="G43" s="7"/>
      <c r="H43">
        <f t="shared" si="0"/>
        <v>0</v>
      </c>
      <c r="I43" s="12">
        <f t="shared" si="1"/>
        <v>0</v>
      </c>
    </row>
    <row r="44" spans="1:9" x14ac:dyDescent="0.2">
      <c r="A44" s="2">
        <v>2010101033</v>
      </c>
      <c r="B44" t="s">
        <v>13</v>
      </c>
      <c r="C44" s="9">
        <v>19534.16</v>
      </c>
      <c r="F44" s="7"/>
      <c r="H44">
        <f t="shared" si="0"/>
        <v>1</v>
      </c>
      <c r="I44" s="12">
        <f t="shared" si="1"/>
        <v>19534.16</v>
      </c>
    </row>
    <row r="45" spans="1:9" x14ac:dyDescent="0.2">
      <c r="A45" s="2">
        <v>2010101033</v>
      </c>
      <c r="B45" t="s">
        <v>13</v>
      </c>
      <c r="C45" s="9"/>
      <c r="E45" s="7"/>
      <c r="H45">
        <f t="shared" si="0"/>
        <v>0</v>
      </c>
      <c r="I45" s="12">
        <f t="shared" si="1"/>
        <v>0</v>
      </c>
    </row>
    <row r="46" spans="1:9" x14ac:dyDescent="0.2">
      <c r="A46" s="2">
        <v>2010101034</v>
      </c>
      <c r="B46" t="s">
        <v>14</v>
      </c>
      <c r="C46" s="9">
        <v>129948.7</v>
      </c>
      <c r="D46" s="9">
        <v>129948.7</v>
      </c>
      <c r="E46" s="9">
        <v>129948.7</v>
      </c>
      <c r="F46" s="9">
        <v>129949</v>
      </c>
      <c r="G46" s="9"/>
      <c r="H46">
        <f t="shared" si="0"/>
        <v>4</v>
      </c>
      <c r="I46" s="12">
        <f t="shared" si="1"/>
        <v>519795.1</v>
      </c>
    </row>
    <row r="47" spans="1:9" x14ac:dyDescent="0.2">
      <c r="A47" s="2">
        <v>2010101034</v>
      </c>
      <c r="B47" t="s">
        <v>14</v>
      </c>
      <c r="C47" s="9">
        <v>129948.7</v>
      </c>
      <c r="E47" s="9"/>
      <c r="G47" s="7"/>
      <c r="H47">
        <f t="shared" si="0"/>
        <v>1</v>
      </c>
      <c r="I47" s="12">
        <f t="shared" si="1"/>
        <v>129948.7</v>
      </c>
    </row>
    <row r="48" spans="1:9" x14ac:dyDescent="0.2">
      <c r="A48" s="2">
        <v>2010101034</v>
      </c>
      <c r="B48" t="s">
        <v>14</v>
      </c>
      <c r="C48" s="9">
        <v>129948.7</v>
      </c>
      <c r="F48" s="7"/>
      <c r="H48">
        <f t="shared" si="0"/>
        <v>1</v>
      </c>
      <c r="I48" s="12">
        <f t="shared" si="1"/>
        <v>129948.7</v>
      </c>
    </row>
    <row r="49" spans="1:9" x14ac:dyDescent="0.2">
      <c r="A49" s="2">
        <v>2010101034</v>
      </c>
      <c r="B49" t="s">
        <v>14</v>
      </c>
      <c r="C49" s="9">
        <v>129949</v>
      </c>
      <c r="E49" s="7"/>
      <c r="H49">
        <f t="shared" si="0"/>
        <v>1</v>
      </c>
      <c r="I49" s="12">
        <f t="shared" si="1"/>
        <v>129949</v>
      </c>
    </row>
    <row r="50" spans="1:9" x14ac:dyDescent="0.2">
      <c r="A50" s="2">
        <v>2010101039</v>
      </c>
      <c r="B50" t="s">
        <v>15</v>
      </c>
      <c r="C50" s="9"/>
      <c r="D50" s="9"/>
      <c r="E50" s="9"/>
      <c r="F50" s="9"/>
      <c r="G50" s="9"/>
      <c r="H50">
        <f t="shared" si="0"/>
        <v>0</v>
      </c>
      <c r="I50" s="12">
        <f t="shared" si="1"/>
        <v>0</v>
      </c>
    </row>
    <row r="51" spans="1:9" x14ac:dyDescent="0.2">
      <c r="A51" s="2">
        <v>2010101039</v>
      </c>
      <c r="B51" t="s">
        <v>15</v>
      </c>
      <c r="C51" s="9"/>
      <c r="E51" s="9"/>
      <c r="G51" s="7"/>
      <c r="H51">
        <f t="shared" si="0"/>
        <v>0</v>
      </c>
      <c r="I51" s="12">
        <f t="shared" si="1"/>
        <v>0</v>
      </c>
    </row>
    <row r="52" spans="1:9" x14ac:dyDescent="0.2">
      <c r="A52" s="2">
        <v>2010101039</v>
      </c>
      <c r="B52" t="s">
        <v>15</v>
      </c>
      <c r="C52" s="9"/>
      <c r="F52" s="7"/>
      <c r="H52">
        <f t="shared" si="0"/>
        <v>0</v>
      </c>
      <c r="I52" s="12">
        <f t="shared" si="1"/>
        <v>0</v>
      </c>
    </row>
    <row r="53" spans="1:9" x14ac:dyDescent="0.2">
      <c r="A53" s="2">
        <v>2010101039</v>
      </c>
      <c r="B53" t="s">
        <v>15</v>
      </c>
      <c r="C53" s="9"/>
      <c r="E53" s="7"/>
      <c r="H53">
        <f t="shared" si="0"/>
        <v>0</v>
      </c>
      <c r="I53" s="12">
        <f t="shared" si="1"/>
        <v>0</v>
      </c>
    </row>
    <row r="54" spans="1:9" x14ac:dyDescent="0.2">
      <c r="A54" s="2">
        <v>2010101040</v>
      </c>
      <c r="B54" t="s">
        <v>16</v>
      </c>
      <c r="C54" s="9">
        <v>15559.39</v>
      </c>
      <c r="D54" s="9"/>
      <c r="E54" s="9"/>
      <c r="F54" s="9"/>
      <c r="G54" s="9"/>
      <c r="H54">
        <f t="shared" si="0"/>
        <v>1</v>
      </c>
      <c r="I54" s="12">
        <f t="shared" si="1"/>
        <v>15559.39</v>
      </c>
    </row>
    <row r="55" spans="1:9" x14ac:dyDescent="0.2">
      <c r="A55" s="2">
        <v>2010101040</v>
      </c>
      <c r="B55" t="s">
        <v>16</v>
      </c>
      <c r="C55" s="9"/>
      <c r="E55" s="9"/>
      <c r="G55" s="7"/>
      <c r="H55">
        <f t="shared" si="0"/>
        <v>0</v>
      </c>
      <c r="I55" s="12">
        <f t="shared" si="1"/>
        <v>0</v>
      </c>
    </row>
    <row r="56" spans="1:9" x14ac:dyDescent="0.2">
      <c r="A56" s="2">
        <v>2010101040</v>
      </c>
      <c r="B56" t="s">
        <v>16</v>
      </c>
      <c r="C56" s="9"/>
      <c r="F56" s="7"/>
      <c r="H56">
        <f t="shared" si="0"/>
        <v>0</v>
      </c>
      <c r="I56" s="12">
        <f t="shared" si="1"/>
        <v>0</v>
      </c>
    </row>
    <row r="57" spans="1:9" x14ac:dyDescent="0.2">
      <c r="A57" s="2">
        <v>2010101040</v>
      </c>
      <c r="B57" t="s">
        <v>16</v>
      </c>
      <c r="C57" s="9"/>
      <c r="E57" s="7"/>
      <c r="H57">
        <f t="shared" si="0"/>
        <v>0</v>
      </c>
      <c r="I57" s="12">
        <f t="shared" si="1"/>
        <v>0</v>
      </c>
    </row>
    <row r="58" spans="1:9" x14ac:dyDescent="0.2">
      <c r="A58" s="2">
        <v>2010101044</v>
      </c>
      <c r="B58" t="s">
        <v>17</v>
      </c>
      <c r="C58" s="9">
        <v>753.99485000000004</v>
      </c>
      <c r="D58" s="9">
        <v>753.99485000000004</v>
      </c>
      <c r="E58" s="9"/>
      <c r="F58" s="9"/>
      <c r="G58" s="9"/>
      <c r="H58">
        <f t="shared" si="0"/>
        <v>2</v>
      </c>
      <c r="I58" s="12">
        <f t="shared" si="1"/>
        <v>1507.9897000000001</v>
      </c>
    </row>
    <row r="59" spans="1:9" x14ac:dyDescent="0.2">
      <c r="A59" s="2">
        <v>2010101044</v>
      </c>
      <c r="B59" t="s">
        <v>17</v>
      </c>
      <c r="C59" s="9">
        <v>753.99485000000004</v>
      </c>
      <c r="E59" s="9"/>
      <c r="G59" s="7"/>
      <c r="H59">
        <f t="shared" si="0"/>
        <v>1</v>
      </c>
      <c r="I59" s="12">
        <f t="shared" si="1"/>
        <v>753.99485000000004</v>
      </c>
    </row>
    <row r="60" spans="1:9" x14ac:dyDescent="0.2">
      <c r="A60" s="2">
        <v>2010101044</v>
      </c>
      <c r="B60" t="s">
        <v>17</v>
      </c>
      <c r="C60" s="9"/>
      <c r="F60" s="7"/>
      <c r="H60">
        <f t="shared" si="0"/>
        <v>0</v>
      </c>
      <c r="I60" s="12">
        <f t="shared" si="1"/>
        <v>0</v>
      </c>
    </row>
    <row r="61" spans="1:9" x14ac:dyDescent="0.2">
      <c r="A61" s="2">
        <v>2010101044</v>
      </c>
      <c r="B61" t="s">
        <v>17</v>
      </c>
      <c r="C61" s="9"/>
      <c r="E61" s="7"/>
      <c r="H61">
        <f t="shared" si="0"/>
        <v>0</v>
      </c>
      <c r="I61" s="12">
        <f t="shared" si="1"/>
        <v>0</v>
      </c>
    </row>
    <row r="62" spans="1:9" x14ac:dyDescent="0.2">
      <c r="A62" s="2">
        <v>2010101060</v>
      </c>
      <c r="B62" t="s">
        <v>18</v>
      </c>
      <c r="C62" s="9"/>
      <c r="D62" s="9"/>
      <c r="E62" s="9"/>
      <c r="F62" s="9"/>
      <c r="G62" s="9"/>
      <c r="H62">
        <f t="shared" si="0"/>
        <v>0</v>
      </c>
      <c r="I62" s="12">
        <f t="shared" si="1"/>
        <v>0</v>
      </c>
    </row>
    <row r="63" spans="1:9" x14ac:dyDescent="0.2">
      <c r="A63" s="2">
        <v>2010101060</v>
      </c>
      <c r="B63" t="s">
        <v>18</v>
      </c>
      <c r="C63" s="9"/>
      <c r="E63" s="9"/>
      <c r="G63" s="7"/>
      <c r="H63">
        <f t="shared" si="0"/>
        <v>0</v>
      </c>
      <c r="I63" s="12">
        <f t="shared" si="1"/>
        <v>0</v>
      </c>
    </row>
    <row r="64" spans="1:9" x14ac:dyDescent="0.2">
      <c r="A64" s="2">
        <v>2010101060</v>
      </c>
      <c r="B64" t="s">
        <v>18</v>
      </c>
      <c r="C64" s="9"/>
      <c r="F64" s="7"/>
      <c r="H64">
        <f t="shared" si="0"/>
        <v>0</v>
      </c>
      <c r="I64" s="12">
        <f t="shared" si="1"/>
        <v>0</v>
      </c>
    </row>
    <row r="65" spans="1:9" x14ac:dyDescent="0.2">
      <c r="A65" s="2">
        <v>2010101060</v>
      </c>
      <c r="B65" t="s">
        <v>18</v>
      </c>
      <c r="C65" s="9"/>
      <c r="E65" s="7"/>
      <c r="H65">
        <f t="shared" si="0"/>
        <v>0</v>
      </c>
      <c r="I65" s="12">
        <f t="shared" si="1"/>
        <v>0</v>
      </c>
    </row>
    <row r="66" spans="1:9" x14ac:dyDescent="0.2">
      <c r="A66" s="2">
        <v>2010101061</v>
      </c>
      <c r="B66" t="s">
        <v>19</v>
      </c>
      <c r="C66" s="9"/>
      <c r="D66" s="9"/>
      <c r="E66" s="9"/>
      <c r="F66" s="9"/>
      <c r="G66" s="9"/>
      <c r="H66">
        <f t="shared" ref="H66:H129" si="2">COUNTA(C66:G66)</f>
        <v>0</v>
      </c>
      <c r="I66" s="12">
        <f t="shared" ref="I66:I129" si="3">SUM(C66:G66)</f>
        <v>0</v>
      </c>
    </row>
    <row r="67" spans="1:9" x14ac:dyDescent="0.2">
      <c r="A67" s="2">
        <v>2010101061</v>
      </c>
      <c r="B67" t="s">
        <v>19</v>
      </c>
      <c r="C67" s="9"/>
      <c r="E67" s="9"/>
      <c r="G67" s="7"/>
      <c r="H67">
        <f t="shared" si="2"/>
        <v>0</v>
      </c>
      <c r="I67" s="12">
        <f t="shared" si="3"/>
        <v>0</v>
      </c>
    </row>
    <row r="68" spans="1:9" x14ac:dyDescent="0.2">
      <c r="A68" s="2">
        <v>2010101061</v>
      </c>
      <c r="B68" t="s">
        <v>19</v>
      </c>
      <c r="C68" s="9"/>
      <c r="F68" s="7"/>
      <c r="H68">
        <f t="shared" si="2"/>
        <v>0</v>
      </c>
      <c r="I68" s="12">
        <f t="shared" si="3"/>
        <v>0</v>
      </c>
    </row>
    <row r="69" spans="1:9" x14ac:dyDescent="0.2">
      <c r="A69" s="2">
        <v>2010101061</v>
      </c>
      <c r="B69" t="s">
        <v>19</v>
      </c>
      <c r="C69" s="9"/>
      <c r="E69" s="7"/>
      <c r="H69">
        <f t="shared" si="2"/>
        <v>0</v>
      </c>
      <c r="I69" s="12">
        <f t="shared" si="3"/>
        <v>0</v>
      </c>
    </row>
    <row r="70" spans="1:9" x14ac:dyDescent="0.2">
      <c r="A70" s="2">
        <v>2010101064</v>
      </c>
      <c r="B70" t="s">
        <v>20</v>
      </c>
      <c r="C70" s="9">
        <v>1538355.4</v>
      </c>
      <c r="D70" s="9">
        <v>542429.60000000009</v>
      </c>
      <c r="E70" s="9">
        <v>545894</v>
      </c>
      <c r="F70" s="9">
        <v>69941.600000000006</v>
      </c>
      <c r="G70" s="9"/>
      <c r="H70">
        <f t="shared" si="2"/>
        <v>4</v>
      </c>
      <c r="I70" s="12">
        <f t="shared" si="3"/>
        <v>2696620.6</v>
      </c>
    </row>
    <row r="71" spans="1:9" x14ac:dyDescent="0.2">
      <c r="A71" s="2">
        <v>2010101064</v>
      </c>
      <c r="B71" t="s">
        <v>20</v>
      </c>
      <c r="C71" s="9">
        <v>542429.60000000009</v>
      </c>
      <c r="E71" s="9"/>
      <c r="G71" s="7"/>
      <c r="H71">
        <f t="shared" si="2"/>
        <v>1</v>
      </c>
      <c r="I71" s="12">
        <f t="shared" si="3"/>
        <v>542429.60000000009</v>
      </c>
    </row>
    <row r="72" spans="1:9" x14ac:dyDescent="0.2">
      <c r="A72" s="2">
        <v>2010101064</v>
      </c>
      <c r="B72" t="s">
        <v>20</v>
      </c>
      <c r="C72" s="9">
        <v>545894</v>
      </c>
      <c r="F72" s="7"/>
      <c r="H72">
        <f t="shared" si="2"/>
        <v>1</v>
      </c>
      <c r="I72" s="12">
        <f t="shared" si="3"/>
        <v>545894</v>
      </c>
    </row>
    <row r="73" spans="1:9" x14ac:dyDescent="0.2">
      <c r="A73" s="2">
        <v>2010101064</v>
      </c>
      <c r="B73" t="s">
        <v>20</v>
      </c>
      <c r="C73" s="9">
        <v>69941.600000000006</v>
      </c>
      <c r="E73" s="7"/>
      <c r="H73">
        <f t="shared" si="2"/>
        <v>1</v>
      </c>
      <c r="I73" s="12">
        <f t="shared" si="3"/>
        <v>69941.600000000006</v>
      </c>
    </row>
    <row r="74" spans="1:9" x14ac:dyDescent="0.2">
      <c r="A74" s="2">
        <v>2010101072</v>
      </c>
      <c r="B74" t="s">
        <v>21</v>
      </c>
      <c r="C74" s="9"/>
      <c r="D74" s="9"/>
      <c r="E74" s="9"/>
      <c r="F74" s="9"/>
      <c r="G74" s="9"/>
      <c r="H74">
        <f t="shared" si="2"/>
        <v>0</v>
      </c>
      <c r="I74" s="12">
        <f t="shared" si="3"/>
        <v>0</v>
      </c>
    </row>
    <row r="75" spans="1:9" x14ac:dyDescent="0.2">
      <c r="A75" s="2">
        <v>2010101072</v>
      </c>
      <c r="B75" t="s">
        <v>21</v>
      </c>
      <c r="C75" s="9"/>
      <c r="G75" s="7"/>
      <c r="H75">
        <f t="shared" si="2"/>
        <v>0</v>
      </c>
      <c r="I75" s="12">
        <f t="shared" si="3"/>
        <v>0</v>
      </c>
    </row>
    <row r="76" spans="1:9" x14ac:dyDescent="0.2">
      <c r="A76" s="2">
        <v>2010101072</v>
      </c>
      <c r="B76" t="s">
        <v>21</v>
      </c>
      <c r="C76" s="9"/>
      <c r="F76" s="7"/>
      <c r="H76">
        <f t="shared" si="2"/>
        <v>0</v>
      </c>
      <c r="I76" s="12">
        <f t="shared" si="3"/>
        <v>0</v>
      </c>
    </row>
    <row r="77" spans="1:9" x14ac:dyDescent="0.2">
      <c r="A77" s="2">
        <v>2010101072</v>
      </c>
      <c r="B77" t="s">
        <v>21</v>
      </c>
      <c r="C77" s="9"/>
      <c r="E77" s="7"/>
      <c r="H77">
        <f t="shared" si="2"/>
        <v>0</v>
      </c>
      <c r="I77" s="12">
        <f t="shared" si="3"/>
        <v>0</v>
      </c>
    </row>
    <row r="78" spans="1:9" x14ac:dyDescent="0.2">
      <c r="A78" s="2">
        <v>2010101074</v>
      </c>
      <c r="B78" t="s">
        <v>22</v>
      </c>
      <c r="C78" s="9">
        <v>12174.56</v>
      </c>
      <c r="D78" s="9"/>
      <c r="E78" s="9"/>
      <c r="F78" s="9"/>
      <c r="G78" s="9"/>
      <c r="H78">
        <f t="shared" si="2"/>
        <v>1</v>
      </c>
      <c r="I78" s="12">
        <f t="shared" si="3"/>
        <v>12174.56</v>
      </c>
    </row>
    <row r="79" spans="1:9" x14ac:dyDescent="0.2">
      <c r="A79" s="2">
        <v>2010101074</v>
      </c>
      <c r="B79" t="s">
        <v>22</v>
      </c>
      <c r="C79" s="9"/>
      <c r="G79" s="7"/>
      <c r="H79">
        <f t="shared" si="2"/>
        <v>0</v>
      </c>
      <c r="I79" s="12">
        <f t="shared" si="3"/>
        <v>0</v>
      </c>
    </row>
    <row r="80" spans="1:9" x14ac:dyDescent="0.2">
      <c r="A80" s="2">
        <v>2010101074</v>
      </c>
      <c r="B80" t="s">
        <v>22</v>
      </c>
      <c r="C80" s="9"/>
      <c r="F80" s="7"/>
      <c r="H80">
        <f t="shared" si="2"/>
        <v>0</v>
      </c>
      <c r="I80" s="12">
        <f t="shared" si="3"/>
        <v>0</v>
      </c>
    </row>
    <row r="81" spans="1:9" x14ac:dyDescent="0.2">
      <c r="A81" s="2">
        <v>2010101074</v>
      </c>
      <c r="B81" t="s">
        <v>22</v>
      </c>
      <c r="C81" s="9"/>
      <c r="E81" s="7"/>
      <c r="H81">
        <f t="shared" si="2"/>
        <v>0</v>
      </c>
      <c r="I81" s="12">
        <f t="shared" si="3"/>
        <v>0</v>
      </c>
    </row>
    <row r="82" spans="1:9" x14ac:dyDescent="0.2">
      <c r="A82" s="2">
        <v>2010101092</v>
      </c>
      <c r="B82" t="s">
        <v>23</v>
      </c>
      <c r="C82" s="9"/>
      <c r="D82" s="9"/>
      <c r="E82" s="9"/>
      <c r="F82" s="9"/>
      <c r="G82" s="9"/>
      <c r="H82">
        <f t="shared" si="2"/>
        <v>0</v>
      </c>
      <c r="I82" s="12">
        <f t="shared" si="3"/>
        <v>0</v>
      </c>
    </row>
    <row r="83" spans="1:9" x14ac:dyDescent="0.2">
      <c r="A83" s="2">
        <v>2010101092</v>
      </c>
      <c r="B83" t="s">
        <v>23</v>
      </c>
      <c r="C83" s="9"/>
      <c r="G83" s="7"/>
      <c r="H83">
        <f t="shared" si="2"/>
        <v>0</v>
      </c>
      <c r="I83" s="12">
        <f t="shared" si="3"/>
        <v>0</v>
      </c>
    </row>
    <row r="84" spans="1:9" x14ac:dyDescent="0.2">
      <c r="A84" s="2">
        <v>2010101092</v>
      </c>
      <c r="B84" t="s">
        <v>23</v>
      </c>
      <c r="C84" s="9"/>
      <c r="F84" s="7"/>
      <c r="H84">
        <f t="shared" si="2"/>
        <v>0</v>
      </c>
      <c r="I84" s="12">
        <f t="shared" si="3"/>
        <v>0</v>
      </c>
    </row>
    <row r="85" spans="1:9" x14ac:dyDescent="0.2">
      <c r="A85" s="2">
        <v>2010101092</v>
      </c>
      <c r="B85" t="s">
        <v>23</v>
      </c>
      <c r="C85" s="9"/>
      <c r="E85" s="7"/>
      <c r="H85">
        <f t="shared" si="2"/>
        <v>0</v>
      </c>
      <c r="I85" s="12">
        <f t="shared" si="3"/>
        <v>0</v>
      </c>
    </row>
    <row r="86" spans="1:9" x14ac:dyDescent="0.2">
      <c r="A86" s="2">
        <v>2010101093</v>
      </c>
      <c r="B86" t="s">
        <v>24</v>
      </c>
      <c r="C86" s="9"/>
      <c r="D86" s="9"/>
      <c r="E86" s="9">
        <v>22392</v>
      </c>
      <c r="F86" s="9">
        <v>1222574.6499999999</v>
      </c>
      <c r="G86" s="9"/>
      <c r="H86">
        <f t="shared" si="2"/>
        <v>2</v>
      </c>
      <c r="I86" s="12">
        <f t="shared" si="3"/>
        <v>1244966.6499999999</v>
      </c>
    </row>
    <row r="87" spans="1:9" x14ac:dyDescent="0.2">
      <c r="A87" s="2">
        <v>2010101093</v>
      </c>
      <c r="B87" t="s">
        <v>24</v>
      </c>
      <c r="C87" s="9"/>
      <c r="G87" s="7"/>
      <c r="H87">
        <f t="shared" si="2"/>
        <v>0</v>
      </c>
      <c r="I87" s="12">
        <f t="shared" si="3"/>
        <v>0</v>
      </c>
    </row>
    <row r="88" spans="1:9" x14ac:dyDescent="0.2">
      <c r="A88" s="2">
        <v>2010101093</v>
      </c>
      <c r="B88" t="s">
        <v>24</v>
      </c>
      <c r="C88" s="9">
        <v>22392</v>
      </c>
      <c r="F88" s="7"/>
      <c r="H88">
        <f t="shared" si="2"/>
        <v>1</v>
      </c>
      <c r="I88" s="12">
        <f t="shared" si="3"/>
        <v>22392</v>
      </c>
    </row>
    <row r="89" spans="1:9" x14ac:dyDescent="0.2">
      <c r="A89" s="2">
        <v>2010101093</v>
      </c>
      <c r="B89" t="s">
        <v>24</v>
      </c>
      <c r="C89" s="9">
        <v>1222574.6499999999</v>
      </c>
      <c r="E89" s="7"/>
      <c r="H89">
        <f t="shared" si="2"/>
        <v>1</v>
      </c>
      <c r="I89" s="12">
        <f t="shared" si="3"/>
        <v>1222574.6499999999</v>
      </c>
    </row>
    <row r="90" spans="1:9" x14ac:dyDescent="0.2">
      <c r="A90" s="2">
        <v>2010101095</v>
      </c>
      <c r="B90" t="s">
        <v>25</v>
      </c>
      <c r="C90" s="9">
        <v>54831</v>
      </c>
      <c r="D90" s="9">
        <v>12936.82</v>
      </c>
      <c r="E90" s="9"/>
      <c r="F90" s="9"/>
      <c r="G90" s="9"/>
      <c r="H90">
        <f t="shared" si="2"/>
        <v>2</v>
      </c>
      <c r="I90" s="12">
        <f t="shared" si="3"/>
        <v>67767.820000000007</v>
      </c>
    </row>
    <row r="91" spans="1:9" x14ac:dyDescent="0.2">
      <c r="A91" s="2">
        <v>2010101095</v>
      </c>
      <c r="B91" t="s">
        <v>25</v>
      </c>
      <c r="C91" s="9">
        <v>12936.82</v>
      </c>
      <c r="G91" s="7"/>
      <c r="H91">
        <f t="shared" si="2"/>
        <v>1</v>
      </c>
      <c r="I91" s="12">
        <f t="shared" si="3"/>
        <v>12936.82</v>
      </c>
    </row>
    <row r="92" spans="1:9" x14ac:dyDescent="0.2">
      <c r="A92" s="2">
        <v>2010101095</v>
      </c>
      <c r="B92" t="s">
        <v>25</v>
      </c>
      <c r="C92" s="9"/>
      <c r="F92" s="7"/>
      <c r="H92">
        <f t="shared" si="2"/>
        <v>0</v>
      </c>
      <c r="I92" s="12">
        <f t="shared" si="3"/>
        <v>0</v>
      </c>
    </row>
    <row r="93" spans="1:9" x14ac:dyDescent="0.2">
      <c r="A93" s="2">
        <v>2010101095</v>
      </c>
      <c r="B93" t="s">
        <v>25</v>
      </c>
      <c r="C93" s="9"/>
      <c r="E93" s="7"/>
      <c r="H93">
        <f t="shared" si="2"/>
        <v>0</v>
      </c>
      <c r="I93" s="12">
        <f t="shared" si="3"/>
        <v>0</v>
      </c>
    </row>
    <row r="94" spans="1:9" x14ac:dyDescent="0.2">
      <c r="A94" s="2">
        <v>2010101097</v>
      </c>
      <c r="B94" s="10" t="s">
        <v>26</v>
      </c>
      <c r="C94" s="9">
        <v>734.81000000000006</v>
      </c>
      <c r="D94" s="9"/>
      <c r="E94" s="9"/>
      <c r="F94" s="9"/>
      <c r="G94" s="9"/>
      <c r="H94">
        <f t="shared" si="2"/>
        <v>1</v>
      </c>
      <c r="I94" s="12">
        <f t="shared" si="3"/>
        <v>734.81000000000006</v>
      </c>
    </row>
    <row r="95" spans="1:9" x14ac:dyDescent="0.2">
      <c r="A95" s="2">
        <v>2010101097</v>
      </c>
      <c r="B95" s="10" t="s">
        <v>26</v>
      </c>
      <c r="C95" s="9"/>
      <c r="G95" s="7"/>
      <c r="H95">
        <f t="shared" si="2"/>
        <v>0</v>
      </c>
      <c r="I95" s="12">
        <f t="shared" si="3"/>
        <v>0</v>
      </c>
    </row>
    <row r="96" spans="1:9" x14ac:dyDescent="0.2">
      <c r="A96" s="2">
        <v>2010101097</v>
      </c>
      <c r="B96" s="10" t="s">
        <v>26</v>
      </c>
      <c r="C96" s="9"/>
      <c r="F96" s="7"/>
      <c r="H96">
        <f t="shared" si="2"/>
        <v>0</v>
      </c>
      <c r="I96" s="12">
        <f t="shared" si="3"/>
        <v>0</v>
      </c>
    </row>
    <row r="97" spans="1:9" x14ac:dyDescent="0.2">
      <c r="A97" s="2">
        <v>2010101097</v>
      </c>
      <c r="B97" s="10" t="s">
        <v>26</v>
      </c>
      <c r="C97" s="9"/>
      <c r="E97" s="7"/>
      <c r="H97">
        <f t="shared" si="2"/>
        <v>0</v>
      </c>
      <c r="I97" s="12">
        <f t="shared" si="3"/>
        <v>0</v>
      </c>
    </row>
    <row r="98" spans="1:9" x14ac:dyDescent="0.2">
      <c r="A98" s="2">
        <v>2010101112</v>
      </c>
      <c r="B98" t="s">
        <v>27</v>
      </c>
      <c r="C98" s="9">
        <v>0.53</v>
      </c>
      <c r="D98" s="9"/>
      <c r="E98" s="9"/>
      <c r="F98" s="9"/>
      <c r="G98" s="9"/>
      <c r="H98">
        <f t="shared" si="2"/>
        <v>1</v>
      </c>
      <c r="I98" s="12">
        <f t="shared" si="3"/>
        <v>0.53</v>
      </c>
    </row>
    <row r="99" spans="1:9" x14ac:dyDescent="0.2">
      <c r="A99" s="2">
        <v>2010101112</v>
      </c>
      <c r="B99" t="s">
        <v>27</v>
      </c>
      <c r="C99" s="9"/>
      <c r="G99" s="7"/>
      <c r="H99">
        <f t="shared" si="2"/>
        <v>0</v>
      </c>
      <c r="I99" s="12">
        <f t="shared" si="3"/>
        <v>0</v>
      </c>
    </row>
    <row r="100" spans="1:9" x14ac:dyDescent="0.2">
      <c r="A100" s="2">
        <v>2010101112</v>
      </c>
      <c r="B100" t="s">
        <v>27</v>
      </c>
      <c r="C100" s="9"/>
      <c r="F100" s="7"/>
      <c r="H100">
        <f t="shared" si="2"/>
        <v>0</v>
      </c>
      <c r="I100" s="12">
        <f t="shared" si="3"/>
        <v>0</v>
      </c>
    </row>
    <row r="101" spans="1:9" x14ac:dyDescent="0.2">
      <c r="A101" s="2">
        <v>2010101112</v>
      </c>
      <c r="B101" t="s">
        <v>27</v>
      </c>
      <c r="C101" s="9"/>
      <c r="E101" s="7"/>
      <c r="H101">
        <f t="shared" si="2"/>
        <v>0</v>
      </c>
      <c r="I101" s="12">
        <f t="shared" si="3"/>
        <v>0</v>
      </c>
    </row>
    <row r="102" spans="1:9" x14ac:dyDescent="0.2">
      <c r="A102" s="2">
        <v>2010101122</v>
      </c>
      <c r="B102" t="s">
        <v>28</v>
      </c>
      <c r="C102" s="9">
        <v>28742.600000000002</v>
      </c>
      <c r="D102" s="9"/>
      <c r="E102" s="9"/>
      <c r="F102" s="9"/>
      <c r="G102" s="9"/>
      <c r="H102">
        <f t="shared" si="2"/>
        <v>1</v>
      </c>
      <c r="I102" s="12">
        <f t="shared" si="3"/>
        <v>28742.600000000002</v>
      </c>
    </row>
    <row r="103" spans="1:9" x14ac:dyDescent="0.2">
      <c r="A103" s="2">
        <v>2010101122</v>
      </c>
      <c r="B103" t="s">
        <v>28</v>
      </c>
      <c r="C103" s="9"/>
      <c r="G103" s="7"/>
      <c r="H103">
        <f t="shared" si="2"/>
        <v>0</v>
      </c>
      <c r="I103" s="12">
        <f t="shared" si="3"/>
        <v>0</v>
      </c>
    </row>
    <row r="104" spans="1:9" x14ac:dyDescent="0.2">
      <c r="A104" s="2">
        <v>2010101122</v>
      </c>
      <c r="B104" t="s">
        <v>28</v>
      </c>
      <c r="C104" s="9"/>
      <c r="F104" s="7"/>
      <c r="H104">
        <f t="shared" si="2"/>
        <v>0</v>
      </c>
      <c r="I104" s="12">
        <f t="shared" si="3"/>
        <v>0</v>
      </c>
    </row>
    <row r="105" spans="1:9" x14ac:dyDescent="0.2">
      <c r="A105" s="2">
        <v>2010101122</v>
      </c>
      <c r="B105" t="s">
        <v>28</v>
      </c>
      <c r="C105" s="9"/>
      <c r="E105" s="7"/>
      <c r="H105">
        <f t="shared" si="2"/>
        <v>0</v>
      </c>
      <c r="I105" s="12">
        <f t="shared" si="3"/>
        <v>0</v>
      </c>
    </row>
    <row r="106" spans="1:9" x14ac:dyDescent="0.2">
      <c r="A106" s="2">
        <v>2010101149</v>
      </c>
      <c r="B106" t="s">
        <v>29</v>
      </c>
      <c r="C106" s="9"/>
      <c r="D106" s="9"/>
      <c r="E106" s="9"/>
      <c r="F106" s="9"/>
      <c r="G106" s="9"/>
      <c r="H106">
        <f t="shared" si="2"/>
        <v>0</v>
      </c>
      <c r="I106" s="12">
        <f t="shared" si="3"/>
        <v>0</v>
      </c>
    </row>
    <row r="107" spans="1:9" x14ac:dyDescent="0.2">
      <c r="A107" s="2">
        <v>2010101149</v>
      </c>
      <c r="B107" t="s">
        <v>29</v>
      </c>
      <c r="C107" s="9"/>
      <c r="G107" s="7"/>
      <c r="H107">
        <f t="shared" si="2"/>
        <v>0</v>
      </c>
      <c r="I107" s="12">
        <f t="shared" si="3"/>
        <v>0</v>
      </c>
    </row>
    <row r="108" spans="1:9" x14ac:dyDescent="0.2">
      <c r="A108" s="2">
        <v>2010101149</v>
      </c>
      <c r="B108" t="s">
        <v>29</v>
      </c>
      <c r="C108" s="9"/>
      <c r="F108" s="7"/>
      <c r="H108">
        <f t="shared" si="2"/>
        <v>0</v>
      </c>
      <c r="I108" s="12">
        <f t="shared" si="3"/>
        <v>0</v>
      </c>
    </row>
    <row r="109" spans="1:9" x14ac:dyDescent="0.2">
      <c r="A109" s="2">
        <v>2010101149</v>
      </c>
      <c r="B109" t="s">
        <v>29</v>
      </c>
      <c r="C109" s="9"/>
      <c r="E109" s="7"/>
      <c r="H109">
        <f t="shared" si="2"/>
        <v>0</v>
      </c>
      <c r="I109" s="12">
        <f t="shared" si="3"/>
        <v>0</v>
      </c>
    </row>
    <row r="110" spans="1:9" x14ac:dyDescent="0.2">
      <c r="A110" s="2">
        <v>2010101150</v>
      </c>
      <c r="B110" t="s">
        <v>30</v>
      </c>
      <c r="C110" s="9"/>
      <c r="D110" s="9"/>
      <c r="E110" s="9"/>
      <c r="F110" s="9"/>
      <c r="G110" s="9"/>
      <c r="H110">
        <f t="shared" si="2"/>
        <v>0</v>
      </c>
      <c r="I110" s="12">
        <f t="shared" si="3"/>
        <v>0</v>
      </c>
    </row>
    <row r="111" spans="1:9" x14ac:dyDescent="0.2">
      <c r="A111" s="2">
        <v>2010101150</v>
      </c>
      <c r="B111" t="s">
        <v>30</v>
      </c>
      <c r="C111" s="9"/>
      <c r="G111" s="7"/>
      <c r="H111">
        <f t="shared" si="2"/>
        <v>0</v>
      </c>
      <c r="I111" s="12">
        <f t="shared" si="3"/>
        <v>0</v>
      </c>
    </row>
    <row r="112" spans="1:9" x14ac:dyDescent="0.2">
      <c r="A112" s="2">
        <v>2010101150</v>
      </c>
      <c r="B112" t="s">
        <v>30</v>
      </c>
      <c r="C112" s="9"/>
      <c r="F112" s="7"/>
      <c r="H112">
        <f t="shared" si="2"/>
        <v>0</v>
      </c>
      <c r="I112" s="12">
        <f t="shared" si="3"/>
        <v>0</v>
      </c>
    </row>
    <row r="113" spans="1:9" x14ac:dyDescent="0.2">
      <c r="A113" s="2">
        <v>2010101150</v>
      </c>
      <c r="B113" t="s">
        <v>30</v>
      </c>
      <c r="C113" s="9"/>
      <c r="E113" s="7"/>
      <c r="H113">
        <f t="shared" si="2"/>
        <v>0</v>
      </c>
      <c r="I113" s="12">
        <f t="shared" si="3"/>
        <v>0</v>
      </c>
    </row>
    <row r="114" spans="1:9" x14ac:dyDescent="0.2">
      <c r="A114" s="2">
        <v>2010101157</v>
      </c>
      <c r="B114" t="s">
        <v>31</v>
      </c>
      <c r="C114" s="9">
        <v>151925</v>
      </c>
      <c r="D114" s="9"/>
      <c r="E114" s="9"/>
      <c r="F114" s="9">
        <v>62929.1</v>
      </c>
      <c r="G114" s="9"/>
      <c r="H114">
        <f t="shared" si="2"/>
        <v>2</v>
      </c>
      <c r="I114" s="12">
        <f t="shared" si="3"/>
        <v>214854.1</v>
      </c>
    </row>
    <row r="115" spans="1:9" x14ac:dyDescent="0.2">
      <c r="A115" s="2">
        <v>2010101157</v>
      </c>
      <c r="B115" t="s">
        <v>31</v>
      </c>
      <c r="C115" s="9"/>
      <c r="G115" s="7"/>
      <c r="H115">
        <f t="shared" si="2"/>
        <v>0</v>
      </c>
      <c r="I115" s="12">
        <f t="shared" si="3"/>
        <v>0</v>
      </c>
    </row>
    <row r="116" spans="1:9" x14ac:dyDescent="0.2">
      <c r="A116" s="2">
        <v>2010101157</v>
      </c>
      <c r="B116" t="s">
        <v>31</v>
      </c>
      <c r="C116" s="9"/>
      <c r="F116" s="7"/>
      <c r="H116">
        <f t="shared" si="2"/>
        <v>0</v>
      </c>
      <c r="I116" s="12">
        <f t="shared" si="3"/>
        <v>0</v>
      </c>
    </row>
    <row r="117" spans="1:9" x14ac:dyDescent="0.2">
      <c r="A117" s="2">
        <v>2010101157</v>
      </c>
      <c r="B117" t="s">
        <v>31</v>
      </c>
      <c r="C117" s="9">
        <v>62929.1</v>
      </c>
      <c r="E117" s="7"/>
      <c r="H117">
        <f t="shared" si="2"/>
        <v>1</v>
      </c>
      <c r="I117" s="12">
        <f t="shared" si="3"/>
        <v>62929.1</v>
      </c>
    </row>
    <row r="118" spans="1:9" x14ac:dyDescent="0.2">
      <c r="A118" s="2">
        <v>2010101168</v>
      </c>
      <c r="B118" t="s">
        <v>32</v>
      </c>
      <c r="C118" s="8">
        <v>194.58518999979</v>
      </c>
      <c r="D118" s="9"/>
      <c r="E118" s="9"/>
      <c r="F118" s="9"/>
      <c r="G118" s="9"/>
      <c r="H118">
        <f t="shared" si="2"/>
        <v>1</v>
      </c>
      <c r="I118" s="12">
        <f t="shared" si="3"/>
        <v>194.58518999979</v>
      </c>
    </row>
    <row r="119" spans="1:9" x14ac:dyDescent="0.2">
      <c r="A119" s="2">
        <v>2010101168</v>
      </c>
      <c r="B119" t="s">
        <v>32</v>
      </c>
      <c r="C119" s="9"/>
      <c r="G119" s="7"/>
      <c r="H119">
        <f t="shared" si="2"/>
        <v>0</v>
      </c>
      <c r="I119" s="12">
        <f t="shared" si="3"/>
        <v>0</v>
      </c>
    </row>
    <row r="120" spans="1:9" x14ac:dyDescent="0.2">
      <c r="A120" s="2">
        <v>2010101168</v>
      </c>
      <c r="B120" t="s">
        <v>32</v>
      </c>
      <c r="C120" s="9"/>
      <c r="F120" s="7"/>
      <c r="H120">
        <f t="shared" si="2"/>
        <v>0</v>
      </c>
      <c r="I120" s="12">
        <f t="shared" si="3"/>
        <v>0</v>
      </c>
    </row>
    <row r="121" spans="1:9" x14ac:dyDescent="0.2">
      <c r="A121" s="2">
        <v>2010101168</v>
      </c>
      <c r="B121" t="s">
        <v>32</v>
      </c>
      <c r="C121" s="9"/>
      <c r="E121" s="7"/>
      <c r="H121">
        <f t="shared" si="2"/>
        <v>0</v>
      </c>
      <c r="I121" s="12">
        <f t="shared" si="3"/>
        <v>0</v>
      </c>
    </row>
    <row r="122" spans="1:9" x14ac:dyDescent="0.2">
      <c r="A122" s="2">
        <v>2010101170</v>
      </c>
      <c r="B122" t="s">
        <v>33</v>
      </c>
      <c r="C122" s="9"/>
      <c r="D122" s="9"/>
      <c r="E122" s="9"/>
      <c r="F122" s="9"/>
      <c r="G122" s="9"/>
      <c r="H122">
        <f t="shared" si="2"/>
        <v>0</v>
      </c>
      <c r="I122" s="12">
        <f t="shared" si="3"/>
        <v>0</v>
      </c>
    </row>
    <row r="123" spans="1:9" x14ac:dyDescent="0.2">
      <c r="A123" s="2">
        <v>2010101170</v>
      </c>
      <c r="B123" t="s">
        <v>33</v>
      </c>
      <c r="C123" s="9"/>
      <c r="G123" s="7"/>
      <c r="H123">
        <f t="shared" si="2"/>
        <v>0</v>
      </c>
      <c r="I123" s="12">
        <f t="shared" si="3"/>
        <v>0</v>
      </c>
    </row>
    <row r="124" spans="1:9" x14ac:dyDescent="0.2">
      <c r="A124" s="2">
        <v>2010101170</v>
      </c>
      <c r="B124" t="s">
        <v>33</v>
      </c>
      <c r="C124" s="9"/>
      <c r="F124" s="7"/>
      <c r="H124">
        <f t="shared" si="2"/>
        <v>0</v>
      </c>
      <c r="I124" s="12">
        <f t="shared" si="3"/>
        <v>0</v>
      </c>
    </row>
    <row r="125" spans="1:9" x14ac:dyDescent="0.2">
      <c r="A125" s="2">
        <v>2010101170</v>
      </c>
      <c r="B125" t="s">
        <v>33</v>
      </c>
      <c r="C125" s="9"/>
      <c r="E125" s="7"/>
      <c r="H125">
        <f t="shared" si="2"/>
        <v>0</v>
      </c>
      <c r="I125" s="12">
        <f t="shared" si="3"/>
        <v>0</v>
      </c>
    </row>
    <row r="126" spans="1:9" x14ac:dyDescent="0.2">
      <c r="A126" s="2">
        <v>2010101173</v>
      </c>
      <c r="B126" t="s">
        <v>34</v>
      </c>
      <c r="C126" s="9"/>
      <c r="D126" s="9"/>
      <c r="E126" s="9"/>
      <c r="F126" s="9"/>
      <c r="G126" s="9"/>
      <c r="H126">
        <f t="shared" si="2"/>
        <v>0</v>
      </c>
      <c r="I126" s="12">
        <f t="shared" si="3"/>
        <v>0</v>
      </c>
    </row>
    <row r="127" spans="1:9" x14ac:dyDescent="0.2">
      <c r="A127" s="2">
        <v>2010101173</v>
      </c>
      <c r="B127" t="s">
        <v>34</v>
      </c>
      <c r="C127" s="9"/>
      <c r="G127" s="7"/>
      <c r="H127">
        <f t="shared" si="2"/>
        <v>0</v>
      </c>
      <c r="I127" s="12">
        <f t="shared" si="3"/>
        <v>0</v>
      </c>
    </row>
    <row r="128" spans="1:9" x14ac:dyDescent="0.2">
      <c r="A128" s="2">
        <v>2010101173</v>
      </c>
      <c r="B128" t="s">
        <v>34</v>
      </c>
      <c r="C128" s="9"/>
      <c r="F128" s="7"/>
      <c r="H128">
        <f t="shared" si="2"/>
        <v>0</v>
      </c>
      <c r="I128" s="12">
        <f t="shared" si="3"/>
        <v>0</v>
      </c>
    </row>
    <row r="129" spans="1:9" x14ac:dyDescent="0.2">
      <c r="A129" s="2">
        <v>2010101173</v>
      </c>
      <c r="B129" t="s">
        <v>34</v>
      </c>
      <c r="C129" s="9"/>
      <c r="E129" s="7"/>
      <c r="H129">
        <f t="shared" si="2"/>
        <v>0</v>
      </c>
      <c r="I129" s="12">
        <f t="shared" si="3"/>
        <v>0</v>
      </c>
    </row>
    <row r="130" spans="1:9" x14ac:dyDescent="0.2">
      <c r="A130" s="2">
        <v>2010101182</v>
      </c>
      <c r="B130" t="s">
        <v>35</v>
      </c>
      <c r="C130" s="8">
        <v>3571.94</v>
      </c>
      <c r="D130" s="9"/>
      <c r="E130" s="9"/>
      <c r="F130" s="9"/>
      <c r="G130" s="9"/>
      <c r="H130">
        <f t="shared" ref="H130:H193" si="4">COUNTA(C130:G130)</f>
        <v>1</v>
      </c>
      <c r="I130" s="12">
        <f t="shared" ref="I130:I193" si="5">SUM(C130:G130)</f>
        <v>3571.94</v>
      </c>
    </row>
    <row r="131" spans="1:9" x14ac:dyDescent="0.2">
      <c r="A131" s="2">
        <v>2010101182</v>
      </c>
      <c r="B131" t="s">
        <v>35</v>
      </c>
      <c r="C131" s="9"/>
      <c r="G131" s="7"/>
      <c r="H131">
        <f t="shared" si="4"/>
        <v>0</v>
      </c>
      <c r="I131" s="12">
        <f t="shared" si="5"/>
        <v>0</v>
      </c>
    </row>
    <row r="132" spans="1:9" x14ac:dyDescent="0.2">
      <c r="A132" s="2">
        <v>2010101182</v>
      </c>
      <c r="B132" t="s">
        <v>35</v>
      </c>
      <c r="C132" s="9"/>
      <c r="F132" s="7"/>
      <c r="H132">
        <f t="shared" si="4"/>
        <v>0</v>
      </c>
      <c r="I132" s="12">
        <f t="shared" si="5"/>
        <v>0</v>
      </c>
    </row>
    <row r="133" spans="1:9" x14ac:dyDescent="0.2">
      <c r="A133" s="2">
        <v>2010101182</v>
      </c>
      <c r="B133" t="s">
        <v>35</v>
      </c>
      <c r="C133" s="9"/>
      <c r="E133" s="7"/>
      <c r="H133">
        <f t="shared" si="4"/>
        <v>0</v>
      </c>
      <c r="I133" s="12">
        <f t="shared" si="5"/>
        <v>0</v>
      </c>
    </row>
    <row r="134" spans="1:9" x14ac:dyDescent="0.2">
      <c r="A134" s="2">
        <v>2010101183</v>
      </c>
      <c r="B134" t="s">
        <v>36</v>
      </c>
      <c r="C134" s="9"/>
      <c r="D134" s="9"/>
      <c r="E134" s="9"/>
      <c r="F134" s="9"/>
      <c r="G134" s="9"/>
      <c r="H134">
        <f t="shared" si="4"/>
        <v>0</v>
      </c>
      <c r="I134" s="12">
        <f t="shared" si="5"/>
        <v>0</v>
      </c>
    </row>
    <row r="135" spans="1:9" x14ac:dyDescent="0.2">
      <c r="A135" s="2">
        <v>2010101183</v>
      </c>
      <c r="B135" t="s">
        <v>36</v>
      </c>
      <c r="C135" s="9"/>
      <c r="G135" s="7"/>
      <c r="H135">
        <f t="shared" si="4"/>
        <v>0</v>
      </c>
      <c r="I135" s="12">
        <f t="shared" si="5"/>
        <v>0</v>
      </c>
    </row>
    <row r="136" spans="1:9" x14ac:dyDescent="0.2">
      <c r="A136" s="2">
        <v>2010101183</v>
      </c>
      <c r="B136" t="s">
        <v>36</v>
      </c>
      <c r="C136" s="9"/>
      <c r="F136" s="7"/>
      <c r="H136">
        <f t="shared" si="4"/>
        <v>0</v>
      </c>
      <c r="I136" s="12">
        <f t="shared" si="5"/>
        <v>0</v>
      </c>
    </row>
    <row r="137" spans="1:9" x14ac:dyDescent="0.2">
      <c r="A137" s="2">
        <v>2010101183</v>
      </c>
      <c r="B137" t="s">
        <v>36</v>
      </c>
      <c r="C137" s="9"/>
      <c r="E137" s="7"/>
      <c r="H137">
        <f t="shared" si="4"/>
        <v>0</v>
      </c>
      <c r="I137" s="12">
        <f t="shared" si="5"/>
        <v>0</v>
      </c>
    </row>
    <row r="138" spans="1:9" x14ac:dyDescent="0.2">
      <c r="A138" s="2">
        <v>2010101185</v>
      </c>
      <c r="B138" t="s">
        <v>37</v>
      </c>
      <c r="C138" s="9"/>
      <c r="D138" s="9"/>
      <c r="E138" s="9"/>
      <c r="F138" s="9"/>
      <c r="G138" s="9"/>
      <c r="H138">
        <f t="shared" si="4"/>
        <v>0</v>
      </c>
      <c r="I138" s="12">
        <f t="shared" si="5"/>
        <v>0</v>
      </c>
    </row>
    <row r="139" spans="1:9" x14ac:dyDescent="0.2">
      <c r="A139" s="2">
        <v>2010101185</v>
      </c>
      <c r="B139" t="s">
        <v>37</v>
      </c>
      <c r="C139" s="9"/>
      <c r="G139" s="7"/>
      <c r="H139">
        <f t="shared" si="4"/>
        <v>0</v>
      </c>
      <c r="I139" s="12">
        <f t="shared" si="5"/>
        <v>0</v>
      </c>
    </row>
    <row r="140" spans="1:9" x14ac:dyDescent="0.2">
      <c r="A140" s="2">
        <v>2010101185</v>
      </c>
      <c r="B140" t="s">
        <v>37</v>
      </c>
      <c r="C140" s="9"/>
      <c r="F140" s="7"/>
      <c r="H140">
        <f t="shared" si="4"/>
        <v>0</v>
      </c>
      <c r="I140" s="12">
        <f t="shared" si="5"/>
        <v>0</v>
      </c>
    </row>
    <row r="141" spans="1:9" x14ac:dyDescent="0.2">
      <c r="A141" s="2">
        <v>2010101185</v>
      </c>
      <c r="B141" t="s">
        <v>37</v>
      </c>
      <c r="C141" s="9"/>
      <c r="E141" s="7"/>
      <c r="H141">
        <f t="shared" si="4"/>
        <v>0</v>
      </c>
      <c r="I141" s="12">
        <f t="shared" si="5"/>
        <v>0</v>
      </c>
    </row>
    <row r="142" spans="1:9" x14ac:dyDescent="0.2">
      <c r="A142" s="2">
        <v>2010101188</v>
      </c>
      <c r="B142" s="10" t="s">
        <v>38</v>
      </c>
      <c r="C142" s="9">
        <v>4449.78</v>
      </c>
      <c r="D142" s="9"/>
      <c r="E142" s="9"/>
      <c r="F142" s="9"/>
      <c r="G142" s="9"/>
      <c r="H142">
        <f t="shared" si="4"/>
        <v>1</v>
      </c>
      <c r="I142" s="12">
        <f t="shared" si="5"/>
        <v>4449.78</v>
      </c>
    </row>
    <row r="143" spans="1:9" x14ac:dyDescent="0.2">
      <c r="A143" s="2">
        <v>2010101188</v>
      </c>
      <c r="B143" s="10" t="s">
        <v>38</v>
      </c>
      <c r="C143" s="9"/>
      <c r="G143" s="7"/>
      <c r="H143">
        <f t="shared" si="4"/>
        <v>0</v>
      </c>
      <c r="I143" s="12">
        <f t="shared" si="5"/>
        <v>0</v>
      </c>
    </row>
    <row r="144" spans="1:9" x14ac:dyDescent="0.2">
      <c r="A144" s="2">
        <v>2010101188</v>
      </c>
      <c r="B144" s="10" t="s">
        <v>38</v>
      </c>
      <c r="C144" s="9"/>
      <c r="F144" s="7"/>
      <c r="H144">
        <f t="shared" si="4"/>
        <v>0</v>
      </c>
      <c r="I144" s="12">
        <f t="shared" si="5"/>
        <v>0</v>
      </c>
    </row>
    <row r="145" spans="1:9" x14ac:dyDescent="0.2">
      <c r="A145" s="2">
        <v>2010101188</v>
      </c>
      <c r="B145" s="10" t="s">
        <v>38</v>
      </c>
      <c r="C145" s="9"/>
      <c r="E145" s="7"/>
      <c r="H145">
        <f t="shared" si="4"/>
        <v>0</v>
      </c>
      <c r="I145" s="12">
        <f t="shared" si="5"/>
        <v>0</v>
      </c>
    </row>
    <row r="146" spans="1:9" x14ac:dyDescent="0.2">
      <c r="A146" s="2">
        <v>2010101191</v>
      </c>
      <c r="B146" t="s">
        <v>39</v>
      </c>
      <c r="C146" s="9"/>
      <c r="D146" s="9"/>
      <c r="E146" s="9"/>
      <c r="F146" s="9"/>
      <c r="G146" s="9"/>
      <c r="H146">
        <f t="shared" si="4"/>
        <v>0</v>
      </c>
      <c r="I146" s="12">
        <f t="shared" si="5"/>
        <v>0</v>
      </c>
    </row>
    <row r="147" spans="1:9" x14ac:dyDescent="0.2">
      <c r="A147" s="2">
        <v>2010101191</v>
      </c>
      <c r="B147" t="s">
        <v>39</v>
      </c>
      <c r="C147" s="9"/>
      <c r="G147" s="7"/>
      <c r="H147">
        <f t="shared" si="4"/>
        <v>0</v>
      </c>
      <c r="I147" s="12">
        <f t="shared" si="5"/>
        <v>0</v>
      </c>
    </row>
    <row r="148" spans="1:9" x14ac:dyDescent="0.2">
      <c r="A148" s="2">
        <v>2010101191</v>
      </c>
      <c r="B148" t="s">
        <v>39</v>
      </c>
      <c r="C148" s="9"/>
      <c r="F148" s="7"/>
      <c r="H148">
        <f t="shared" si="4"/>
        <v>0</v>
      </c>
      <c r="I148" s="12">
        <f t="shared" si="5"/>
        <v>0</v>
      </c>
    </row>
    <row r="149" spans="1:9" x14ac:dyDescent="0.2">
      <c r="A149" s="2">
        <v>2010101191</v>
      </c>
      <c r="B149" t="s">
        <v>39</v>
      </c>
      <c r="C149" s="9"/>
      <c r="E149" s="7"/>
      <c r="H149">
        <f t="shared" si="4"/>
        <v>0</v>
      </c>
      <c r="I149" s="12">
        <f t="shared" si="5"/>
        <v>0</v>
      </c>
    </row>
    <row r="150" spans="1:9" x14ac:dyDescent="0.2">
      <c r="A150" s="2">
        <v>2010101194</v>
      </c>
      <c r="B150" s="10" t="s">
        <v>40</v>
      </c>
      <c r="C150" s="9">
        <v>152538</v>
      </c>
      <c r="D150" s="9"/>
      <c r="E150" s="9"/>
      <c r="F150" s="9"/>
      <c r="G150" s="9"/>
      <c r="H150">
        <f t="shared" si="4"/>
        <v>1</v>
      </c>
      <c r="I150" s="12">
        <f t="shared" si="5"/>
        <v>152538</v>
      </c>
    </row>
    <row r="151" spans="1:9" x14ac:dyDescent="0.2">
      <c r="A151" s="2">
        <v>2010101194</v>
      </c>
      <c r="B151" s="10" t="s">
        <v>40</v>
      </c>
      <c r="C151" s="9"/>
      <c r="G151" s="7"/>
      <c r="H151">
        <f t="shared" si="4"/>
        <v>0</v>
      </c>
      <c r="I151" s="12">
        <f t="shared" si="5"/>
        <v>0</v>
      </c>
    </row>
    <row r="152" spans="1:9" x14ac:dyDescent="0.2">
      <c r="A152" s="2">
        <v>2010101194</v>
      </c>
      <c r="B152" s="10" t="s">
        <v>40</v>
      </c>
      <c r="C152" s="9"/>
      <c r="F152" s="7"/>
      <c r="H152">
        <f t="shared" si="4"/>
        <v>0</v>
      </c>
      <c r="I152" s="12">
        <f t="shared" si="5"/>
        <v>0</v>
      </c>
    </row>
    <row r="153" spans="1:9" x14ac:dyDescent="0.2">
      <c r="A153" s="2">
        <v>2010101194</v>
      </c>
      <c r="B153" s="10" t="s">
        <v>40</v>
      </c>
      <c r="C153" s="9"/>
      <c r="E153" s="7"/>
      <c r="H153">
        <f t="shared" si="4"/>
        <v>0</v>
      </c>
      <c r="I153" s="12">
        <f t="shared" si="5"/>
        <v>0</v>
      </c>
    </row>
    <row r="154" spans="1:9" x14ac:dyDescent="0.2">
      <c r="A154" s="2">
        <v>2010101195</v>
      </c>
      <c r="B154" t="s">
        <v>41</v>
      </c>
      <c r="C154" s="9">
        <v>299.89999999999998</v>
      </c>
      <c r="D154" s="9"/>
      <c r="E154" s="9"/>
      <c r="F154" s="9"/>
      <c r="G154" s="9"/>
      <c r="H154">
        <f t="shared" si="4"/>
        <v>1</v>
      </c>
      <c r="I154" s="12">
        <f t="shared" si="5"/>
        <v>299.89999999999998</v>
      </c>
    </row>
    <row r="155" spans="1:9" x14ac:dyDescent="0.2">
      <c r="A155" s="2">
        <v>2010101195</v>
      </c>
      <c r="B155" t="s">
        <v>41</v>
      </c>
      <c r="C155" s="9"/>
      <c r="G155" s="7"/>
      <c r="H155">
        <f t="shared" si="4"/>
        <v>0</v>
      </c>
      <c r="I155" s="12">
        <f t="shared" si="5"/>
        <v>0</v>
      </c>
    </row>
    <row r="156" spans="1:9" x14ac:dyDescent="0.2">
      <c r="A156" s="2">
        <v>2010101195</v>
      </c>
      <c r="B156" t="s">
        <v>41</v>
      </c>
      <c r="C156" s="9"/>
      <c r="F156" s="7"/>
      <c r="H156">
        <f t="shared" si="4"/>
        <v>0</v>
      </c>
      <c r="I156" s="12">
        <f t="shared" si="5"/>
        <v>0</v>
      </c>
    </row>
    <row r="157" spans="1:9" x14ac:dyDescent="0.2">
      <c r="A157" s="2">
        <v>2010101195</v>
      </c>
      <c r="B157" t="s">
        <v>41</v>
      </c>
      <c r="C157" s="9"/>
      <c r="E157" s="7"/>
      <c r="H157">
        <f t="shared" si="4"/>
        <v>0</v>
      </c>
      <c r="I157" s="12">
        <f t="shared" si="5"/>
        <v>0</v>
      </c>
    </row>
    <row r="158" spans="1:9" x14ac:dyDescent="0.2">
      <c r="A158" s="2">
        <v>2010101196</v>
      </c>
      <c r="B158" t="s">
        <v>42</v>
      </c>
      <c r="C158" s="9"/>
      <c r="D158" s="9"/>
      <c r="E158" s="9"/>
      <c r="F158" s="9"/>
      <c r="G158" s="9"/>
      <c r="H158">
        <f t="shared" si="4"/>
        <v>0</v>
      </c>
      <c r="I158" s="12">
        <f t="shared" si="5"/>
        <v>0</v>
      </c>
    </row>
    <row r="159" spans="1:9" x14ac:dyDescent="0.2">
      <c r="A159" s="2">
        <v>2010101196</v>
      </c>
      <c r="B159" t="s">
        <v>42</v>
      </c>
      <c r="C159" s="9"/>
      <c r="G159" s="7"/>
      <c r="H159">
        <f t="shared" si="4"/>
        <v>0</v>
      </c>
      <c r="I159" s="12">
        <f t="shared" si="5"/>
        <v>0</v>
      </c>
    </row>
    <row r="160" spans="1:9" x14ac:dyDescent="0.2">
      <c r="A160" s="2">
        <v>2010101196</v>
      </c>
      <c r="B160" t="s">
        <v>42</v>
      </c>
      <c r="C160" s="9"/>
      <c r="F160" s="7"/>
      <c r="H160">
        <f t="shared" si="4"/>
        <v>0</v>
      </c>
      <c r="I160" s="12">
        <f t="shared" si="5"/>
        <v>0</v>
      </c>
    </row>
    <row r="161" spans="1:9" x14ac:dyDescent="0.2">
      <c r="A161" s="2">
        <v>2010101196</v>
      </c>
      <c r="B161" t="s">
        <v>42</v>
      </c>
      <c r="C161" s="9"/>
      <c r="E161" s="7"/>
      <c r="H161">
        <f t="shared" si="4"/>
        <v>0</v>
      </c>
      <c r="I161" s="12">
        <f t="shared" si="5"/>
        <v>0</v>
      </c>
    </row>
    <row r="162" spans="1:9" x14ac:dyDescent="0.2">
      <c r="A162" s="2">
        <v>2010101197</v>
      </c>
      <c r="B162" s="10" t="s">
        <v>43</v>
      </c>
      <c r="C162" s="9">
        <v>3686.93</v>
      </c>
      <c r="D162" s="9"/>
      <c r="E162" s="9"/>
      <c r="F162" s="9"/>
      <c r="G162" s="9"/>
      <c r="H162">
        <f t="shared" si="4"/>
        <v>1</v>
      </c>
      <c r="I162" s="12">
        <f t="shared" si="5"/>
        <v>3686.93</v>
      </c>
    </row>
    <row r="163" spans="1:9" x14ac:dyDescent="0.2">
      <c r="A163" s="2">
        <v>2010101197</v>
      </c>
      <c r="B163" s="10" t="s">
        <v>43</v>
      </c>
      <c r="C163" s="9"/>
      <c r="G163" s="7"/>
      <c r="H163">
        <f t="shared" si="4"/>
        <v>0</v>
      </c>
      <c r="I163" s="12">
        <f t="shared" si="5"/>
        <v>0</v>
      </c>
    </row>
    <row r="164" spans="1:9" x14ac:dyDescent="0.2">
      <c r="A164" s="2">
        <v>2010101197</v>
      </c>
      <c r="B164" s="10" t="s">
        <v>43</v>
      </c>
      <c r="C164" s="9"/>
      <c r="F164" s="7"/>
      <c r="H164">
        <f t="shared" si="4"/>
        <v>0</v>
      </c>
      <c r="I164" s="12">
        <f t="shared" si="5"/>
        <v>0</v>
      </c>
    </row>
    <row r="165" spans="1:9" x14ac:dyDescent="0.2">
      <c r="A165" s="2">
        <v>2010101197</v>
      </c>
      <c r="B165" s="10" t="s">
        <v>43</v>
      </c>
      <c r="C165" s="9"/>
      <c r="E165" s="7"/>
      <c r="H165">
        <f t="shared" si="4"/>
        <v>0</v>
      </c>
      <c r="I165" s="12">
        <f t="shared" si="5"/>
        <v>0</v>
      </c>
    </row>
    <row r="166" spans="1:9" x14ac:dyDescent="0.2">
      <c r="A166" s="2">
        <v>2010101200</v>
      </c>
      <c r="B166" t="s">
        <v>44</v>
      </c>
      <c r="C166" s="9"/>
      <c r="D166" s="9"/>
      <c r="E166" s="9"/>
      <c r="F166" s="9"/>
      <c r="G166" s="9"/>
      <c r="H166">
        <f t="shared" si="4"/>
        <v>0</v>
      </c>
      <c r="I166" s="12">
        <f t="shared" si="5"/>
        <v>0</v>
      </c>
    </row>
    <row r="167" spans="1:9" x14ac:dyDescent="0.2">
      <c r="A167" s="2">
        <v>2010101200</v>
      </c>
      <c r="B167" t="s">
        <v>44</v>
      </c>
      <c r="C167" s="9"/>
      <c r="G167" s="7"/>
      <c r="H167">
        <f t="shared" si="4"/>
        <v>0</v>
      </c>
      <c r="I167" s="12">
        <f t="shared" si="5"/>
        <v>0</v>
      </c>
    </row>
    <row r="168" spans="1:9" x14ac:dyDescent="0.2">
      <c r="A168" s="2">
        <v>2010101200</v>
      </c>
      <c r="B168" t="s">
        <v>44</v>
      </c>
      <c r="C168" s="9"/>
      <c r="F168" s="7"/>
      <c r="H168">
        <f t="shared" si="4"/>
        <v>0</v>
      </c>
      <c r="I168" s="12">
        <f t="shared" si="5"/>
        <v>0</v>
      </c>
    </row>
    <row r="169" spans="1:9" x14ac:dyDescent="0.2">
      <c r="A169" s="2">
        <v>2010101200</v>
      </c>
      <c r="B169" t="s">
        <v>44</v>
      </c>
      <c r="C169" s="9"/>
      <c r="E169" s="7"/>
      <c r="H169">
        <f t="shared" si="4"/>
        <v>0</v>
      </c>
      <c r="I169" s="12">
        <f t="shared" si="5"/>
        <v>0</v>
      </c>
    </row>
    <row r="170" spans="1:9" x14ac:dyDescent="0.2">
      <c r="A170" s="2">
        <v>2010101201</v>
      </c>
      <c r="B170" t="s">
        <v>45</v>
      </c>
      <c r="C170" s="9"/>
      <c r="D170" s="9"/>
      <c r="E170" s="9"/>
      <c r="F170" s="9"/>
      <c r="G170" s="9"/>
      <c r="H170">
        <f t="shared" si="4"/>
        <v>0</v>
      </c>
      <c r="I170" s="12">
        <f t="shared" si="5"/>
        <v>0</v>
      </c>
    </row>
    <row r="171" spans="1:9" x14ac:dyDescent="0.2">
      <c r="A171" s="2">
        <v>2010101201</v>
      </c>
      <c r="B171" t="s">
        <v>45</v>
      </c>
      <c r="C171" s="9"/>
      <c r="G171" s="7"/>
      <c r="H171">
        <f t="shared" si="4"/>
        <v>0</v>
      </c>
      <c r="I171" s="12">
        <f t="shared" si="5"/>
        <v>0</v>
      </c>
    </row>
    <row r="172" spans="1:9" x14ac:dyDescent="0.2">
      <c r="A172" s="2">
        <v>2010101201</v>
      </c>
      <c r="B172" t="s">
        <v>45</v>
      </c>
      <c r="C172" s="9"/>
      <c r="F172" s="7"/>
      <c r="H172">
        <f t="shared" si="4"/>
        <v>0</v>
      </c>
      <c r="I172" s="12">
        <f t="shared" si="5"/>
        <v>0</v>
      </c>
    </row>
    <row r="173" spans="1:9" x14ac:dyDescent="0.2">
      <c r="A173" s="2">
        <v>2010101201</v>
      </c>
      <c r="B173" t="s">
        <v>45</v>
      </c>
      <c r="C173" s="9"/>
      <c r="E173" s="7"/>
      <c r="H173">
        <f t="shared" si="4"/>
        <v>0</v>
      </c>
      <c r="I173" s="12">
        <f t="shared" si="5"/>
        <v>0</v>
      </c>
    </row>
    <row r="174" spans="1:9" x14ac:dyDescent="0.2">
      <c r="A174" s="2">
        <v>2010101209</v>
      </c>
      <c r="B174" t="s">
        <v>46</v>
      </c>
      <c r="C174" s="9">
        <v>8338</v>
      </c>
      <c r="D174" s="9"/>
      <c r="E174" s="9"/>
      <c r="F174" s="9"/>
      <c r="G174" s="9"/>
      <c r="H174">
        <f t="shared" si="4"/>
        <v>1</v>
      </c>
      <c r="I174" s="12">
        <f t="shared" si="5"/>
        <v>8338</v>
      </c>
    </row>
    <row r="175" spans="1:9" x14ac:dyDescent="0.2">
      <c r="A175" s="2">
        <v>2010101209</v>
      </c>
      <c r="B175" t="s">
        <v>46</v>
      </c>
      <c r="C175" s="9"/>
      <c r="G175" s="7"/>
      <c r="H175">
        <f t="shared" si="4"/>
        <v>0</v>
      </c>
      <c r="I175" s="12">
        <f t="shared" si="5"/>
        <v>0</v>
      </c>
    </row>
    <row r="176" spans="1:9" x14ac:dyDescent="0.2">
      <c r="A176" s="2">
        <v>2010101209</v>
      </c>
      <c r="B176" t="s">
        <v>46</v>
      </c>
      <c r="C176" s="9"/>
      <c r="F176" s="7"/>
      <c r="H176">
        <f t="shared" si="4"/>
        <v>0</v>
      </c>
      <c r="I176" s="12">
        <f t="shared" si="5"/>
        <v>0</v>
      </c>
    </row>
    <row r="177" spans="1:9" x14ac:dyDescent="0.2">
      <c r="A177" s="2">
        <v>2010101209</v>
      </c>
      <c r="B177" t="s">
        <v>46</v>
      </c>
      <c r="C177" s="9"/>
      <c r="E177" s="7"/>
      <c r="H177">
        <f t="shared" si="4"/>
        <v>0</v>
      </c>
      <c r="I177" s="12">
        <f t="shared" si="5"/>
        <v>0</v>
      </c>
    </row>
    <row r="178" spans="1:9" x14ac:dyDescent="0.2">
      <c r="A178" s="2">
        <v>2010101221</v>
      </c>
      <c r="B178" t="s">
        <v>47</v>
      </c>
      <c r="C178" s="9"/>
      <c r="D178" s="9"/>
      <c r="E178" s="9"/>
      <c r="F178" s="9"/>
      <c r="G178" s="9"/>
      <c r="H178">
        <f t="shared" si="4"/>
        <v>0</v>
      </c>
      <c r="I178" s="12">
        <f t="shared" si="5"/>
        <v>0</v>
      </c>
    </row>
    <row r="179" spans="1:9" x14ac:dyDescent="0.2">
      <c r="A179" s="2">
        <v>2010101221</v>
      </c>
      <c r="B179" t="s">
        <v>47</v>
      </c>
      <c r="C179" s="9"/>
      <c r="G179" s="7"/>
      <c r="H179">
        <f t="shared" si="4"/>
        <v>0</v>
      </c>
      <c r="I179" s="12">
        <f t="shared" si="5"/>
        <v>0</v>
      </c>
    </row>
    <row r="180" spans="1:9" x14ac:dyDescent="0.2">
      <c r="A180" s="2">
        <v>2010101221</v>
      </c>
      <c r="B180" t="s">
        <v>47</v>
      </c>
      <c r="C180" s="9"/>
      <c r="F180" s="7"/>
      <c r="H180">
        <f t="shared" si="4"/>
        <v>0</v>
      </c>
      <c r="I180" s="12">
        <f t="shared" si="5"/>
        <v>0</v>
      </c>
    </row>
    <row r="181" spans="1:9" x14ac:dyDescent="0.2">
      <c r="A181" s="2">
        <v>2010101221</v>
      </c>
      <c r="B181" t="s">
        <v>47</v>
      </c>
      <c r="C181" s="9"/>
      <c r="E181" s="7"/>
      <c r="H181">
        <f t="shared" si="4"/>
        <v>0</v>
      </c>
      <c r="I181" s="12">
        <f t="shared" si="5"/>
        <v>0</v>
      </c>
    </row>
    <row r="182" spans="1:9" x14ac:dyDescent="0.2">
      <c r="A182" s="2">
        <v>2010101222</v>
      </c>
      <c r="B182" t="s">
        <v>48</v>
      </c>
      <c r="C182" s="9">
        <v>37212</v>
      </c>
      <c r="D182" s="9">
        <v>57222</v>
      </c>
      <c r="E182" s="9">
        <v>23633.97</v>
      </c>
      <c r="F182" s="9"/>
      <c r="G182" s="9"/>
      <c r="H182">
        <f t="shared" si="4"/>
        <v>3</v>
      </c>
      <c r="I182" s="12">
        <f t="shared" si="5"/>
        <v>118067.97</v>
      </c>
    </row>
    <row r="183" spans="1:9" x14ac:dyDescent="0.2">
      <c r="A183" s="2">
        <v>2010101222</v>
      </c>
      <c r="B183" t="s">
        <v>48</v>
      </c>
      <c r="C183" s="9">
        <v>57222</v>
      </c>
      <c r="G183" s="7"/>
      <c r="H183">
        <f t="shared" si="4"/>
        <v>1</v>
      </c>
      <c r="I183" s="12">
        <f t="shared" si="5"/>
        <v>57222</v>
      </c>
    </row>
    <row r="184" spans="1:9" x14ac:dyDescent="0.2">
      <c r="A184" s="2">
        <v>2010101222</v>
      </c>
      <c r="B184" t="s">
        <v>48</v>
      </c>
      <c r="C184" s="9">
        <v>23633.97</v>
      </c>
      <c r="F184" s="7"/>
      <c r="H184">
        <f t="shared" si="4"/>
        <v>1</v>
      </c>
      <c r="I184" s="12">
        <f t="shared" si="5"/>
        <v>23633.97</v>
      </c>
    </row>
    <row r="185" spans="1:9" x14ac:dyDescent="0.2">
      <c r="A185" s="2">
        <v>2010101222</v>
      </c>
      <c r="B185" t="s">
        <v>48</v>
      </c>
      <c r="C185" s="9"/>
      <c r="E185" s="7"/>
      <c r="H185">
        <f t="shared" si="4"/>
        <v>0</v>
      </c>
      <c r="I185" s="12">
        <f t="shared" si="5"/>
        <v>0</v>
      </c>
    </row>
    <row r="186" spans="1:9" x14ac:dyDescent="0.2">
      <c r="A186" s="2">
        <v>2010101231</v>
      </c>
      <c r="B186" s="10" t="s">
        <v>49</v>
      </c>
      <c r="C186" s="9">
        <v>231284.76</v>
      </c>
      <c r="D186" s="9"/>
      <c r="E186" s="9"/>
      <c r="F186" s="9"/>
      <c r="G186" s="9"/>
      <c r="H186">
        <f t="shared" si="4"/>
        <v>1</v>
      </c>
      <c r="I186" s="12">
        <f t="shared" si="5"/>
        <v>231284.76</v>
      </c>
    </row>
    <row r="187" spans="1:9" x14ac:dyDescent="0.2">
      <c r="A187" s="2">
        <v>2010101231</v>
      </c>
      <c r="B187" s="10" t="s">
        <v>49</v>
      </c>
      <c r="C187" s="9"/>
      <c r="G187" s="7"/>
      <c r="H187">
        <f t="shared" si="4"/>
        <v>0</v>
      </c>
      <c r="I187" s="12">
        <f t="shared" si="5"/>
        <v>0</v>
      </c>
    </row>
    <row r="188" spans="1:9" x14ac:dyDescent="0.2">
      <c r="A188" s="2">
        <v>2010101231</v>
      </c>
      <c r="B188" s="10" t="s">
        <v>49</v>
      </c>
      <c r="C188" s="9"/>
      <c r="F188" s="7"/>
      <c r="H188">
        <f t="shared" si="4"/>
        <v>0</v>
      </c>
      <c r="I188" s="12">
        <f t="shared" si="5"/>
        <v>0</v>
      </c>
    </row>
    <row r="189" spans="1:9" x14ac:dyDescent="0.2">
      <c r="A189" s="2">
        <v>2010101231</v>
      </c>
      <c r="B189" s="10" t="s">
        <v>49</v>
      </c>
      <c r="C189" s="9"/>
      <c r="E189" s="7"/>
      <c r="H189">
        <f t="shared" si="4"/>
        <v>0</v>
      </c>
      <c r="I189" s="12">
        <f t="shared" si="5"/>
        <v>0</v>
      </c>
    </row>
    <row r="190" spans="1:9" x14ac:dyDescent="0.2">
      <c r="A190" s="2">
        <v>2010101234</v>
      </c>
      <c r="B190" t="s">
        <v>50</v>
      </c>
      <c r="C190" s="9"/>
      <c r="D190" s="9"/>
      <c r="E190" s="9"/>
      <c r="F190" s="9"/>
      <c r="G190" s="9"/>
      <c r="H190">
        <f t="shared" si="4"/>
        <v>0</v>
      </c>
      <c r="I190" s="12">
        <f t="shared" si="5"/>
        <v>0</v>
      </c>
    </row>
    <row r="191" spans="1:9" x14ac:dyDescent="0.2">
      <c r="A191" s="2">
        <v>2010101234</v>
      </c>
      <c r="B191" t="s">
        <v>50</v>
      </c>
      <c r="C191" s="9"/>
      <c r="G191" s="7"/>
      <c r="H191">
        <f t="shared" si="4"/>
        <v>0</v>
      </c>
      <c r="I191" s="12">
        <f t="shared" si="5"/>
        <v>0</v>
      </c>
    </row>
    <row r="192" spans="1:9" x14ac:dyDescent="0.2">
      <c r="A192" s="2">
        <v>2010101234</v>
      </c>
      <c r="B192" t="s">
        <v>50</v>
      </c>
      <c r="C192" s="9"/>
      <c r="F192" s="7"/>
      <c r="H192">
        <f t="shared" si="4"/>
        <v>0</v>
      </c>
      <c r="I192" s="12">
        <f t="shared" si="5"/>
        <v>0</v>
      </c>
    </row>
    <row r="193" spans="1:9" x14ac:dyDescent="0.2">
      <c r="A193" s="2">
        <v>2010101234</v>
      </c>
      <c r="B193" t="s">
        <v>50</v>
      </c>
      <c r="C193" s="9"/>
      <c r="E193" s="7"/>
      <c r="H193">
        <f t="shared" si="4"/>
        <v>0</v>
      </c>
      <c r="I193" s="12">
        <f t="shared" si="5"/>
        <v>0</v>
      </c>
    </row>
    <row r="194" spans="1:9" x14ac:dyDescent="0.2">
      <c r="A194" s="2">
        <v>2010101236</v>
      </c>
      <c r="B194" t="s">
        <v>51</v>
      </c>
      <c r="C194" s="9"/>
      <c r="D194" s="9"/>
      <c r="E194" s="9"/>
      <c r="F194" s="9">
        <v>6.1451169300000004</v>
      </c>
      <c r="G194" s="9"/>
      <c r="H194">
        <f t="shared" ref="H194:H257" si="6">COUNTA(C194:G194)</f>
        <v>1</v>
      </c>
      <c r="I194" s="12">
        <f t="shared" ref="I194:I257" si="7">SUM(C194:G194)</f>
        <v>6.1451169300000004</v>
      </c>
    </row>
    <row r="195" spans="1:9" x14ac:dyDescent="0.2">
      <c r="A195" s="2">
        <v>2010101236</v>
      </c>
      <c r="B195" t="s">
        <v>51</v>
      </c>
      <c r="C195" s="9"/>
      <c r="G195" s="7"/>
      <c r="H195">
        <f t="shared" si="6"/>
        <v>0</v>
      </c>
      <c r="I195" s="12">
        <f t="shared" si="7"/>
        <v>0</v>
      </c>
    </row>
    <row r="196" spans="1:9" x14ac:dyDescent="0.2">
      <c r="A196" s="2">
        <v>2010101236</v>
      </c>
      <c r="B196" t="s">
        <v>51</v>
      </c>
      <c r="C196" s="9"/>
      <c r="F196" s="7"/>
      <c r="H196">
        <f t="shared" si="6"/>
        <v>0</v>
      </c>
      <c r="I196" s="12">
        <f t="shared" si="7"/>
        <v>0</v>
      </c>
    </row>
    <row r="197" spans="1:9" x14ac:dyDescent="0.2">
      <c r="A197" s="2">
        <v>2010101236</v>
      </c>
      <c r="B197" t="s">
        <v>51</v>
      </c>
      <c r="C197" s="9">
        <v>6.1451169300000004</v>
      </c>
      <c r="E197" s="7"/>
      <c r="H197">
        <f t="shared" si="6"/>
        <v>1</v>
      </c>
      <c r="I197" s="12">
        <f t="shared" si="7"/>
        <v>6.1451169300000004</v>
      </c>
    </row>
    <row r="198" spans="1:9" x14ac:dyDescent="0.2">
      <c r="A198" s="2">
        <v>2010101243</v>
      </c>
      <c r="B198" t="s">
        <v>52</v>
      </c>
      <c r="C198" s="9"/>
      <c r="D198" s="9"/>
      <c r="E198" s="9"/>
      <c r="F198" s="9"/>
      <c r="G198" s="9"/>
      <c r="H198">
        <f t="shared" si="6"/>
        <v>0</v>
      </c>
      <c r="I198" s="12">
        <f t="shared" si="7"/>
        <v>0</v>
      </c>
    </row>
    <row r="199" spans="1:9" x14ac:dyDescent="0.2">
      <c r="A199" s="2">
        <v>2010101243</v>
      </c>
      <c r="B199" t="s">
        <v>52</v>
      </c>
      <c r="C199" s="9"/>
      <c r="G199" s="7"/>
      <c r="H199">
        <f t="shared" si="6"/>
        <v>0</v>
      </c>
      <c r="I199" s="12">
        <f t="shared" si="7"/>
        <v>0</v>
      </c>
    </row>
    <row r="200" spans="1:9" x14ac:dyDescent="0.2">
      <c r="A200" s="2">
        <v>2010101243</v>
      </c>
      <c r="B200" t="s">
        <v>52</v>
      </c>
      <c r="C200" s="9"/>
      <c r="F200" s="7"/>
      <c r="H200">
        <f t="shared" si="6"/>
        <v>0</v>
      </c>
      <c r="I200" s="12">
        <f t="shared" si="7"/>
        <v>0</v>
      </c>
    </row>
    <row r="201" spans="1:9" x14ac:dyDescent="0.2">
      <c r="A201" s="2">
        <v>2010101243</v>
      </c>
      <c r="B201" t="s">
        <v>52</v>
      </c>
      <c r="C201" s="9"/>
      <c r="E201" s="7"/>
      <c r="H201">
        <f t="shared" si="6"/>
        <v>0</v>
      </c>
      <c r="I201" s="12">
        <f t="shared" si="7"/>
        <v>0</v>
      </c>
    </row>
    <row r="202" spans="1:9" x14ac:dyDescent="0.2">
      <c r="A202" s="2">
        <v>2010101245</v>
      </c>
      <c r="B202" t="s">
        <v>53</v>
      </c>
      <c r="C202" s="9">
        <v>696.64</v>
      </c>
      <c r="D202" s="9"/>
      <c r="E202" s="9"/>
      <c r="F202" s="9"/>
      <c r="G202" s="9"/>
      <c r="H202">
        <f t="shared" si="6"/>
        <v>1</v>
      </c>
      <c r="I202" s="12">
        <f t="shared" si="7"/>
        <v>696.64</v>
      </c>
    </row>
    <row r="203" spans="1:9" x14ac:dyDescent="0.2">
      <c r="A203" s="2">
        <v>2010101245</v>
      </c>
      <c r="B203" t="s">
        <v>53</v>
      </c>
      <c r="C203" s="9"/>
      <c r="G203" s="7"/>
      <c r="H203">
        <f t="shared" si="6"/>
        <v>0</v>
      </c>
      <c r="I203" s="12">
        <f t="shared" si="7"/>
        <v>0</v>
      </c>
    </row>
    <row r="204" spans="1:9" x14ac:dyDescent="0.2">
      <c r="A204" s="2">
        <v>2010101245</v>
      </c>
      <c r="B204" t="s">
        <v>53</v>
      </c>
      <c r="C204" s="9"/>
      <c r="F204" s="7"/>
      <c r="H204">
        <f t="shared" si="6"/>
        <v>0</v>
      </c>
      <c r="I204" s="12">
        <f t="shared" si="7"/>
        <v>0</v>
      </c>
    </row>
    <row r="205" spans="1:9" x14ac:dyDescent="0.2">
      <c r="A205" s="2">
        <v>2010101245</v>
      </c>
      <c r="B205" t="s">
        <v>53</v>
      </c>
      <c r="C205" s="9"/>
      <c r="E205" s="7"/>
      <c r="H205">
        <f t="shared" si="6"/>
        <v>0</v>
      </c>
      <c r="I205" s="12">
        <f t="shared" si="7"/>
        <v>0</v>
      </c>
    </row>
    <row r="206" spans="1:9" x14ac:dyDescent="0.2">
      <c r="A206" s="2">
        <v>2010101247</v>
      </c>
      <c r="B206" t="s">
        <v>54</v>
      </c>
      <c r="C206" s="9">
        <v>13411</v>
      </c>
      <c r="D206" s="9"/>
      <c r="E206" s="9">
        <v>2276.33</v>
      </c>
      <c r="F206" s="9"/>
      <c r="G206" s="9"/>
      <c r="H206">
        <f t="shared" si="6"/>
        <v>2</v>
      </c>
      <c r="I206" s="12">
        <f t="shared" si="7"/>
        <v>15687.33</v>
      </c>
    </row>
    <row r="207" spans="1:9" x14ac:dyDescent="0.2">
      <c r="A207" s="2">
        <v>2010101247</v>
      </c>
      <c r="B207" t="s">
        <v>54</v>
      </c>
      <c r="C207" s="9"/>
      <c r="G207" s="7"/>
      <c r="H207">
        <f t="shared" si="6"/>
        <v>0</v>
      </c>
      <c r="I207" s="12">
        <f t="shared" si="7"/>
        <v>0</v>
      </c>
    </row>
    <row r="208" spans="1:9" x14ac:dyDescent="0.2">
      <c r="A208" s="2">
        <v>2010101247</v>
      </c>
      <c r="B208" t="s">
        <v>54</v>
      </c>
      <c r="C208" s="9">
        <v>2276.33</v>
      </c>
      <c r="F208" s="7"/>
      <c r="H208">
        <f t="shared" si="6"/>
        <v>1</v>
      </c>
      <c r="I208" s="12">
        <f t="shared" si="7"/>
        <v>2276.33</v>
      </c>
    </row>
    <row r="209" spans="1:9" x14ac:dyDescent="0.2">
      <c r="A209" s="2">
        <v>2010101247</v>
      </c>
      <c r="B209" t="s">
        <v>54</v>
      </c>
      <c r="C209" s="9"/>
      <c r="E209" s="7"/>
      <c r="H209">
        <f t="shared" si="6"/>
        <v>0</v>
      </c>
      <c r="I209" s="12">
        <f t="shared" si="7"/>
        <v>0</v>
      </c>
    </row>
    <row r="210" spans="1:9" x14ac:dyDescent="0.2">
      <c r="A210" s="2">
        <v>2010101249</v>
      </c>
      <c r="B210" t="s">
        <v>55</v>
      </c>
      <c r="C210" s="9"/>
      <c r="D210" s="9"/>
      <c r="E210" s="9"/>
      <c r="F210" s="9"/>
      <c r="G210" s="9"/>
      <c r="H210">
        <f t="shared" si="6"/>
        <v>0</v>
      </c>
      <c r="I210" s="12">
        <f t="shared" si="7"/>
        <v>0</v>
      </c>
    </row>
    <row r="211" spans="1:9" x14ac:dyDescent="0.2">
      <c r="A211" s="2">
        <v>2010101249</v>
      </c>
      <c r="B211" t="s">
        <v>55</v>
      </c>
      <c r="C211" s="9"/>
      <c r="G211" s="7"/>
      <c r="H211">
        <f t="shared" si="6"/>
        <v>0</v>
      </c>
      <c r="I211" s="12">
        <f t="shared" si="7"/>
        <v>0</v>
      </c>
    </row>
    <row r="212" spans="1:9" x14ac:dyDescent="0.2">
      <c r="A212" s="2">
        <v>2010101249</v>
      </c>
      <c r="B212" t="s">
        <v>55</v>
      </c>
      <c r="C212" s="9"/>
      <c r="F212" s="7"/>
      <c r="H212">
        <f t="shared" si="6"/>
        <v>0</v>
      </c>
      <c r="I212" s="12">
        <f t="shared" si="7"/>
        <v>0</v>
      </c>
    </row>
    <row r="213" spans="1:9" x14ac:dyDescent="0.2">
      <c r="A213" s="2">
        <v>2010101249</v>
      </c>
      <c r="B213" t="s">
        <v>55</v>
      </c>
      <c r="C213" s="9"/>
      <c r="E213" s="7"/>
      <c r="H213">
        <f t="shared" si="6"/>
        <v>0</v>
      </c>
      <c r="I213" s="12">
        <f t="shared" si="7"/>
        <v>0</v>
      </c>
    </row>
    <row r="214" spans="1:9" x14ac:dyDescent="0.2">
      <c r="A214" s="2">
        <v>2010101251</v>
      </c>
      <c r="B214" t="s">
        <v>56</v>
      </c>
      <c r="C214" s="9"/>
      <c r="D214" s="9"/>
      <c r="E214" s="9"/>
      <c r="F214" s="9"/>
      <c r="G214" s="9"/>
      <c r="H214">
        <f t="shared" si="6"/>
        <v>0</v>
      </c>
      <c r="I214" s="12">
        <f t="shared" si="7"/>
        <v>0</v>
      </c>
    </row>
    <row r="215" spans="1:9" x14ac:dyDescent="0.2">
      <c r="A215" s="2">
        <v>2010101251</v>
      </c>
      <c r="B215" t="s">
        <v>56</v>
      </c>
      <c r="C215" s="9"/>
      <c r="G215" s="7"/>
      <c r="H215">
        <f t="shared" si="6"/>
        <v>0</v>
      </c>
      <c r="I215" s="12">
        <f t="shared" si="7"/>
        <v>0</v>
      </c>
    </row>
    <row r="216" spans="1:9" x14ac:dyDescent="0.2">
      <c r="A216" s="2">
        <v>2010101251</v>
      </c>
      <c r="B216" t="s">
        <v>56</v>
      </c>
      <c r="C216" s="9"/>
      <c r="F216" s="7"/>
      <c r="H216">
        <f t="shared" si="6"/>
        <v>0</v>
      </c>
      <c r="I216" s="12">
        <f t="shared" si="7"/>
        <v>0</v>
      </c>
    </row>
    <row r="217" spans="1:9" x14ac:dyDescent="0.2">
      <c r="A217" s="2">
        <v>2010101251</v>
      </c>
      <c r="B217" t="s">
        <v>56</v>
      </c>
      <c r="C217" s="9"/>
      <c r="E217" s="7"/>
      <c r="H217">
        <f t="shared" si="6"/>
        <v>0</v>
      </c>
      <c r="I217" s="12">
        <f t="shared" si="7"/>
        <v>0</v>
      </c>
    </row>
    <row r="218" spans="1:9" x14ac:dyDescent="0.2">
      <c r="A218" s="2">
        <v>2010101253</v>
      </c>
      <c r="B218" t="s">
        <v>57</v>
      </c>
      <c r="C218" s="9"/>
      <c r="D218" s="9"/>
      <c r="E218" s="9"/>
      <c r="F218" s="9"/>
      <c r="G218" s="9"/>
      <c r="H218">
        <f t="shared" si="6"/>
        <v>0</v>
      </c>
      <c r="I218" s="12">
        <f t="shared" si="7"/>
        <v>0</v>
      </c>
    </row>
    <row r="219" spans="1:9" ht="12.75" customHeight="1" x14ac:dyDescent="0.2">
      <c r="A219" s="2">
        <v>2010101253</v>
      </c>
      <c r="B219" t="s">
        <v>57</v>
      </c>
      <c r="C219" s="9"/>
      <c r="G219" s="7"/>
      <c r="H219">
        <f t="shared" si="6"/>
        <v>0</v>
      </c>
      <c r="I219" s="12">
        <f t="shared" si="7"/>
        <v>0</v>
      </c>
    </row>
    <row r="220" spans="1:9" ht="12.75" customHeight="1" x14ac:dyDescent="0.2">
      <c r="A220" s="2">
        <v>2010101253</v>
      </c>
      <c r="B220" t="s">
        <v>57</v>
      </c>
      <c r="C220" s="9"/>
      <c r="F220" s="7"/>
      <c r="H220">
        <f t="shared" si="6"/>
        <v>0</v>
      </c>
      <c r="I220" s="12">
        <f t="shared" si="7"/>
        <v>0</v>
      </c>
    </row>
    <row r="221" spans="1:9" ht="12.75" customHeight="1" x14ac:dyDescent="0.2">
      <c r="A221" s="2">
        <v>2010101253</v>
      </c>
      <c r="B221" t="s">
        <v>57</v>
      </c>
      <c r="C221" s="9"/>
      <c r="E221" s="7"/>
      <c r="H221">
        <f t="shared" si="6"/>
        <v>0</v>
      </c>
      <c r="I221" s="12">
        <f t="shared" si="7"/>
        <v>0</v>
      </c>
    </row>
    <row r="222" spans="1:9" ht="12.75" customHeight="1" x14ac:dyDescent="0.2">
      <c r="A222" s="2">
        <v>2010101254</v>
      </c>
      <c r="B222" t="s">
        <v>58</v>
      </c>
      <c r="C222" s="9">
        <v>53575.200000000004</v>
      </c>
      <c r="D222" s="9">
        <v>53575.200000000004</v>
      </c>
      <c r="E222" s="9"/>
      <c r="F222" s="9"/>
      <c r="G222" s="9"/>
      <c r="H222">
        <f t="shared" si="6"/>
        <v>2</v>
      </c>
      <c r="I222" s="12">
        <f t="shared" si="7"/>
        <v>107150.40000000001</v>
      </c>
    </row>
    <row r="223" spans="1:9" ht="12.75" customHeight="1" x14ac:dyDescent="0.2">
      <c r="A223" s="2">
        <v>2010101254</v>
      </c>
      <c r="B223" t="s">
        <v>58</v>
      </c>
      <c r="C223" s="9">
        <v>53575.200000000004</v>
      </c>
      <c r="G223" s="7"/>
      <c r="H223">
        <f t="shared" si="6"/>
        <v>1</v>
      </c>
      <c r="I223" s="12">
        <f t="shared" si="7"/>
        <v>53575.200000000004</v>
      </c>
    </row>
    <row r="224" spans="1:9" ht="12.75" customHeight="1" x14ac:dyDescent="0.2">
      <c r="A224" s="2">
        <v>2010101254</v>
      </c>
      <c r="B224" t="s">
        <v>58</v>
      </c>
      <c r="C224" s="9"/>
      <c r="F224" s="7"/>
      <c r="H224">
        <f t="shared" si="6"/>
        <v>0</v>
      </c>
      <c r="I224" s="12">
        <f t="shared" si="7"/>
        <v>0</v>
      </c>
    </row>
    <row r="225" spans="1:9" ht="12.75" customHeight="1" x14ac:dyDescent="0.2">
      <c r="A225" s="2">
        <v>2010101254</v>
      </c>
      <c r="B225" t="s">
        <v>58</v>
      </c>
      <c r="C225" s="9"/>
      <c r="E225" s="7"/>
      <c r="H225">
        <f t="shared" si="6"/>
        <v>0</v>
      </c>
      <c r="I225" s="12">
        <f t="shared" si="7"/>
        <v>0</v>
      </c>
    </row>
    <row r="226" spans="1:9" ht="12.75" customHeight="1" x14ac:dyDescent="0.2">
      <c r="A226" s="2">
        <v>2010101255</v>
      </c>
      <c r="B226" t="s">
        <v>59</v>
      </c>
      <c r="C226" s="9">
        <v>59618</v>
      </c>
      <c r="D226" s="9"/>
      <c r="E226" s="9"/>
      <c r="F226" s="9"/>
      <c r="G226" s="9"/>
      <c r="H226">
        <f t="shared" si="6"/>
        <v>1</v>
      </c>
      <c r="I226" s="12">
        <f t="shared" si="7"/>
        <v>59618</v>
      </c>
    </row>
    <row r="227" spans="1:9" ht="12.75" customHeight="1" x14ac:dyDescent="0.2">
      <c r="A227" s="2">
        <v>2010101255</v>
      </c>
      <c r="B227" t="s">
        <v>59</v>
      </c>
      <c r="C227" s="9"/>
      <c r="G227" s="7"/>
      <c r="H227">
        <f t="shared" si="6"/>
        <v>0</v>
      </c>
      <c r="I227" s="12">
        <f t="shared" si="7"/>
        <v>0</v>
      </c>
    </row>
    <row r="228" spans="1:9" ht="12.75" customHeight="1" x14ac:dyDescent="0.2">
      <c r="A228" s="2">
        <v>2010101255</v>
      </c>
      <c r="B228" t="s">
        <v>59</v>
      </c>
      <c r="C228" s="9"/>
      <c r="F228" s="7"/>
      <c r="H228">
        <f t="shared" si="6"/>
        <v>0</v>
      </c>
      <c r="I228" s="12">
        <f t="shared" si="7"/>
        <v>0</v>
      </c>
    </row>
    <row r="229" spans="1:9" ht="12.75" customHeight="1" x14ac:dyDescent="0.2">
      <c r="A229" s="2">
        <v>2010101255</v>
      </c>
      <c r="B229" t="s">
        <v>59</v>
      </c>
      <c r="C229" s="9"/>
      <c r="E229" s="7"/>
      <c r="H229">
        <f t="shared" si="6"/>
        <v>0</v>
      </c>
      <c r="I229" s="12">
        <f t="shared" si="7"/>
        <v>0</v>
      </c>
    </row>
    <row r="230" spans="1:9" ht="12.75" customHeight="1" x14ac:dyDescent="0.2">
      <c r="A230" s="2">
        <v>2010101256</v>
      </c>
      <c r="B230" s="10" t="s">
        <v>60</v>
      </c>
      <c r="C230" s="9">
        <v>44143.57</v>
      </c>
      <c r="D230" s="9"/>
      <c r="E230" s="9"/>
      <c r="F230" s="9"/>
      <c r="G230" s="9"/>
      <c r="H230">
        <f t="shared" si="6"/>
        <v>1</v>
      </c>
      <c r="I230" s="12">
        <f t="shared" si="7"/>
        <v>44143.57</v>
      </c>
    </row>
    <row r="231" spans="1:9" ht="12.75" customHeight="1" x14ac:dyDescent="0.2">
      <c r="A231" s="2">
        <v>2010101256</v>
      </c>
      <c r="B231" s="10" t="s">
        <v>60</v>
      </c>
      <c r="C231" s="9"/>
      <c r="G231" s="7"/>
      <c r="H231">
        <f t="shared" si="6"/>
        <v>0</v>
      </c>
      <c r="I231" s="12">
        <f t="shared" si="7"/>
        <v>0</v>
      </c>
    </row>
    <row r="232" spans="1:9" ht="12.75" customHeight="1" x14ac:dyDescent="0.2">
      <c r="A232" s="2">
        <v>2010101256</v>
      </c>
      <c r="B232" s="10" t="s">
        <v>60</v>
      </c>
      <c r="C232" s="9"/>
      <c r="F232" s="7"/>
      <c r="H232">
        <f t="shared" si="6"/>
        <v>0</v>
      </c>
      <c r="I232" s="12">
        <f t="shared" si="7"/>
        <v>0</v>
      </c>
    </row>
    <row r="233" spans="1:9" ht="12.75" customHeight="1" x14ac:dyDescent="0.2">
      <c r="A233" s="2">
        <v>2010101256</v>
      </c>
      <c r="B233" s="10" t="s">
        <v>60</v>
      </c>
      <c r="C233" s="9"/>
      <c r="E233" s="7"/>
      <c r="H233">
        <f t="shared" si="6"/>
        <v>0</v>
      </c>
      <c r="I233" s="12">
        <f t="shared" si="7"/>
        <v>0</v>
      </c>
    </row>
    <row r="234" spans="1:9" ht="12.75" customHeight="1" x14ac:dyDescent="0.2">
      <c r="A234" s="2">
        <v>2010101257</v>
      </c>
      <c r="B234" t="s">
        <v>61</v>
      </c>
      <c r="C234" s="9">
        <v>76137.86</v>
      </c>
      <c r="D234" s="9"/>
      <c r="E234" s="9"/>
      <c r="F234" s="9"/>
      <c r="G234" s="9"/>
      <c r="H234">
        <f t="shared" si="6"/>
        <v>1</v>
      </c>
      <c r="I234" s="12">
        <f t="shared" si="7"/>
        <v>76137.86</v>
      </c>
    </row>
    <row r="235" spans="1:9" ht="12.75" customHeight="1" x14ac:dyDescent="0.2">
      <c r="A235" s="2">
        <v>2010101257</v>
      </c>
      <c r="B235" t="s">
        <v>61</v>
      </c>
      <c r="C235" s="9"/>
      <c r="G235" s="7"/>
      <c r="H235">
        <f t="shared" si="6"/>
        <v>0</v>
      </c>
      <c r="I235" s="12">
        <f t="shared" si="7"/>
        <v>0</v>
      </c>
    </row>
    <row r="236" spans="1:9" ht="12.75" customHeight="1" x14ac:dyDescent="0.2">
      <c r="A236" s="2">
        <v>2010101257</v>
      </c>
      <c r="B236" t="s">
        <v>61</v>
      </c>
      <c r="C236" s="9"/>
      <c r="F236" s="7"/>
      <c r="H236">
        <f t="shared" si="6"/>
        <v>0</v>
      </c>
      <c r="I236" s="12">
        <f t="shared" si="7"/>
        <v>0</v>
      </c>
    </row>
    <row r="237" spans="1:9" ht="12.75" customHeight="1" x14ac:dyDescent="0.2">
      <c r="A237" s="2">
        <v>2010101257</v>
      </c>
      <c r="B237" t="s">
        <v>61</v>
      </c>
      <c r="C237" s="9"/>
      <c r="E237" s="7"/>
      <c r="H237">
        <f t="shared" si="6"/>
        <v>0</v>
      </c>
      <c r="I237" s="12">
        <f t="shared" si="7"/>
        <v>0</v>
      </c>
    </row>
    <row r="238" spans="1:9" ht="12.75" customHeight="1" x14ac:dyDescent="0.2">
      <c r="A238" s="2">
        <v>2010101261</v>
      </c>
      <c r="B238" t="s">
        <v>62</v>
      </c>
      <c r="C238" s="9">
        <v>58.5</v>
      </c>
      <c r="D238" s="9"/>
      <c r="E238" s="9"/>
      <c r="F238" s="9"/>
      <c r="G238" s="9"/>
      <c r="H238">
        <f t="shared" si="6"/>
        <v>1</v>
      </c>
      <c r="I238" s="12">
        <f t="shared" si="7"/>
        <v>58.5</v>
      </c>
    </row>
    <row r="239" spans="1:9" ht="12.75" customHeight="1" x14ac:dyDescent="0.2">
      <c r="A239" s="2">
        <v>2010101261</v>
      </c>
      <c r="B239" t="s">
        <v>62</v>
      </c>
      <c r="C239" s="9"/>
      <c r="G239" s="7"/>
      <c r="H239">
        <f t="shared" si="6"/>
        <v>0</v>
      </c>
      <c r="I239" s="12">
        <f t="shared" si="7"/>
        <v>0</v>
      </c>
    </row>
    <row r="240" spans="1:9" ht="12.75" customHeight="1" x14ac:dyDescent="0.2">
      <c r="A240" s="2">
        <v>2010101261</v>
      </c>
      <c r="B240" t="s">
        <v>62</v>
      </c>
      <c r="C240" s="9"/>
      <c r="F240" s="7"/>
      <c r="H240">
        <f t="shared" si="6"/>
        <v>0</v>
      </c>
      <c r="I240" s="12">
        <f t="shared" si="7"/>
        <v>0</v>
      </c>
    </row>
    <row r="241" spans="1:9" ht="12.75" customHeight="1" x14ac:dyDescent="0.2">
      <c r="A241" s="2">
        <v>2010101261</v>
      </c>
      <c r="B241" t="s">
        <v>62</v>
      </c>
      <c r="C241" s="9"/>
      <c r="E241" s="7"/>
      <c r="H241">
        <f t="shared" si="6"/>
        <v>0</v>
      </c>
      <c r="I241" s="12">
        <f t="shared" si="7"/>
        <v>0</v>
      </c>
    </row>
    <row r="242" spans="1:9" ht="12.75" customHeight="1" x14ac:dyDescent="0.2">
      <c r="A242" s="2">
        <v>2010101265</v>
      </c>
      <c r="B242" t="s">
        <v>63</v>
      </c>
      <c r="C242" s="9"/>
      <c r="D242" s="9"/>
      <c r="E242" s="9"/>
      <c r="F242" s="9"/>
      <c r="G242" s="9"/>
      <c r="H242">
        <f t="shared" si="6"/>
        <v>0</v>
      </c>
      <c r="I242" s="12">
        <f t="shared" si="7"/>
        <v>0</v>
      </c>
    </row>
    <row r="243" spans="1:9" ht="12.75" customHeight="1" x14ac:dyDescent="0.2">
      <c r="A243" s="2">
        <v>2010101265</v>
      </c>
      <c r="B243" t="s">
        <v>63</v>
      </c>
      <c r="C243" s="9"/>
      <c r="G243" s="7"/>
      <c r="H243">
        <f t="shared" si="6"/>
        <v>0</v>
      </c>
      <c r="I243" s="12">
        <f t="shared" si="7"/>
        <v>0</v>
      </c>
    </row>
    <row r="244" spans="1:9" ht="12.75" customHeight="1" x14ac:dyDescent="0.2">
      <c r="A244" s="2">
        <v>2010101265</v>
      </c>
      <c r="B244" t="s">
        <v>63</v>
      </c>
      <c r="C244" s="9"/>
      <c r="F244" s="7"/>
      <c r="H244">
        <f t="shared" si="6"/>
        <v>0</v>
      </c>
      <c r="I244" s="12">
        <f t="shared" si="7"/>
        <v>0</v>
      </c>
    </row>
    <row r="245" spans="1:9" ht="12.75" customHeight="1" x14ac:dyDescent="0.2">
      <c r="A245" s="2">
        <v>2010101265</v>
      </c>
      <c r="B245" t="s">
        <v>63</v>
      </c>
      <c r="C245" s="9"/>
      <c r="E245" s="7"/>
      <c r="H245">
        <f t="shared" si="6"/>
        <v>0</v>
      </c>
      <c r="I245" s="12">
        <f t="shared" si="7"/>
        <v>0</v>
      </c>
    </row>
    <row r="246" spans="1:9" ht="12.75" customHeight="1" x14ac:dyDescent="0.2">
      <c r="A246" s="2">
        <v>2010101266</v>
      </c>
      <c r="B246" t="s">
        <v>64</v>
      </c>
      <c r="C246" s="9"/>
      <c r="D246" s="9"/>
      <c r="E246" s="9"/>
      <c r="F246" s="9"/>
      <c r="G246" s="9"/>
      <c r="H246">
        <f t="shared" si="6"/>
        <v>0</v>
      </c>
      <c r="I246" s="12">
        <f t="shared" si="7"/>
        <v>0</v>
      </c>
    </row>
    <row r="247" spans="1:9" ht="12.75" customHeight="1" x14ac:dyDescent="0.2">
      <c r="A247" s="2">
        <v>2010101266</v>
      </c>
      <c r="B247" t="s">
        <v>64</v>
      </c>
      <c r="C247" s="9"/>
      <c r="G247" s="7"/>
      <c r="H247">
        <f t="shared" si="6"/>
        <v>0</v>
      </c>
      <c r="I247" s="12">
        <f t="shared" si="7"/>
        <v>0</v>
      </c>
    </row>
    <row r="248" spans="1:9" ht="12.75" customHeight="1" x14ac:dyDescent="0.2">
      <c r="A248" s="2">
        <v>2010101266</v>
      </c>
      <c r="B248" t="s">
        <v>64</v>
      </c>
      <c r="C248" s="9"/>
      <c r="F248" s="7"/>
      <c r="H248">
        <f t="shared" si="6"/>
        <v>0</v>
      </c>
      <c r="I248" s="12">
        <f t="shared" si="7"/>
        <v>0</v>
      </c>
    </row>
    <row r="249" spans="1:9" ht="12.75" customHeight="1" x14ac:dyDescent="0.2">
      <c r="A249" s="2">
        <v>2010101266</v>
      </c>
      <c r="B249" t="s">
        <v>64</v>
      </c>
      <c r="C249" s="9"/>
      <c r="E249" s="7"/>
      <c r="H249">
        <f t="shared" si="6"/>
        <v>0</v>
      </c>
      <c r="I249" s="12">
        <f t="shared" si="7"/>
        <v>0</v>
      </c>
    </row>
    <row r="250" spans="1:9" ht="12.75" customHeight="1" x14ac:dyDescent="0.2">
      <c r="A250" s="2">
        <v>2010101267</v>
      </c>
      <c r="B250" t="s">
        <v>65</v>
      </c>
      <c r="C250" s="9"/>
      <c r="D250" s="9"/>
      <c r="E250" s="9"/>
      <c r="F250" s="9"/>
      <c r="G250" s="9"/>
      <c r="H250">
        <f t="shared" si="6"/>
        <v>0</v>
      </c>
      <c r="I250" s="12">
        <f t="shared" si="7"/>
        <v>0</v>
      </c>
    </row>
    <row r="251" spans="1:9" ht="12.75" customHeight="1" x14ac:dyDescent="0.2">
      <c r="A251" s="2">
        <v>2010101267</v>
      </c>
      <c r="B251" t="s">
        <v>65</v>
      </c>
      <c r="C251" s="9"/>
      <c r="G251" s="7"/>
      <c r="H251">
        <f t="shared" si="6"/>
        <v>0</v>
      </c>
      <c r="I251" s="12">
        <f t="shared" si="7"/>
        <v>0</v>
      </c>
    </row>
    <row r="252" spans="1:9" ht="12.75" customHeight="1" x14ac:dyDescent="0.2">
      <c r="A252" s="2">
        <v>2010101267</v>
      </c>
      <c r="B252" t="s">
        <v>65</v>
      </c>
      <c r="C252" s="9"/>
      <c r="F252" s="7"/>
      <c r="H252">
        <f t="shared" si="6"/>
        <v>0</v>
      </c>
      <c r="I252" s="12">
        <f t="shared" si="7"/>
        <v>0</v>
      </c>
    </row>
    <row r="253" spans="1:9" ht="12.75" customHeight="1" x14ac:dyDescent="0.2">
      <c r="A253" s="2">
        <v>2010101267</v>
      </c>
      <c r="B253" t="s">
        <v>65</v>
      </c>
      <c r="C253" s="9"/>
      <c r="E253" s="7"/>
      <c r="H253">
        <f t="shared" si="6"/>
        <v>0</v>
      </c>
      <c r="I253" s="12">
        <f t="shared" si="7"/>
        <v>0</v>
      </c>
    </row>
    <row r="254" spans="1:9" ht="12.75" customHeight="1" x14ac:dyDescent="0.2">
      <c r="A254" s="2">
        <v>2010101268</v>
      </c>
      <c r="B254" t="s">
        <v>66</v>
      </c>
      <c r="C254" s="9"/>
      <c r="D254" s="9"/>
      <c r="E254" s="9"/>
      <c r="F254" s="9"/>
      <c r="G254" s="9"/>
      <c r="H254">
        <f t="shared" si="6"/>
        <v>0</v>
      </c>
      <c r="I254" s="12">
        <f t="shared" si="7"/>
        <v>0</v>
      </c>
    </row>
    <row r="255" spans="1:9" ht="12.75" customHeight="1" x14ac:dyDescent="0.2">
      <c r="A255" s="2">
        <v>2010101268</v>
      </c>
      <c r="B255" t="s">
        <v>66</v>
      </c>
      <c r="C255" s="9"/>
      <c r="G255" s="7"/>
      <c r="H255">
        <f t="shared" si="6"/>
        <v>0</v>
      </c>
      <c r="I255" s="12">
        <f t="shared" si="7"/>
        <v>0</v>
      </c>
    </row>
    <row r="256" spans="1:9" ht="12.75" customHeight="1" x14ac:dyDescent="0.2">
      <c r="A256" s="2">
        <v>2010101268</v>
      </c>
      <c r="B256" t="s">
        <v>66</v>
      </c>
      <c r="C256" s="9"/>
      <c r="F256" s="7"/>
      <c r="H256">
        <f t="shared" si="6"/>
        <v>0</v>
      </c>
      <c r="I256" s="12">
        <f t="shared" si="7"/>
        <v>0</v>
      </c>
    </row>
    <row r="257" spans="1:9" ht="12.75" customHeight="1" x14ac:dyDescent="0.2">
      <c r="A257" s="2">
        <v>2010101268</v>
      </c>
      <c r="B257" t="s">
        <v>66</v>
      </c>
      <c r="C257" s="9"/>
      <c r="E257" s="7"/>
      <c r="H257">
        <f t="shared" si="6"/>
        <v>0</v>
      </c>
      <c r="I257" s="12">
        <f t="shared" si="7"/>
        <v>0</v>
      </c>
    </row>
    <row r="258" spans="1:9" ht="12.75" customHeight="1" x14ac:dyDescent="0.2">
      <c r="A258" s="2">
        <v>2010101274</v>
      </c>
      <c r="B258" t="s">
        <v>67</v>
      </c>
      <c r="C258" s="9">
        <v>22418.48</v>
      </c>
      <c r="D258" s="9"/>
      <c r="E258" s="9"/>
      <c r="F258" s="9"/>
      <c r="G258" s="9"/>
      <c r="H258">
        <f t="shared" ref="H258:H321" si="8">COUNTA(C258:G258)</f>
        <v>1</v>
      </c>
      <c r="I258" s="12">
        <f t="shared" ref="I258:I321" si="9">SUM(C258:G258)</f>
        <v>22418.48</v>
      </c>
    </row>
    <row r="259" spans="1:9" ht="12.75" customHeight="1" x14ac:dyDescent="0.2">
      <c r="A259" s="2">
        <v>2010101274</v>
      </c>
      <c r="B259" t="s">
        <v>67</v>
      </c>
      <c r="C259" s="9"/>
      <c r="G259" s="7"/>
      <c r="H259">
        <f t="shared" si="8"/>
        <v>0</v>
      </c>
      <c r="I259" s="12">
        <f t="shared" si="9"/>
        <v>0</v>
      </c>
    </row>
    <row r="260" spans="1:9" ht="12.75" customHeight="1" x14ac:dyDescent="0.2">
      <c r="A260" s="2">
        <v>2010101274</v>
      </c>
      <c r="B260" t="s">
        <v>67</v>
      </c>
      <c r="C260" s="9"/>
      <c r="F260" s="7"/>
      <c r="H260">
        <f t="shared" si="8"/>
        <v>0</v>
      </c>
      <c r="I260" s="12">
        <f t="shared" si="9"/>
        <v>0</v>
      </c>
    </row>
    <row r="261" spans="1:9" ht="12.75" customHeight="1" x14ac:dyDescent="0.2">
      <c r="A261" s="2">
        <v>2010101274</v>
      </c>
      <c r="B261" t="s">
        <v>67</v>
      </c>
      <c r="C261" s="9"/>
      <c r="E261" s="7"/>
      <c r="H261">
        <f t="shared" si="8"/>
        <v>0</v>
      </c>
      <c r="I261" s="12">
        <f t="shared" si="9"/>
        <v>0</v>
      </c>
    </row>
    <row r="262" spans="1:9" ht="12.75" customHeight="1" x14ac:dyDescent="0.2">
      <c r="A262" s="2">
        <v>2010101275</v>
      </c>
      <c r="B262" t="s">
        <v>68</v>
      </c>
      <c r="C262" s="9"/>
      <c r="D262" s="9"/>
      <c r="E262" s="9"/>
      <c r="F262" s="9"/>
      <c r="G262" s="9"/>
      <c r="H262">
        <f t="shared" si="8"/>
        <v>0</v>
      </c>
      <c r="I262" s="12">
        <f t="shared" si="9"/>
        <v>0</v>
      </c>
    </row>
    <row r="263" spans="1:9" ht="12.75" customHeight="1" x14ac:dyDescent="0.2">
      <c r="A263" s="2">
        <v>2010101275</v>
      </c>
      <c r="B263" t="s">
        <v>68</v>
      </c>
      <c r="C263" s="9"/>
      <c r="G263" s="7"/>
      <c r="H263">
        <f t="shared" si="8"/>
        <v>0</v>
      </c>
      <c r="I263" s="12">
        <f t="shared" si="9"/>
        <v>0</v>
      </c>
    </row>
    <row r="264" spans="1:9" ht="12.75" customHeight="1" x14ac:dyDescent="0.2">
      <c r="A264" s="2">
        <v>2010101275</v>
      </c>
      <c r="B264" t="s">
        <v>68</v>
      </c>
      <c r="C264" s="9"/>
      <c r="F264" s="7"/>
      <c r="H264">
        <f t="shared" si="8"/>
        <v>0</v>
      </c>
      <c r="I264" s="12">
        <f t="shared" si="9"/>
        <v>0</v>
      </c>
    </row>
    <row r="265" spans="1:9" ht="12.75" customHeight="1" x14ac:dyDescent="0.2">
      <c r="A265" s="2">
        <v>2010101275</v>
      </c>
      <c r="B265" t="s">
        <v>68</v>
      </c>
      <c r="C265" s="9"/>
      <c r="E265" s="7"/>
      <c r="H265">
        <f t="shared" si="8"/>
        <v>0</v>
      </c>
      <c r="I265" s="12">
        <f t="shared" si="9"/>
        <v>0</v>
      </c>
    </row>
    <row r="266" spans="1:9" ht="12.75" customHeight="1" x14ac:dyDescent="0.2">
      <c r="A266" s="2">
        <v>2010101279</v>
      </c>
      <c r="B266" t="s">
        <v>69</v>
      </c>
      <c r="C266" s="9"/>
      <c r="D266" s="9"/>
      <c r="E266" s="9"/>
      <c r="F266" s="9"/>
      <c r="G266" s="9"/>
      <c r="H266">
        <f t="shared" si="8"/>
        <v>0</v>
      </c>
      <c r="I266" s="12">
        <f t="shared" si="9"/>
        <v>0</v>
      </c>
    </row>
    <row r="267" spans="1:9" ht="12.75" customHeight="1" x14ac:dyDescent="0.2">
      <c r="A267" s="2">
        <v>2010101279</v>
      </c>
      <c r="B267" t="s">
        <v>69</v>
      </c>
      <c r="C267" s="9"/>
      <c r="G267" s="7"/>
      <c r="H267">
        <f t="shared" si="8"/>
        <v>0</v>
      </c>
      <c r="I267" s="12">
        <f t="shared" si="9"/>
        <v>0</v>
      </c>
    </row>
    <row r="268" spans="1:9" ht="12.75" customHeight="1" x14ac:dyDescent="0.2">
      <c r="A268" s="2">
        <v>2010101279</v>
      </c>
      <c r="B268" t="s">
        <v>69</v>
      </c>
      <c r="C268" s="9"/>
      <c r="F268" s="7"/>
      <c r="H268">
        <f t="shared" si="8"/>
        <v>0</v>
      </c>
      <c r="I268" s="12">
        <f t="shared" si="9"/>
        <v>0</v>
      </c>
    </row>
    <row r="269" spans="1:9" ht="12.75" customHeight="1" x14ac:dyDescent="0.2">
      <c r="A269" s="2">
        <v>2010101279</v>
      </c>
      <c r="B269" t="s">
        <v>69</v>
      </c>
      <c r="C269" s="9"/>
      <c r="E269" s="7"/>
      <c r="H269">
        <f t="shared" si="8"/>
        <v>0</v>
      </c>
      <c r="I269" s="12">
        <f t="shared" si="9"/>
        <v>0</v>
      </c>
    </row>
    <row r="270" spans="1:9" ht="12.75" customHeight="1" x14ac:dyDescent="0.2">
      <c r="A270" s="2">
        <v>2010101280</v>
      </c>
      <c r="B270" t="s">
        <v>70</v>
      </c>
      <c r="C270" s="9">
        <v>6242.4186810000001</v>
      </c>
      <c r="D270" s="9"/>
      <c r="E270" s="9"/>
      <c r="F270" s="9"/>
      <c r="G270" s="9"/>
      <c r="H270">
        <f t="shared" si="8"/>
        <v>1</v>
      </c>
      <c r="I270" s="12">
        <f t="shared" si="9"/>
        <v>6242.4186810000001</v>
      </c>
    </row>
    <row r="271" spans="1:9" ht="12.75" customHeight="1" x14ac:dyDescent="0.2">
      <c r="A271" s="2">
        <v>2010101280</v>
      </c>
      <c r="B271" t="s">
        <v>70</v>
      </c>
      <c r="C271" s="9"/>
      <c r="G271" s="7"/>
      <c r="H271">
        <f t="shared" si="8"/>
        <v>0</v>
      </c>
      <c r="I271" s="12">
        <f t="shared" si="9"/>
        <v>0</v>
      </c>
    </row>
    <row r="272" spans="1:9" ht="12.75" customHeight="1" x14ac:dyDescent="0.2">
      <c r="A272" s="2">
        <v>2010101280</v>
      </c>
      <c r="B272" t="s">
        <v>70</v>
      </c>
      <c r="C272" s="9"/>
      <c r="F272" s="7"/>
      <c r="H272">
        <f t="shared" si="8"/>
        <v>0</v>
      </c>
      <c r="I272" s="12">
        <f t="shared" si="9"/>
        <v>0</v>
      </c>
    </row>
    <row r="273" spans="1:9" ht="12.75" customHeight="1" x14ac:dyDescent="0.2">
      <c r="A273" s="2">
        <v>2010101280</v>
      </c>
      <c r="B273" t="s">
        <v>70</v>
      </c>
      <c r="C273" s="9"/>
      <c r="E273" s="7"/>
      <c r="H273">
        <f t="shared" si="8"/>
        <v>0</v>
      </c>
      <c r="I273" s="12">
        <f t="shared" si="9"/>
        <v>0</v>
      </c>
    </row>
    <row r="274" spans="1:9" ht="12.75" customHeight="1" x14ac:dyDescent="0.2">
      <c r="A274" s="2">
        <v>2010101281</v>
      </c>
      <c r="B274" s="10" t="s">
        <v>71</v>
      </c>
      <c r="C274" s="9">
        <v>6926.84</v>
      </c>
      <c r="D274" s="9">
        <v>6926.84</v>
      </c>
      <c r="E274" s="9"/>
      <c r="F274" s="9"/>
      <c r="G274" s="9"/>
      <c r="H274">
        <f t="shared" si="8"/>
        <v>2</v>
      </c>
      <c r="I274" s="12">
        <f t="shared" si="9"/>
        <v>13853.68</v>
      </c>
    </row>
    <row r="275" spans="1:9" ht="12.75" customHeight="1" x14ac:dyDescent="0.2">
      <c r="A275" s="2">
        <v>2010101281</v>
      </c>
      <c r="B275" s="10" t="s">
        <v>71</v>
      </c>
      <c r="C275" s="9">
        <v>6926.84</v>
      </c>
      <c r="G275" s="7"/>
      <c r="H275">
        <f t="shared" si="8"/>
        <v>1</v>
      </c>
      <c r="I275" s="12">
        <f t="shared" si="9"/>
        <v>6926.84</v>
      </c>
    </row>
    <row r="276" spans="1:9" ht="12.75" customHeight="1" x14ac:dyDescent="0.2">
      <c r="A276" s="2">
        <v>2010101281</v>
      </c>
      <c r="B276" s="10" t="s">
        <v>71</v>
      </c>
      <c r="C276" s="9"/>
      <c r="F276" s="7"/>
      <c r="H276">
        <f t="shared" si="8"/>
        <v>0</v>
      </c>
      <c r="I276" s="12">
        <f t="shared" si="9"/>
        <v>0</v>
      </c>
    </row>
    <row r="277" spans="1:9" ht="12.75" customHeight="1" x14ac:dyDescent="0.2">
      <c r="A277" s="2">
        <v>2010101281</v>
      </c>
      <c r="B277" s="10" t="s">
        <v>71</v>
      </c>
      <c r="C277" s="9"/>
      <c r="E277" s="7"/>
      <c r="H277">
        <f t="shared" si="8"/>
        <v>0</v>
      </c>
      <c r="I277" s="12">
        <f t="shared" si="9"/>
        <v>0</v>
      </c>
    </row>
    <row r="278" spans="1:9" ht="12.75" customHeight="1" x14ac:dyDescent="0.2">
      <c r="A278" s="2">
        <v>2010101285</v>
      </c>
      <c r="B278" t="s">
        <v>72</v>
      </c>
      <c r="C278" s="9"/>
      <c r="D278" s="9"/>
      <c r="E278" s="9"/>
      <c r="F278" s="9"/>
      <c r="G278" s="9"/>
      <c r="H278">
        <f t="shared" si="8"/>
        <v>0</v>
      </c>
      <c r="I278" s="12">
        <f t="shared" si="9"/>
        <v>0</v>
      </c>
    </row>
    <row r="279" spans="1:9" ht="12.75" customHeight="1" x14ac:dyDescent="0.2">
      <c r="A279" s="2">
        <v>2010101285</v>
      </c>
      <c r="B279" t="s">
        <v>72</v>
      </c>
      <c r="C279" s="9"/>
      <c r="G279" s="7"/>
      <c r="H279">
        <f t="shared" si="8"/>
        <v>0</v>
      </c>
      <c r="I279" s="12">
        <f t="shared" si="9"/>
        <v>0</v>
      </c>
    </row>
    <row r="280" spans="1:9" ht="12.75" customHeight="1" x14ac:dyDescent="0.2">
      <c r="A280" s="2">
        <v>2010101285</v>
      </c>
      <c r="B280" t="s">
        <v>72</v>
      </c>
      <c r="C280" s="9"/>
      <c r="F280" s="7"/>
      <c r="H280">
        <f t="shared" si="8"/>
        <v>0</v>
      </c>
      <c r="I280" s="12">
        <f t="shared" si="9"/>
        <v>0</v>
      </c>
    </row>
    <row r="281" spans="1:9" ht="12.75" customHeight="1" x14ac:dyDescent="0.2">
      <c r="A281" s="2">
        <v>2010101285</v>
      </c>
      <c r="B281" t="s">
        <v>72</v>
      </c>
      <c r="C281" s="9"/>
      <c r="E281" s="7"/>
      <c r="H281">
        <f t="shared" si="8"/>
        <v>0</v>
      </c>
      <c r="I281" s="12">
        <f t="shared" si="9"/>
        <v>0</v>
      </c>
    </row>
    <row r="282" spans="1:9" ht="12.75" customHeight="1" x14ac:dyDescent="0.2">
      <c r="A282" s="2">
        <v>2010101288</v>
      </c>
      <c r="B282" t="s">
        <v>73</v>
      </c>
      <c r="C282" s="9">
        <v>1825.75</v>
      </c>
      <c r="D282" s="9"/>
      <c r="E282" s="9"/>
      <c r="F282" s="9"/>
      <c r="G282" s="9"/>
      <c r="H282">
        <f t="shared" si="8"/>
        <v>1</v>
      </c>
      <c r="I282" s="12">
        <f t="shared" si="9"/>
        <v>1825.75</v>
      </c>
    </row>
    <row r="283" spans="1:9" ht="12.75" customHeight="1" x14ac:dyDescent="0.2">
      <c r="A283" s="2">
        <v>2010101288</v>
      </c>
      <c r="B283" t="s">
        <v>73</v>
      </c>
      <c r="C283" s="9"/>
      <c r="G283" s="7"/>
      <c r="H283">
        <f t="shared" si="8"/>
        <v>0</v>
      </c>
      <c r="I283" s="12">
        <f t="shared" si="9"/>
        <v>0</v>
      </c>
    </row>
    <row r="284" spans="1:9" ht="12.75" customHeight="1" x14ac:dyDescent="0.2">
      <c r="A284" s="2">
        <v>2010101288</v>
      </c>
      <c r="B284" t="s">
        <v>73</v>
      </c>
      <c r="C284" s="9"/>
      <c r="F284" s="7"/>
      <c r="H284">
        <f t="shared" si="8"/>
        <v>0</v>
      </c>
      <c r="I284" s="12">
        <f t="shared" si="9"/>
        <v>0</v>
      </c>
    </row>
    <row r="285" spans="1:9" ht="12.75" customHeight="1" x14ac:dyDescent="0.2">
      <c r="A285" s="2">
        <v>2010101288</v>
      </c>
      <c r="B285" t="s">
        <v>73</v>
      </c>
      <c r="C285" s="9"/>
      <c r="E285" s="7"/>
      <c r="H285">
        <f t="shared" si="8"/>
        <v>0</v>
      </c>
      <c r="I285" s="12">
        <f t="shared" si="9"/>
        <v>0</v>
      </c>
    </row>
    <row r="286" spans="1:9" ht="12.75" customHeight="1" x14ac:dyDescent="0.2">
      <c r="A286" s="2">
        <v>2010101289</v>
      </c>
      <c r="B286" t="s">
        <v>74</v>
      </c>
      <c r="C286" s="9"/>
      <c r="D286" s="9"/>
      <c r="E286" s="9"/>
      <c r="F286" s="9"/>
      <c r="G286" s="9"/>
      <c r="H286">
        <f t="shared" si="8"/>
        <v>0</v>
      </c>
      <c r="I286" s="12">
        <f t="shared" si="9"/>
        <v>0</v>
      </c>
    </row>
    <row r="287" spans="1:9" ht="12.75" customHeight="1" x14ac:dyDescent="0.2">
      <c r="A287" s="2">
        <v>2010101289</v>
      </c>
      <c r="B287" t="s">
        <v>74</v>
      </c>
      <c r="C287" s="9"/>
      <c r="G287" s="7"/>
      <c r="H287">
        <f t="shared" si="8"/>
        <v>0</v>
      </c>
      <c r="I287" s="12">
        <f t="shared" si="9"/>
        <v>0</v>
      </c>
    </row>
    <row r="288" spans="1:9" ht="12.75" customHeight="1" x14ac:dyDescent="0.2">
      <c r="A288" s="2">
        <v>2010101289</v>
      </c>
      <c r="B288" t="s">
        <v>74</v>
      </c>
      <c r="C288" s="9"/>
      <c r="F288" s="7"/>
      <c r="H288">
        <f t="shared" si="8"/>
        <v>0</v>
      </c>
      <c r="I288" s="12">
        <f t="shared" si="9"/>
        <v>0</v>
      </c>
    </row>
    <row r="289" spans="1:9" ht="12.75" customHeight="1" x14ac:dyDescent="0.2">
      <c r="A289" s="2">
        <v>2010101289</v>
      </c>
      <c r="B289" t="s">
        <v>74</v>
      </c>
      <c r="C289" s="9"/>
      <c r="E289" s="7"/>
      <c r="H289">
        <f t="shared" si="8"/>
        <v>0</v>
      </c>
      <c r="I289" s="12">
        <f t="shared" si="9"/>
        <v>0</v>
      </c>
    </row>
    <row r="290" spans="1:9" ht="12.75" customHeight="1" x14ac:dyDescent="0.2">
      <c r="A290" s="2">
        <v>2010101290</v>
      </c>
      <c r="B290" t="s">
        <v>75</v>
      </c>
      <c r="C290" s="9"/>
      <c r="D290" s="9"/>
      <c r="E290" s="9"/>
      <c r="F290" s="9"/>
      <c r="G290" s="9"/>
      <c r="H290">
        <f t="shared" si="8"/>
        <v>0</v>
      </c>
      <c r="I290" s="12">
        <f t="shared" si="9"/>
        <v>0</v>
      </c>
    </row>
    <row r="291" spans="1:9" ht="12.75" customHeight="1" x14ac:dyDescent="0.2">
      <c r="A291" s="2">
        <v>2010101290</v>
      </c>
      <c r="B291" t="s">
        <v>75</v>
      </c>
      <c r="C291" s="9"/>
      <c r="G291" s="7"/>
      <c r="H291">
        <f t="shared" si="8"/>
        <v>0</v>
      </c>
      <c r="I291" s="12">
        <f t="shared" si="9"/>
        <v>0</v>
      </c>
    </row>
    <row r="292" spans="1:9" ht="12.75" customHeight="1" x14ac:dyDescent="0.2">
      <c r="A292" s="2">
        <v>2010101290</v>
      </c>
      <c r="B292" t="s">
        <v>75</v>
      </c>
      <c r="C292" s="9"/>
      <c r="F292" s="7"/>
      <c r="H292">
        <f t="shared" si="8"/>
        <v>0</v>
      </c>
      <c r="I292" s="12">
        <f t="shared" si="9"/>
        <v>0</v>
      </c>
    </row>
    <row r="293" spans="1:9" ht="12.75" customHeight="1" x14ac:dyDescent="0.2">
      <c r="A293" s="2">
        <v>2010101290</v>
      </c>
      <c r="B293" t="s">
        <v>75</v>
      </c>
      <c r="C293" s="9"/>
      <c r="E293" s="7"/>
      <c r="H293">
        <f t="shared" si="8"/>
        <v>0</v>
      </c>
      <c r="I293" s="12">
        <f t="shared" si="9"/>
        <v>0</v>
      </c>
    </row>
    <row r="294" spans="1:9" ht="12.75" customHeight="1" x14ac:dyDescent="0.2">
      <c r="A294" s="2">
        <v>2010101292</v>
      </c>
      <c r="B294" t="s">
        <v>76</v>
      </c>
      <c r="C294" s="9">
        <v>1.53</v>
      </c>
      <c r="D294" s="9"/>
      <c r="E294" s="9"/>
      <c r="F294" s="9"/>
      <c r="G294" s="9"/>
      <c r="H294">
        <f t="shared" si="8"/>
        <v>1</v>
      </c>
      <c r="I294" s="12">
        <f t="shared" si="9"/>
        <v>1.53</v>
      </c>
    </row>
    <row r="295" spans="1:9" ht="12.75" customHeight="1" x14ac:dyDescent="0.2">
      <c r="A295" s="2">
        <v>2010101292</v>
      </c>
      <c r="B295" t="s">
        <v>76</v>
      </c>
      <c r="C295" s="9"/>
      <c r="G295" s="7"/>
      <c r="H295">
        <f t="shared" si="8"/>
        <v>0</v>
      </c>
      <c r="I295" s="12">
        <f t="shared" si="9"/>
        <v>0</v>
      </c>
    </row>
    <row r="296" spans="1:9" ht="12.75" customHeight="1" x14ac:dyDescent="0.2">
      <c r="A296" s="2">
        <v>2010101292</v>
      </c>
      <c r="B296" t="s">
        <v>76</v>
      </c>
      <c r="C296" s="9"/>
      <c r="F296" s="7"/>
      <c r="H296">
        <f t="shared" si="8"/>
        <v>0</v>
      </c>
      <c r="I296" s="12">
        <f t="shared" si="9"/>
        <v>0</v>
      </c>
    </row>
    <row r="297" spans="1:9" ht="12.75" customHeight="1" x14ac:dyDescent="0.2">
      <c r="A297" s="2">
        <v>2010101292</v>
      </c>
      <c r="B297" t="s">
        <v>76</v>
      </c>
      <c r="C297" s="9"/>
      <c r="E297" s="7"/>
      <c r="H297">
        <f t="shared" si="8"/>
        <v>0</v>
      </c>
      <c r="I297" s="12">
        <f t="shared" si="9"/>
        <v>0</v>
      </c>
    </row>
    <row r="298" spans="1:9" ht="12.75" customHeight="1" x14ac:dyDescent="0.2">
      <c r="A298" s="2">
        <v>2010101295</v>
      </c>
      <c r="B298" t="s">
        <v>77</v>
      </c>
      <c r="C298" s="9"/>
      <c r="D298" s="9"/>
      <c r="E298" s="9"/>
      <c r="F298" s="9"/>
      <c r="G298" s="9"/>
      <c r="H298">
        <f t="shared" si="8"/>
        <v>0</v>
      </c>
      <c r="I298" s="12">
        <f t="shared" si="9"/>
        <v>0</v>
      </c>
    </row>
    <row r="299" spans="1:9" ht="12.75" customHeight="1" x14ac:dyDescent="0.2">
      <c r="A299" s="2">
        <v>2010101295</v>
      </c>
      <c r="B299" t="s">
        <v>77</v>
      </c>
      <c r="C299" s="9"/>
      <c r="G299" s="7"/>
      <c r="H299">
        <f t="shared" si="8"/>
        <v>0</v>
      </c>
      <c r="I299" s="12">
        <f t="shared" si="9"/>
        <v>0</v>
      </c>
    </row>
    <row r="300" spans="1:9" ht="12.75" customHeight="1" x14ac:dyDescent="0.2">
      <c r="A300" s="2">
        <v>2010101295</v>
      </c>
      <c r="B300" t="s">
        <v>77</v>
      </c>
      <c r="C300" s="9"/>
      <c r="F300" s="7"/>
      <c r="H300">
        <f t="shared" si="8"/>
        <v>0</v>
      </c>
      <c r="I300" s="12">
        <f t="shared" si="9"/>
        <v>0</v>
      </c>
    </row>
    <row r="301" spans="1:9" ht="12.75" customHeight="1" x14ac:dyDescent="0.2">
      <c r="A301" s="2">
        <v>2010101295</v>
      </c>
      <c r="B301" t="s">
        <v>77</v>
      </c>
      <c r="C301" s="9"/>
      <c r="E301" s="7"/>
      <c r="H301">
        <f t="shared" si="8"/>
        <v>0</v>
      </c>
      <c r="I301" s="12">
        <f t="shared" si="9"/>
        <v>0</v>
      </c>
    </row>
    <row r="302" spans="1:9" ht="12.75" customHeight="1" x14ac:dyDescent="0.2">
      <c r="A302" s="2">
        <v>2010101297</v>
      </c>
      <c r="B302" t="s">
        <v>78</v>
      </c>
      <c r="C302" s="9"/>
      <c r="D302" s="9"/>
      <c r="E302" s="9"/>
      <c r="F302" s="9"/>
      <c r="G302" s="9"/>
      <c r="H302">
        <f t="shared" si="8"/>
        <v>0</v>
      </c>
      <c r="I302" s="12">
        <f t="shared" si="9"/>
        <v>0</v>
      </c>
    </row>
    <row r="303" spans="1:9" ht="12.75" customHeight="1" x14ac:dyDescent="0.2">
      <c r="A303" s="2">
        <v>2010101297</v>
      </c>
      <c r="B303" t="s">
        <v>78</v>
      </c>
      <c r="C303" s="9"/>
      <c r="G303" s="7"/>
      <c r="H303">
        <f t="shared" si="8"/>
        <v>0</v>
      </c>
      <c r="I303" s="12">
        <f t="shared" si="9"/>
        <v>0</v>
      </c>
    </row>
    <row r="304" spans="1:9" ht="12.75" customHeight="1" x14ac:dyDescent="0.2">
      <c r="A304" s="2">
        <v>2010101297</v>
      </c>
      <c r="B304" t="s">
        <v>78</v>
      </c>
      <c r="C304" s="9"/>
      <c r="F304" s="7"/>
      <c r="H304">
        <f t="shared" si="8"/>
        <v>0</v>
      </c>
      <c r="I304" s="12">
        <f t="shared" si="9"/>
        <v>0</v>
      </c>
    </row>
    <row r="305" spans="1:9" ht="12.75" customHeight="1" x14ac:dyDescent="0.2">
      <c r="A305" s="2">
        <v>2010101297</v>
      </c>
      <c r="B305" t="s">
        <v>78</v>
      </c>
      <c r="C305" s="9"/>
      <c r="E305" s="7"/>
      <c r="H305">
        <f t="shared" si="8"/>
        <v>0</v>
      </c>
      <c r="I305" s="12">
        <f t="shared" si="9"/>
        <v>0</v>
      </c>
    </row>
    <row r="306" spans="1:9" ht="12.75" customHeight="1" x14ac:dyDescent="0.2">
      <c r="A306" s="2">
        <v>2010101298</v>
      </c>
      <c r="B306" t="s">
        <v>79</v>
      </c>
      <c r="C306" s="9">
        <v>11717.785</v>
      </c>
      <c r="D306" s="9">
        <v>11717.785</v>
      </c>
      <c r="E306" s="9"/>
      <c r="F306" s="9"/>
      <c r="G306" s="9"/>
      <c r="H306">
        <f t="shared" si="8"/>
        <v>2</v>
      </c>
      <c r="I306" s="12">
        <f t="shared" si="9"/>
        <v>23435.57</v>
      </c>
    </row>
    <row r="307" spans="1:9" ht="12.75" customHeight="1" x14ac:dyDescent="0.2">
      <c r="A307" s="2">
        <v>2010101298</v>
      </c>
      <c r="B307" t="s">
        <v>79</v>
      </c>
      <c r="C307" s="9">
        <v>11717.785</v>
      </c>
      <c r="G307" s="7"/>
      <c r="H307">
        <f t="shared" si="8"/>
        <v>1</v>
      </c>
      <c r="I307" s="12">
        <f t="shared" si="9"/>
        <v>11717.785</v>
      </c>
    </row>
    <row r="308" spans="1:9" ht="12.75" customHeight="1" x14ac:dyDescent="0.2">
      <c r="A308" s="2">
        <v>2010101298</v>
      </c>
      <c r="B308" t="s">
        <v>79</v>
      </c>
      <c r="C308" s="9"/>
      <c r="F308" s="7"/>
      <c r="H308">
        <f t="shared" si="8"/>
        <v>0</v>
      </c>
      <c r="I308" s="12">
        <f t="shared" si="9"/>
        <v>0</v>
      </c>
    </row>
    <row r="309" spans="1:9" ht="12.75" customHeight="1" x14ac:dyDescent="0.2">
      <c r="A309" s="2">
        <v>2010101298</v>
      </c>
      <c r="B309" t="s">
        <v>79</v>
      </c>
      <c r="C309" s="9"/>
      <c r="E309" s="7"/>
      <c r="H309">
        <f t="shared" si="8"/>
        <v>0</v>
      </c>
      <c r="I309" s="12">
        <f t="shared" si="9"/>
        <v>0</v>
      </c>
    </row>
    <row r="310" spans="1:9" ht="12.75" customHeight="1" x14ac:dyDescent="0.2">
      <c r="A310" s="2">
        <v>2010101300</v>
      </c>
      <c r="B310" s="10" t="s">
        <v>80</v>
      </c>
      <c r="C310" s="9">
        <v>54168.47</v>
      </c>
      <c r="D310" s="9"/>
      <c r="E310" s="9"/>
      <c r="F310" s="9"/>
      <c r="G310" s="9"/>
      <c r="H310">
        <f t="shared" si="8"/>
        <v>1</v>
      </c>
      <c r="I310" s="12">
        <f t="shared" si="9"/>
        <v>54168.47</v>
      </c>
    </row>
    <row r="311" spans="1:9" ht="12.75" customHeight="1" x14ac:dyDescent="0.2">
      <c r="A311" s="2">
        <v>2010101300</v>
      </c>
      <c r="B311" s="10" t="s">
        <v>80</v>
      </c>
      <c r="C311" s="9"/>
      <c r="G311" s="7"/>
      <c r="H311">
        <f t="shared" si="8"/>
        <v>0</v>
      </c>
      <c r="I311" s="12">
        <f t="shared" si="9"/>
        <v>0</v>
      </c>
    </row>
    <row r="312" spans="1:9" ht="12.75" customHeight="1" x14ac:dyDescent="0.2">
      <c r="A312" s="2">
        <v>2010101300</v>
      </c>
      <c r="B312" s="10" t="s">
        <v>80</v>
      </c>
      <c r="C312" s="9"/>
      <c r="F312" s="7"/>
      <c r="H312">
        <f t="shared" si="8"/>
        <v>0</v>
      </c>
      <c r="I312" s="12">
        <f t="shared" si="9"/>
        <v>0</v>
      </c>
    </row>
    <row r="313" spans="1:9" ht="12.75" customHeight="1" x14ac:dyDescent="0.2">
      <c r="A313" s="2">
        <v>2010101300</v>
      </c>
      <c r="B313" s="10" t="s">
        <v>80</v>
      </c>
      <c r="C313" s="9"/>
      <c r="E313" s="7"/>
      <c r="H313">
        <f t="shared" si="8"/>
        <v>0</v>
      </c>
      <c r="I313" s="12">
        <f t="shared" si="9"/>
        <v>0</v>
      </c>
    </row>
    <row r="314" spans="1:9" ht="12.75" customHeight="1" x14ac:dyDescent="0.2">
      <c r="A314" s="2">
        <v>2010101301</v>
      </c>
      <c r="B314" t="s">
        <v>81</v>
      </c>
      <c r="C314" s="9"/>
      <c r="D314" s="9"/>
      <c r="E314" s="9"/>
      <c r="F314" s="9"/>
      <c r="G314" s="9"/>
      <c r="H314">
        <f t="shared" si="8"/>
        <v>0</v>
      </c>
      <c r="I314" s="12">
        <f t="shared" si="9"/>
        <v>0</v>
      </c>
    </row>
    <row r="315" spans="1:9" ht="12.75" customHeight="1" x14ac:dyDescent="0.2">
      <c r="A315" s="2">
        <v>2010101301</v>
      </c>
      <c r="B315" t="s">
        <v>81</v>
      </c>
      <c r="C315" s="9"/>
      <c r="G315" s="7"/>
      <c r="H315">
        <f t="shared" si="8"/>
        <v>0</v>
      </c>
      <c r="I315" s="12">
        <f t="shared" si="9"/>
        <v>0</v>
      </c>
    </row>
    <row r="316" spans="1:9" ht="12.75" customHeight="1" x14ac:dyDescent="0.2">
      <c r="A316" s="2">
        <v>2010101301</v>
      </c>
      <c r="B316" t="s">
        <v>81</v>
      </c>
      <c r="C316" s="9"/>
      <c r="F316" s="7"/>
      <c r="H316">
        <f t="shared" si="8"/>
        <v>0</v>
      </c>
      <c r="I316" s="12">
        <f t="shared" si="9"/>
        <v>0</v>
      </c>
    </row>
    <row r="317" spans="1:9" ht="12.75" customHeight="1" x14ac:dyDescent="0.2">
      <c r="A317" s="2">
        <v>2010101301</v>
      </c>
      <c r="B317" t="s">
        <v>81</v>
      </c>
      <c r="C317" s="9"/>
      <c r="E317" s="7"/>
      <c r="H317">
        <f t="shared" si="8"/>
        <v>0</v>
      </c>
      <c r="I317" s="12">
        <f t="shared" si="9"/>
        <v>0</v>
      </c>
    </row>
    <row r="318" spans="1:9" ht="12.75" customHeight="1" x14ac:dyDescent="0.2">
      <c r="A318" s="2">
        <v>2010101304</v>
      </c>
      <c r="B318" t="s">
        <v>82</v>
      </c>
      <c r="C318" s="9"/>
      <c r="D318" s="9"/>
      <c r="E318" s="9"/>
      <c r="F318" s="9"/>
      <c r="G318" s="9"/>
      <c r="H318">
        <f t="shared" si="8"/>
        <v>0</v>
      </c>
      <c r="I318" s="12">
        <f t="shared" si="9"/>
        <v>0</v>
      </c>
    </row>
    <row r="319" spans="1:9" ht="12.75" customHeight="1" x14ac:dyDescent="0.2">
      <c r="A319" s="2">
        <v>2010101304</v>
      </c>
      <c r="B319" t="s">
        <v>82</v>
      </c>
      <c r="C319" s="9"/>
      <c r="G319" s="7"/>
      <c r="H319">
        <f t="shared" si="8"/>
        <v>0</v>
      </c>
      <c r="I319" s="12">
        <f t="shared" si="9"/>
        <v>0</v>
      </c>
    </row>
    <row r="320" spans="1:9" ht="12.75" customHeight="1" x14ac:dyDescent="0.2">
      <c r="A320" s="2">
        <v>2010101304</v>
      </c>
      <c r="B320" t="s">
        <v>82</v>
      </c>
      <c r="C320" s="9"/>
      <c r="F320" s="7"/>
      <c r="H320">
        <f t="shared" si="8"/>
        <v>0</v>
      </c>
      <c r="I320" s="12">
        <f t="shared" si="9"/>
        <v>0</v>
      </c>
    </row>
    <row r="321" spans="1:9" ht="12.75" customHeight="1" x14ac:dyDescent="0.2">
      <c r="A321" s="2">
        <v>2010101304</v>
      </c>
      <c r="B321" t="s">
        <v>82</v>
      </c>
      <c r="C321" s="9"/>
      <c r="E321" s="7"/>
      <c r="H321">
        <f t="shared" si="8"/>
        <v>0</v>
      </c>
      <c r="I321" s="12">
        <f t="shared" si="9"/>
        <v>0</v>
      </c>
    </row>
    <row r="322" spans="1:9" ht="12.75" customHeight="1" x14ac:dyDescent="0.2">
      <c r="A322" s="2">
        <v>2010101307</v>
      </c>
      <c r="B322" s="10" t="s">
        <v>83</v>
      </c>
      <c r="C322" s="9">
        <v>48612.3</v>
      </c>
      <c r="D322" s="9"/>
      <c r="E322" s="9"/>
      <c r="F322" s="9"/>
      <c r="G322" s="9"/>
      <c r="H322">
        <f t="shared" ref="H322:H385" si="10">COUNTA(C322:G322)</f>
        <v>1</v>
      </c>
      <c r="I322" s="12">
        <f t="shared" ref="I322:I385" si="11">SUM(C322:G322)</f>
        <v>48612.3</v>
      </c>
    </row>
    <row r="323" spans="1:9" ht="12.75" customHeight="1" x14ac:dyDescent="0.2">
      <c r="A323" s="2">
        <v>2010101307</v>
      </c>
      <c r="B323" s="10" t="s">
        <v>83</v>
      </c>
      <c r="C323" s="9"/>
      <c r="G323" s="7"/>
      <c r="H323">
        <f t="shared" si="10"/>
        <v>0</v>
      </c>
      <c r="I323" s="12">
        <f t="shared" si="11"/>
        <v>0</v>
      </c>
    </row>
    <row r="324" spans="1:9" ht="12.75" customHeight="1" x14ac:dyDescent="0.2">
      <c r="A324" s="2">
        <v>2010101307</v>
      </c>
      <c r="B324" s="10" t="s">
        <v>83</v>
      </c>
      <c r="C324" s="9"/>
      <c r="F324" s="7"/>
      <c r="H324">
        <f t="shared" si="10"/>
        <v>0</v>
      </c>
      <c r="I324" s="12">
        <f t="shared" si="11"/>
        <v>0</v>
      </c>
    </row>
    <row r="325" spans="1:9" ht="12.75" customHeight="1" x14ac:dyDescent="0.2">
      <c r="A325" s="2">
        <v>2010101307</v>
      </c>
      <c r="B325" s="10" t="s">
        <v>83</v>
      </c>
      <c r="C325" s="9"/>
      <c r="E325" s="7"/>
      <c r="H325">
        <f t="shared" si="10"/>
        <v>0</v>
      </c>
      <c r="I325" s="12">
        <f t="shared" si="11"/>
        <v>0</v>
      </c>
    </row>
    <row r="326" spans="1:9" ht="12.75" customHeight="1" x14ac:dyDescent="0.2">
      <c r="A326" s="2">
        <v>2010101308</v>
      </c>
      <c r="B326" t="s">
        <v>84</v>
      </c>
      <c r="C326" s="9"/>
      <c r="D326" s="9"/>
      <c r="E326" s="9"/>
      <c r="F326" s="9"/>
      <c r="G326" s="9"/>
      <c r="H326">
        <f t="shared" si="10"/>
        <v>0</v>
      </c>
      <c r="I326" s="12">
        <f t="shared" si="11"/>
        <v>0</v>
      </c>
    </row>
    <row r="327" spans="1:9" ht="12.75" customHeight="1" x14ac:dyDescent="0.2">
      <c r="A327" s="2">
        <v>2010101308</v>
      </c>
      <c r="B327" t="s">
        <v>84</v>
      </c>
      <c r="C327" s="9"/>
      <c r="G327" s="7"/>
      <c r="H327">
        <f t="shared" si="10"/>
        <v>0</v>
      </c>
      <c r="I327" s="12">
        <f t="shared" si="11"/>
        <v>0</v>
      </c>
    </row>
    <row r="328" spans="1:9" ht="12.75" customHeight="1" x14ac:dyDescent="0.2">
      <c r="A328" s="2">
        <v>2010101308</v>
      </c>
      <c r="B328" t="s">
        <v>84</v>
      </c>
      <c r="C328" s="9"/>
      <c r="F328" s="7"/>
      <c r="H328">
        <f t="shared" si="10"/>
        <v>0</v>
      </c>
      <c r="I328" s="12">
        <f t="shared" si="11"/>
        <v>0</v>
      </c>
    </row>
    <row r="329" spans="1:9" ht="12.75" customHeight="1" x14ac:dyDescent="0.2">
      <c r="A329" s="2">
        <v>2010101308</v>
      </c>
      <c r="B329" t="s">
        <v>84</v>
      </c>
      <c r="C329" s="9"/>
      <c r="E329" s="7"/>
      <c r="H329">
        <f t="shared" si="10"/>
        <v>0</v>
      </c>
      <c r="I329" s="12">
        <f t="shared" si="11"/>
        <v>0</v>
      </c>
    </row>
    <row r="330" spans="1:9" ht="12.75" customHeight="1" x14ac:dyDescent="0.2">
      <c r="A330" s="2">
        <v>2010101310</v>
      </c>
      <c r="B330" s="10" t="s">
        <v>85</v>
      </c>
      <c r="C330" s="9">
        <v>118278.88536</v>
      </c>
      <c r="D330" s="9">
        <v>118278.88536</v>
      </c>
      <c r="E330" s="9">
        <v>118278.88536</v>
      </c>
      <c r="F330" s="9">
        <v>118278.88536</v>
      </c>
      <c r="G330" s="9"/>
      <c r="H330">
        <f t="shared" si="10"/>
        <v>4</v>
      </c>
      <c r="I330" s="12">
        <f t="shared" si="11"/>
        <v>473115.54144</v>
      </c>
    </row>
    <row r="331" spans="1:9" ht="12.75" customHeight="1" x14ac:dyDescent="0.2">
      <c r="A331" s="2">
        <v>2010101310</v>
      </c>
      <c r="B331" s="10" t="s">
        <v>85</v>
      </c>
      <c r="C331" s="9">
        <v>118278.88536</v>
      </c>
      <c r="G331" s="7"/>
      <c r="H331">
        <f t="shared" si="10"/>
        <v>1</v>
      </c>
      <c r="I331" s="12">
        <f t="shared" si="11"/>
        <v>118278.88536</v>
      </c>
    </row>
    <row r="332" spans="1:9" ht="12.75" customHeight="1" x14ac:dyDescent="0.2">
      <c r="A332" s="2">
        <v>2010101310</v>
      </c>
      <c r="B332" s="10" t="s">
        <v>85</v>
      </c>
      <c r="C332" s="9">
        <v>118278.88536</v>
      </c>
      <c r="F332" s="7"/>
      <c r="H332">
        <f t="shared" si="10"/>
        <v>1</v>
      </c>
      <c r="I332" s="12">
        <f t="shared" si="11"/>
        <v>118278.88536</v>
      </c>
    </row>
    <row r="333" spans="1:9" ht="12.75" customHeight="1" x14ac:dyDescent="0.2">
      <c r="A333" s="2">
        <v>2010101310</v>
      </c>
      <c r="B333" s="10" t="s">
        <v>85</v>
      </c>
      <c r="C333" s="9">
        <v>118278.88536</v>
      </c>
      <c r="E333" s="7"/>
      <c r="H333">
        <f t="shared" si="10"/>
        <v>1</v>
      </c>
      <c r="I333" s="12">
        <f t="shared" si="11"/>
        <v>118278.88536</v>
      </c>
    </row>
    <row r="334" spans="1:9" ht="12.75" customHeight="1" x14ac:dyDescent="0.2">
      <c r="A334" s="2">
        <v>2010102004</v>
      </c>
      <c r="B334" s="10" t="s">
        <v>86</v>
      </c>
      <c r="C334" s="9">
        <v>3422</v>
      </c>
      <c r="D334" s="9"/>
      <c r="E334" s="9"/>
      <c r="F334" s="9"/>
      <c r="G334" s="9"/>
      <c r="H334">
        <f t="shared" si="10"/>
        <v>1</v>
      </c>
      <c r="I334" s="12">
        <f t="shared" si="11"/>
        <v>3422</v>
      </c>
    </row>
    <row r="335" spans="1:9" ht="12.75" customHeight="1" x14ac:dyDescent="0.2">
      <c r="A335" s="2">
        <v>2010102004</v>
      </c>
      <c r="B335" s="10" t="s">
        <v>86</v>
      </c>
      <c r="C335" s="9"/>
      <c r="G335" s="7"/>
      <c r="H335">
        <f t="shared" si="10"/>
        <v>0</v>
      </c>
      <c r="I335" s="12">
        <f t="shared" si="11"/>
        <v>0</v>
      </c>
    </row>
    <row r="336" spans="1:9" ht="12.75" customHeight="1" x14ac:dyDescent="0.2">
      <c r="A336" s="2">
        <v>2010102004</v>
      </c>
      <c r="B336" s="10" t="s">
        <v>86</v>
      </c>
      <c r="C336" s="9"/>
      <c r="F336" s="7"/>
      <c r="H336">
        <f t="shared" si="10"/>
        <v>0</v>
      </c>
      <c r="I336" s="12">
        <f t="shared" si="11"/>
        <v>0</v>
      </c>
    </row>
    <row r="337" spans="1:9" ht="12.75" customHeight="1" x14ac:dyDescent="0.2">
      <c r="A337" s="2">
        <v>2010102004</v>
      </c>
      <c r="B337" s="10" t="s">
        <v>86</v>
      </c>
      <c r="C337" s="9"/>
      <c r="E337" s="7"/>
      <c r="H337">
        <f t="shared" si="10"/>
        <v>0</v>
      </c>
      <c r="I337" s="12">
        <f t="shared" si="11"/>
        <v>0</v>
      </c>
    </row>
    <row r="338" spans="1:9" ht="12.75" customHeight="1" x14ac:dyDescent="0.2">
      <c r="A338" s="2">
        <v>2010102005</v>
      </c>
      <c r="B338" t="s">
        <v>87</v>
      </c>
      <c r="C338" s="9">
        <v>966</v>
      </c>
      <c r="D338" s="9">
        <v>966</v>
      </c>
      <c r="E338" s="9"/>
      <c r="F338" s="9"/>
      <c r="G338" s="9"/>
      <c r="H338">
        <f t="shared" si="10"/>
        <v>2</v>
      </c>
      <c r="I338" s="12">
        <f t="shared" si="11"/>
        <v>1932</v>
      </c>
    </row>
    <row r="339" spans="1:9" ht="12.75" customHeight="1" x14ac:dyDescent="0.2">
      <c r="A339" s="2">
        <v>2010102005</v>
      </c>
      <c r="B339" t="s">
        <v>87</v>
      </c>
      <c r="C339" s="9">
        <v>966</v>
      </c>
      <c r="G339" s="7"/>
      <c r="H339">
        <f t="shared" si="10"/>
        <v>1</v>
      </c>
      <c r="I339" s="12">
        <f t="shared" si="11"/>
        <v>966</v>
      </c>
    </row>
    <row r="340" spans="1:9" ht="12.75" customHeight="1" x14ac:dyDescent="0.2">
      <c r="A340" s="2">
        <v>2010102005</v>
      </c>
      <c r="B340" t="s">
        <v>87</v>
      </c>
      <c r="C340" s="9"/>
      <c r="F340" s="7"/>
      <c r="H340">
        <f t="shared" si="10"/>
        <v>0</v>
      </c>
      <c r="I340" s="12">
        <f t="shared" si="11"/>
        <v>0</v>
      </c>
    </row>
    <row r="341" spans="1:9" ht="12.75" customHeight="1" x14ac:dyDescent="0.2">
      <c r="A341" s="2">
        <v>2010102005</v>
      </c>
      <c r="B341" t="s">
        <v>87</v>
      </c>
      <c r="C341" s="9"/>
      <c r="E341" s="7"/>
      <c r="H341">
        <f t="shared" si="10"/>
        <v>0</v>
      </c>
      <c r="I341" s="12">
        <f t="shared" si="11"/>
        <v>0</v>
      </c>
    </row>
    <row r="342" spans="1:9" ht="12.75" customHeight="1" x14ac:dyDescent="0.2">
      <c r="A342" s="2">
        <v>2010102015</v>
      </c>
      <c r="B342" t="s">
        <v>88</v>
      </c>
      <c r="C342" s="9"/>
      <c r="D342" s="9"/>
      <c r="E342" s="9"/>
      <c r="F342" s="9"/>
      <c r="G342" s="9"/>
      <c r="H342">
        <f t="shared" si="10"/>
        <v>0</v>
      </c>
      <c r="I342" s="12">
        <f t="shared" si="11"/>
        <v>0</v>
      </c>
    </row>
    <row r="343" spans="1:9" ht="12.75" customHeight="1" x14ac:dyDescent="0.2">
      <c r="A343" s="2">
        <v>2010102015</v>
      </c>
      <c r="B343" t="s">
        <v>88</v>
      </c>
      <c r="C343" s="9"/>
      <c r="G343" s="7"/>
      <c r="H343">
        <f t="shared" si="10"/>
        <v>0</v>
      </c>
      <c r="I343" s="12">
        <f t="shared" si="11"/>
        <v>0</v>
      </c>
    </row>
    <row r="344" spans="1:9" ht="12.75" customHeight="1" x14ac:dyDescent="0.2">
      <c r="A344" s="2">
        <v>2010102015</v>
      </c>
      <c r="B344" t="s">
        <v>88</v>
      </c>
      <c r="C344" s="9"/>
      <c r="F344" s="7"/>
      <c r="H344">
        <f t="shared" si="10"/>
        <v>0</v>
      </c>
      <c r="I344" s="12">
        <f t="shared" si="11"/>
        <v>0</v>
      </c>
    </row>
    <row r="345" spans="1:9" ht="12.75" customHeight="1" x14ac:dyDescent="0.2">
      <c r="A345" s="2">
        <v>2010102015</v>
      </c>
      <c r="B345" t="s">
        <v>88</v>
      </c>
      <c r="C345" s="9"/>
      <c r="E345" s="7"/>
      <c r="H345">
        <f t="shared" si="10"/>
        <v>0</v>
      </c>
      <c r="I345" s="12">
        <f t="shared" si="11"/>
        <v>0</v>
      </c>
    </row>
    <row r="346" spans="1:9" ht="12.75" customHeight="1" x14ac:dyDescent="0.2">
      <c r="A346" s="2">
        <v>2010102016</v>
      </c>
      <c r="B346" s="10" t="s">
        <v>89</v>
      </c>
      <c r="C346" s="9">
        <v>119716.67</v>
      </c>
      <c r="D346" s="9"/>
      <c r="E346" s="9"/>
      <c r="F346" s="9"/>
      <c r="G346" s="9"/>
      <c r="H346">
        <f t="shared" si="10"/>
        <v>1</v>
      </c>
      <c r="I346" s="12">
        <f t="shared" si="11"/>
        <v>119716.67</v>
      </c>
    </row>
    <row r="347" spans="1:9" ht="12.75" customHeight="1" x14ac:dyDescent="0.2">
      <c r="A347" s="2">
        <v>2010102016</v>
      </c>
      <c r="B347" s="10" t="s">
        <v>89</v>
      </c>
      <c r="C347" s="9"/>
      <c r="G347" s="7"/>
      <c r="H347">
        <f t="shared" si="10"/>
        <v>0</v>
      </c>
      <c r="I347" s="12">
        <f t="shared" si="11"/>
        <v>0</v>
      </c>
    </row>
    <row r="348" spans="1:9" ht="12.75" customHeight="1" x14ac:dyDescent="0.2">
      <c r="A348" s="2">
        <v>2010102016</v>
      </c>
      <c r="B348" s="10" t="s">
        <v>89</v>
      </c>
      <c r="C348" s="9"/>
      <c r="F348" s="7"/>
      <c r="H348">
        <f t="shared" si="10"/>
        <v>0</v>
      </c>
      <c r="I348" s="12">
        <f t="shared" si="11"/>
        <v>0</v>
      </c>
    </row>
    <row r="349" spans="1:9" ht="12.75" customHeight="1" x14ac:dyDescent="0.2">
      <c r="A349" s="2">
        <v>2010102016</v>
      </c>
      <c r="B349" s="10" t="s">
        <v>89</v>
      </c>
      <c r="C349" s="9"/>
      <c r="E349" s="7"/>
      <c r="H349">
        <f t="shared" si="10"/>
        <v>0</v>
      </c>
      <c r="I349" s="12">
        <f t="shared" si="11"/>
        <v>0</v>
      </c>
    </row>
    <row r="350" spans="1:9" ht="12.75" customHeight="1" x14ac:dyDescent="0.2">
      <c r="A350" s="2">
        <v>2010103008</v>
      </c>
      <c r="B350" s="10" t="s">
        <v>90</v>
      </c>
      <c r="C350" s="9">
        <v>6859.4400000000005</v>
      </c>
      <c r="D350" s="9"/>
      <c r="E350" s="9"/>
      <c r="F350" s="9"/>
      <c r="G350" s="9"/>
      <c r="H350">
        <f t="shared" si="10"/>
        <v>1</v>
      </c>
      <c r="I350" s="12">
        <f t="shared" si="11"/>
        <v>6859.4400000000005</v>
      </c>
    </row>
    <row r="351" spans="1:9" ht="12.75" customHeight="1" x14ac:dyDescent="0.2">
      <c r="A351" s="2">
        <v>2010103008</v>
      </c>
      <c r="B351" s="10" t="s">
        <v>90</v>
      </c>
      <c r="C351" s="9"/>
      <c r="G351" s="7"/>
      <c r="H351">
        <f t="shared" si="10"/>
        <v>0</v>
      </c>
      <c r="I351" s="12">
        <f t="shared" si="11"/>
        <v>0</v>
      </c>
    </row>
    <row r="352" spans="1:9" ht="12.75" customHeight="1" x14ac:dyDescent="0.2">
      <c r="A352" s="2">
        <v>2010103008</v>
      </c>
      <c r="B352" s="10" t="s">
        <v>90</v>
      </c>
      <c r="C352" s="9"/>
      <c r="F352" s="7"/>
      <c r="H352">
        <f t="shared" si="10"/>
        <v>0</v>
      </c>
      <c r="I352" s="12">
        <f t="shared" si="11"/>
        <v>0</v>
      </c>
    </row>
    <row r="353" spans="1:9" ht="12.75" customHeight="1" x14ac:dyDescent="0.2">
      <c r="A353" s="2">
        <v>2010103008</v>
      </c>
      <c r="B353" s="10" t="s">
        <v>90</v>
      </c>
      <c r="C353" s="9"/>
      <c r="E353" s="7"/>
      <c r="H353">
        <f t="shared" si="10"/>
        <v>0</v>
      </c>
      <c r="I353" s="12">
        <f t="shared" si="11"/>
        <v>0</v>
      </c>
    </row>
    <row r="354" spans="1:9" ht="12.75" customHeight="1" x14ac:dyDescent="0.2">
      <c r="A354" s="2">
        <v>2010103010</v>
      </c>
      <c r="B354" t="s">
        <v>91</v>
      </c>
      <c r="C354" s="9">
        <v>1429</v>
      </c>
      <c r="D354" s="9"/>
      <c r="E354" s="9"/>
      <c r="F354" s="9"/>
      <c r="G354" s="9"/>
      <c r="H354">
        <f t="shared" si="10"/>
        <v>1</v>
      </c>
      <c r="I354" s="12">
        <f t="shared" si="11"/>
        <v>1429</v>
      </c>
    </row>
    <row r="355" spans="1:9" ht="12.75" customHeight="1" x14ac:dyDescent="0.2">
      <c r="A355" s="2">
        <v>2010103010</v>
      </c>
      <c r="B355" t="s">
        <v>91</v>
      </c>
      <c r="C355" s="9"/>
      <c r="G355" s="7"/>
      <c r="H355">
        <f t="shared" si="10"/>
        <v>0</v>
      </c>
      <c r="I355" s="12">
        <f t="shared" si="11"/>
        <v>0</v>
      </c>
    </row>
    <row r="356" spans="1:9" ht="12.75" customHeight="1" x14ac:dyDescent="0.2">
      <c r="A356" s="2">
        <v>2010103010</v>
      </c>
      <c r="B356" t="s">
        <v>91</v>
      </c>
      <c r="C356" s="9"/>
      <c r="F356" s="7"/>
      <c r="H356">
        <f t="shared" si="10"/>
        <v>0</v>
      </c>
      <c r="I356" s="12">
        <f t="shared" si="11"/>
        <v>0</v>
      </c>
    </row>
    <row r="357" spans="1:9" ht="12.75" customHeight="1" x14ac:dyDescent="0.2">
      <c r="A357" s="2">
        <v>2010103010</v>
      </c>
      <c r="B357" t="s">
        <v>91</v>
      </c>
      <c r="C357" s="9"/>
      <c r="E357" s="7"/>
      <c r="H357">
        <f t="shared" si="10"/>
        <v>0</v>
      </c>
      <c r="I357" s="12">
        <f t="shared" si="11"/>
        <v>0</v>
      </c>
    </row>
    <row r="358" spans="1:9" ht="12.75" customHeight="1" x14ac:dyDescent="0.2">
      <c r="A358" s="2">
        <v>2010103011</v>
      </c>
      <c r="B358" s="10" t="s">
        <v>92</v>
      </c>
      <c r="C358" s="9">
        <v>4581.5200000000004</v>
      </c>
      <c r="D358" s="9"/>
      <c r="E358" s="9"/>
      <c r="F358" s="9"/>
      <c r="G358" s="9"/>
      <c r="H358">
        <f t="shared" si="10"/>
        <v>1</v>
      </c>
      <c r="I358" s="12">
        <f t="shared" si="11"/>
        <v>4581.5200000000004</v>
      </c>
    </row>
    <row r="359" spans="1:9" ht="12.75" customHeight="1" x14ac:dyDescent="0.2">
      <c r="A359" s="2">
        <v>2010103011</v>
      </c>
      <c r="B359" s="10" t="s">
        <v>92</v>
      </c>
      <c r="C359" s="9"/>
      <c r="G359" s="7"/>
      <c r="H359">
        <f t="shared" si="10"/>
        <v>0</v>
      </c>
      <c r="I359" s="12">
        <f t="shared" si="11"/>
        <v>0</v>
      </c>
    </row>
    <row r="360" spans="1:9" ht="12.75" customHeight="1" x14ac:dyDescent="0.2">
      <c r="A360" s="2">
        <v>2010103011</v>
      </c>
      <c r="B360" s="10" t="s">
        <v>92</v>
      </c>
      <c r="C360" s="9"/>
      <c r="F360" s="7"/>
      <c r="H360">
        <f t="shared" si="10"/>
        <v>0</v>
      </c>
      <c r="I360" s="12">
        <f t="shared" si="11"/>
        <v>0</v>
      </c>
    </row>
    <row r="361" spans="1:9" ht="12.75" customHeight="1" x14ac:dyDescent="0.2">
      <c r="A361" s="2">
        <v>2010103011</v>
      </c>
      <c r="B361" s="10" t="s">
        <v>92</v>
      </c>
      <c r="C361" s="9"/>
      <c r="E361" s="7"/>
      <c r="H361">
        <f t="shared" si="10"/>
        <v>0</v>
      </c>
      <c r="I361" s="12">
        <f t="shared" si="11"/>
        <v>0</v>
      </c>
    </row>
    <row r="362" spans="1:9" ht="12.75" customHeight="1" x14ac:dyDescent="0.2">
      <c r="A362" s="2">
        <v>2010103016</v>
      </c>
      <c r="B362" t="s">
        <v>93</v>
      </c>
      <c r="C362" s="9"/>
      <c r="D362" s="9"/>
      <c r="E362" s="9"/>
      <c r="F362" s="9"/>
      <c r="G362" s="9"/>
      <c r="H362">
        <f t="shared" si="10"/>
        <v>0</v>
      </c>
      <c r="I362" s="12">
        <f t="shared" si="11"/>
        <v>0</v>
      </c>
    </row>
    <row r="363" spans="1:9" ht="12.75" customHeight="1" x14ac:dyDescent="0.2">
      <c r="A363" s="2">
        <v>2010103016</v>
      </c>
      <c r="B363" t="s">
        <v>93</v>
      </c>
      <c r="C363" s="9"/>
      <c r="G363" s="7"/>
      <c r="H363">
        <f t="shared" si="10"/>
        <v>0</v>
      </c>
      <c r="I363" s="12">
        <f t="shared" si="11"/>
        <v>0</v>
      </c>
    </row>
    <row r="364" spans="1:9" ht="12.75" customHeight="1" x14ac:dyDescent="0.2">
      <c r="A364" s="2">
        <v>2010103016</v>
      </c>
      <c r="B364" t="s">
        <v>93</v>
      </c>
      <c r="C364" s="9"/>
      <c r="F364" s="7"/>
      <c r="H364">
        <f t="shared" si="10"/>
        <v>0</v>
      </c>
      <c r="I364" s="12">
        <f t="shared" si="11"/>
        <v>0</v>
      </c>
    </row>
    <row r="365" spans="1:9" ht="12.75" customHeight="1" x14ac:dyDescent="0.2">
      <c r="A365" s="2">
        <v>2010103016</v>
      </c>
      <c r="B365" t="s">
        <v>93</v>
      </c>
      <c r="C365" s="9"/>
      <c r="E365" s="7"/>
      <c r="H365">
        <f t="shared" si="10"/>
        <v>0</v>
      </c>
      <c r="I365" s="12">
        <f t="shared" si="11"/>
        <v>0</v>
      </c>
    </row>
    <row r="366" spans="1:9" ht="12.75" customHeight="1" x14ac:dyDescent="0.2">
      <c r="A366" s="2">
        <v>2010103022</v>
      </c>
      <c r="B366" t="s">
        <v>94</v>
      </c>
      <c r="C366" s="9">
        <v>3491.25</v>
      </c>
      <c r="D366" s="9">
        <v>3491.25</v>
      </c>
      <c r="E366" s="9"/>
      <c r="F366" s="9"/>
      <c r="G366" s="9"/>
      <c r="H366">
        <f t="shared" si="10"/>
        <v>2</v>
      </c>
      <c r="I366" s="12">
        <f t="shared" si="11"/>
        <v>6982.5</v>
      </c>
    </row>
    <row r="367" spans="1:9" ht="12.75" customHeight="1" x14ac:dyDescent="0.2">
      <c r="A367" s="2">
        <v>2010103022</v>
      </c>
      <c r="B367" t="s">
        <v>94</v>
      </c>
      <c r="C367" s="9">
        <v>3491.25</v>
      </c>
      <c r="G367" s="7"/>
      <c r="H367">
        <f t="shared" si="10"/>
        <v>1</v>
      </c>
      <c r="I367" s="12">
        <f t="shared" si="11"/>
        <v>3491.25</v>
      </c>
    </row>
    <row r="368" spans="1:9" ht="12.75" customHeight="1" x14ac:dyDescent="0.2">
      <c r="A368" s="2">
        <v>2010103022</v>
      </c>
      <c r="B368" t="s">
        <v>94</v>
      </c>
      <c r="C368" s="9"/>
      <c r="F368" s="7"/>
      <c r="H368">
        <f t="shared" si="10"/>
        <v>0</v>
      </c>
      <c r="I368" s="12">
        <f t="shared" si="11"/>
        <v>0</v>
      </c>
    </row>
    <row r="369" spans="1:9" ht="12.75" customHeight="1" x14ac:dyDescent="0.2">
      <c r="A369" s="2">
        <v>2010103022</v>
      </c>
      <c r="B369" t="s">
        <v>94</v>
      </c>
      <c r="C369" s="9"/>
      <c r="E369" s="7"/>
      <c r="H369">
        <f t="shared" si="10"/>
        <v>0</v>
      </c>
      <c r="I369" s="12">
        <f t="shared" si="11"/>
        <v>0</v>
      </c>
    </row>
    <row r="370" spans="1:9" ht="12.75" customHeight="1" x14ac:dyDescent="0.2">
      <c r="A370" s="2">
        <v>2010103030</v>
      </c>
      <c r="B370" t="s">
        <v>95</v>
      </c>
      <c r="C370" s="9">
        <v>254.436125</v>
      </c>
      <c r="D370" s="9">
        <v>254.436125</v>
      </c>
      <c r="E370" s="9"/>
      <c r="F370" s="9"/>
      <c r="G370" s="9"/>
      <c r="H370">
        <f t="shared" si="10"/>
        <v>2</v>
      </c>
      <c r="I370" s="12">
        <f t="shared" si="11"/>
        <v>508.87225000000001</v>
      </c>
    </row>
    <row r="371" spans="1:9" ht="12.75" customHeight="1" x14ac:dyDescent="0.2">
      <c r="A371" s="2">
        <v>2010103030</v>
      </c>
      <c r="B371" t="s">
        <v>95</v>
      </c>
      <c r="C371" s="9">
        <v>254.436125</v>
      </c>
      <c r="G371" s="7"/>
      <c r="H371">
        <f t="shared" si="10"/>
        <v>1</v>
      </c>
      <c r="I371" s="12">
        <f t="shared" si="11"/>
        <v>254.436125</v>
      </c>
    </row>
    <row r="372" spans="1:9" ht="12.75" customHeight="1" x14ac:dyDescent="0.2">
      <c r="A372" s="2">
        <v>2010103030</v>
      </c>
      <c r="B372" t="s">
        <v>95</v>
      </c>
      <c r="C372" s="9"/>
      <c r="F372" s="7"/>
      <c r="H372">
        <f t="shared" si="10"/>
        <v>0</v>
      </c>
      <c r="I372" s="12">
        <f t="shared" si="11"/>
        <v>0</v>
      </c>
    </row>
    <row r="373" spans="1:9" ht="12.75" customHeight="1" x14ac:dyDescent="0.2">
      <c r="A373" s="2">
        <v>2010103030</v>
      </c>
      <c r="B373" t="s">
        <v>95</v>
      </c>
      <c r="C373" s="9"/>
      <c r="E373" s="7"/>
      <c r="H373">
        <f t="shared" si="10"/>
        <v>0</v>
      </c>
      <c r="I373" s="12">
        <f t="shared" si="11"/>
        <v>0</v>
      </c>
    </row>
    <row r="374" spans="1:9" ht="12.75" customHeight="1" x14ac:dyDescent="0.2">
      <c r="A374" s="2">
        <v>2010103032</v>
      </c>
      <c r="B374" t="s">
        <v>96</v>
      </c>
      <c r="C374" s="9">
        <v>18511.778674999998</v>
      </c>
      <c r="D374" s="9">
        <v>18511.778674999998</v>
      </c>
      <c r="E374" s="9"/>
      <c r="F374" s="9"/>
      <c r="G374" s="9"/>
      <c r="H374">
        <f t="shared" si="10"/>
        <v>2</v>
      </c>
      <c r="I374" s="12">
        <f t="shared" si="11"/>
        <v>37023.557349999995</v>
      </c>
    </row>
    <row r="375" spans="1:9" ht="12.75" customHeight="1" x14ac:dyDescent="0.2">
      <c r="A375" s="2">
        <v>2010103032</v>
      </c>
      <c r="B375" t="s">
        <v>96</v>
      </c>
      <c r="C375" s="9">
        <v>18511.778674999998</v>
      </c>
      <c r="G375" s="7"/>
      <c r="H375">
        <f t="shared" si="10"/>
        <v>1</v>
      </c>
      <c r="I375" s="12">
        <f t="shared" si="11"/>
        <v>18511.778674999998</v>
      </c>
    </row>
    <row r="376" spans="1:9" ht="12.75" customHeight="1" x14ac:dyDescent="0.2">
      <c r="A376" s="2">
        <v>2010103032</v>
      </c>
      <c r="B376" t="s">
        <v>96</v>
      </c>
      <c r="C376" s="9"/>
      <c r="F376" s="7"/>
      <c r="H376">
        <f t="shared" si="10"/>
        <v>0</v>
      </c>
      <c r="I376" s="12">
        <f t="shared" si="11"/>
        <v>0</v>
      </c>
    </row>
    <row r="377" spans="1:9" ht="12.75" customHeight="1" x14ac:dyDescent="0.2">
      <c r="A377" s="2">
        <v>2010103032</v>
      </c>
      <c r="B377" t="s">
        <v>96</v>
      </c>
      <c r="C377" s="9"/>
      <c r="E377" s="7"/>
      <c r="H377">
        <f t="shared" si="10"/>
        <v>0</v>
      </c>
      <c r="I377" s="12">
        <f t="shared" si="11"/>
        <v>0</v>
      </c>
    </row>
    <row r="378" spans="1:9" ht="12.75" customHeight="1" x14ac:dyDescent="0.2">
      <c r="A378" s="2">
        <v>2010103033</v>
      </c>
      <c r="B378" t="s">
        <v>97</v>
      </c>
      <c r="C378" s="9">
        <v>2731.25</v>
      </c>
      <c r="D378" s="9"/>
      <c r="E378" s="9"/>
      <c r="F378" s="9"/>
      <c r="G378" s="9"/>
      <c r="H378">
        <f t="shared" si="10"/>
        <v>1</v>
      </c>
      <c r="I378" s="12">
        <f t="shared" si="11"/>
        <v>2731.25</v>
      </c>
    </row>
    <row r="379" spans="1:9" ht="12.75" customHeight="1" x14ac:dyDescent="0.2">
      <c r="A379" s="2">
        <v>2010103033</v>
      </c>
      <c r="B379" t="s">
        <v>97</v>
      </c>
      <c r="C379" s="9"/>
      <c r="G379" s="7"/>
      <c r="H379">
        <f t="shared" si="10"/>
        <v>0</v>
      </c>
      <c r="I379" s="12">
        <f t="shared" si="11"/>
        <v>0</v>
      </c>
    </row>
    <row r="380" spans="1:9" ht="12.75" customHeight="1" x14ac:dyDescent="0.2">
      <c r="A380" s="2">
        <v>2010103033</v>
      </c>
      <c r="B380" t="s">
        <v>97</v>
      </c>
      <c r="C380" s="9"/>
      <c r="F380" s="7"/>
      <c r="H380">
        <f t="shared" si="10"/>
        <v>0</v>
      </c>
      <c r="I380" s="12">
        <f t="shared" si="11"/>
        <v>0</v>
      </c>
    </row>
    <row r="381" spans="1:9" ht="12.75" customHeight="1" x14ac:dyDescent="0.2">
      <c r="A381" s="2">
        <v>2010103033</v>
      </c>
      <c r="B381" t="s">
        <v>97</v>
      </c>
      <c r="C381" s="9"/>
      <c r="E381" s="7"/>
      <c r="H381">
        <f t="shared" si="10"/>
        <v>0</v>
      </c>
      <c r="I381" s="12">
        <f t="shared" si="11"/>
        <v>0</v>
      </c>
    </row>
    <row r="382" spans="1:9" ht="12.75" customHeight="1" x14ac:dyDescent="0.2">
      <c r="A382" s="2">
        <v>2010103046</v>
      </c>
      <c r="B382" t="s">
        <v>98</v>
      </c>
      <c r="C382" s="9">
        <v>15975</v>
      </c>
      <c r="D382" s="9">
        <v>142147</v>
      </c>
      <c r="E382" s="9">
        <v>31347.7</v>
      </c>
      <c r="F382" s="9"/>
      <c r="G382" s="9"/>
      <c r="H382">
        <f t="shared" si="10"/>
        <v>3</v>
      </c>
      <c r="I382" s="12">
        <f t="shared" si="11"/>
        <v>189469.7</v>
      </c>
    </row>
    <row r="383" spans="1:9" ht="12.75" customHeight="1" x14ac:dyDescent="0.2">
      <c r="A383" s="2">
        <v>2010103046</v>
      </c>
      <c r="B383" t="s">
        <v>98</v>
      </c>
      <c r="C383" s="9">
        <v>142147</v>
      </c>
      <c r="G383" s="7"/>
      <c r="H383">
        <f t="shared" si="10"/>
        <v>1</v>
      </c>
      <c r="I383" s="12">
        <f t="shared" si="11"/>
        <v>142147</v>
      </c>
    </row>
    <row r="384" spans="1:9" ht="12.75" customHeight="1" x14ac:dyDescent="0.2">
      <c r="A384" s="2">
        <v>2010103046</v>
      </c>
      <c r="B384" t="s">
        <v>98</v>
      </c>
      <c r="C384" s="9">
        <v>31347.7</v>
      </c>
      <c r="F384" s="7"/>
      <c r="H384">
        <f t="shared" si="10"/>
        <v>1</v>
      </c>
      <c r="I384" s="12">
        <f t="shared" si="11"/>
        <v>31347.7</v>
      </c>
    </row>
    <row r="385" spans="1:9" ht="12.75" customHeight="1" x14ac:dyDescent="0.2">
      <c r="A385" s="2">
        <v>2010103046</v>
      </c>
      <c r="B385" t="s">
        <v>98</v>
      </c>
      <c r="C385" s="9"/>
      <c r="E385" s="7"/>
      <c r="H385">
        <f t="shared" si="10"/>
        <v>0</v>
      </c>
      <c r="I385" s="12">
        <f t="shared" si="11"/>
        <v>0</v>
      </c>
    </row>
    <row r="386" spans="1:9" ht="12.75" customHeight="1" x14ac:dyDescent="0.2">
      <c r="A386" s="2">
        <v>2010103065</v>
      </c>
      <c r="B386" t="s">
        <v>99</v>
      </c>
      <c r="C386" s="9"/>
      <c r="D386" s="9"/>
      <c r="E386" s="9"/>
      <c r="F386" s="9"/>
      <c r="G386" s="9"/>
      <c r="H386">
        <f t="shared" ref="H386:H449" si="12">COUNTA(C386:G386)</f>
        <v>0</v>
      </c>
      <c r="I386" s="12">
        <f t="shared" ref="I386:I449" si="13">SUM(C386:G386)</f>
        <v>0</v>
      </c>
    </row>
    <row r="387" spans="1:9" ht="12.75" customHeight="1" x14ac:dyDescent="0.2">
      <c r="A387" s="2">
        <v>2010103065</v>
      </c>
      <c r="B387" t="s">
        <v>99</v>
      </c>
      <c r="C387" s="9"/>
      <c r="G387" s="7"/>
      <c r="H387">
        <f t="shared" si="12"/>
        <v>0</v>
      </c>
      <c r="I387" s="12">
        <f t="shared" si="13"/>
        <v>0</v>
      </c>
    </row>
    <row r="388" spans="1:9" ht="12.75" customHeight="1" x14ac:dyDescent="0.2">
      <c r="A388" s="2">
        <v>2010103065</v>
      </c>
      <c r="B388" t="s">
        <v>99</v>
      </c>
      <c r="C388" s="9"/>
      <c r="F388" s="7"/>
      <c r="H388">
        <f t="shared" si="12"/>
        <v>0</v>
      </c>
      <c r="I388" s="12">
        <f t="shared" si="13"/>
        <v>0</v>
      </c>
    </row>
    <row r="389" spans="1:9" ht="12.75" customHeight="1" x14ac:dyDescent="0.2">
      <c r="A389" s="2">
        <v>2010103065</v>
      </c>
      <c r="B389" t="s">
        <v>99</v>
      </c>
      <c r="C389" s="9"/>
      <c r="E389" s="7"/>
      <c r="H389">
        <f t="shared" si="12"/>
        <v>0</v>
      </c>
      <c r="I389" s="12">
        <f t="shared" si="13"/>
        <v>0</v>
      </c>
    </row>
    <row r="390" spans="1:9" ht="12.75" customHeight="1" x14ac:dyDescent="0.2">
      <c r="A390" s="2">
        <v>2010103073</v>
      </c>
      <c r="B390" t="s">
        <v>100</v>
      </c>
      <c r="C390" s="9">
        <v>8784.5</v>
      </c>
      <c r="D390" s="9">
        <v>8784.5</v>
      </c>
      <c r="E390" s="9"/>
      <c r="F390" s="9"/>
      <c r="G390" s="9"/>
      <c r="H390">
        <f t="shared" si="12"/>
        <v>2</v>
      </c>
      <c r="I390" s="12">
        <f t="shared" si="13"/>
        <v>17569</v>
      </c>
    </row>
    <row r="391" spans="1:9" ht="12.75" customHeight="1" x14ac:dyDescent="0.2">
      <c r="A391" s="2">
        <v>2010103073</v>
      </c>
      <c r="B391" t="s">
        <v>100</v>
      </c>
      <c r="C391" s="9">
        <v>8784.5</v>
      </c>
      <c r="G391" s="7"/>
      <c r="H391">
        <f t="shared" si="12"/>
        <v>1</v>
      </c>
      <c r="I391" s="12">
        <f t="shared" si="13"/>
        <v>8784.5</v>
      </c>
    </row>
    <row r="392" spans="1:9" ht="12.75" customHeight="1" x14ac:dyDescent="0.2">
      <c r="A392" s="2">
        <v>2010103073</v>
      </c>
      <c r="B392" t="s">
        <v>100</v>
      </c>
      <c r="C392" s="9"/>
      <c r="F392" s="7"/>
      <c r="H392">
        <f t="shared" si="12"/>
        <v>0</v>
      </c>
      <c r="I392" s="12">
        <f t="shared" si="13"/>
        <v>0</v>
      </c>
    </row>
    <row r="393" spans="1:9" ht="12.75" customHeight="1" x14ac:dyDescent="0.2">
      <c r="A393" s="2">
        <v>2010103073</v>
      </c>
      <c r="B393" t="s">
        <v>100</v>
      </c>
      <c r="C393" s="9"/>
      <c r="E393" s="7"/>
      <c r="H393">
        <f t="shared" si="12"/>
        <v>0</v>
      </c>
      <c r="I393" s="12">
        <f t="shared" si="13"/>
        <v>0</v>
      </c>
    </row>
    <row r="394" spans="1:9" ht="12.75" customHeight="1" x14ac:dyDescent="0.2">
      <c r="A394" s="2">
        <v>2010103085</v>
      </c>
      <c r="B394" s="10" t="s">
        <v>101</v>
      </c>
      <c r="C394" s="9">
        <v>713</v>
      </c>
      <c r="D394" s="9"/>
      <c r="E394" s="9"/>
      <c r="F394" s="9"/>
      <c r="G394" s="9"/>
      <c r="H394">
        <f t="shared" si="12"/>
        <v>1</v>
      </c>
      <c r="I394" s="12">
        <f t="shared" si="13"/>
        <v>713</v>
      </c>
    </row>
    <row r="395" spans="1:9" ht="12.75" customHeight="1" x14ac:dyDescent="0.2">
      <c r="A395" s="2">
        <v>2010103085</v>
      </c>
      <c r="B395" s="10" t="s">
        <v>101</v>
      </c>
      <c r="C395" s="9"/>
      <c r="G395" s="7"/>
      <c r="H395">
        <f t="shared" si="12"/>
        <v>0</v>
      </c>
      <c r="I395" s="12">
        <f t="shared" si="13"/>
        <v>0</v>
      </c>
    </row>
    <row r="396" spans="1:9" ht="12.75" customHeight="1" x14ac:dyDescent="0.2">
      <c r="A396" s="2">
        <v>2010103085</v>
      </c>
      <c r="B396" s="10" t="s">
        <v>101</v>
      </c>
      <c r="C396" s="9"/>
      <c r="F396" s="7"/>
      <c r="H396">
        <f t="shared" si="12"/>
        <v>0</v>
      </c>
      <c r="I396" s="12">
        <f t="shared" si="13"/>
        <v>0</v>
      </c>
    </row>
    <row r="397" spans="1:9" ht="12.75" customHeight="1" x14ac:dyDescent="0.2">
      <c r="A397" s="2">
        <v>2010103085</v>
      </c>
      <c r="B397" s="10" t="s">
        <v>101</v>
      </c>
      <c r="C397" s="9"/>
      <c r="E397" s="7"/>
      <c r="H397">
        <f t="shared" si="12"/>
        <v>0</v>
      </c>
      <c r="I397" s="12">
        <f t="shared" si="13"/>
        <v>0</v>
      </c>
    </row>
    <row r="398" spans="1:9" ht="12.75" customHeight="1" x14ac:dyDescent="0.2">
      <c r="A398" s="2">
        <v>2010103086</v>
      </c>
      <c r="B398" t="s">
        <v>102</v>
      </c>
      <c r="C398" s="9"/>
      <c r="D398" s="9"/>
      <c r="E398" s="9"/>
      <c r="F398" s="9"/>
      <c r="G398" s="9"/>
      <c r="H398">
        <f t="shared" si="12"/>
        <v>0</v>
      </c>
      <c r="I398" s="12">
        <f t="shared" si="13"/>
        <v>0</v>
      </c>
    </row>
    <row r="399" spans="1:9" ht="12.75" customHeight="1" x14ac:dyDescent="0.2">
      <c r="A399" s="2">
        <v>2010103086</v>
      </c>
      <c r="B399" t="s">
        <v>102</v>
      </c>
      <c r="C399" s="9"/>
      <c r="G399" s="7"/>
      <c r="H399">
        <f t="shared" si="12"/>
        <v>0</v>
      </c>
      <c r="I399" s="12">
        <f t="shared" si="13"/>
        <v>0</v>
      </c>
    </row>
    <row r="400" spans="1:9" ht="12.75" customHeight="1" x14ac:dyDescent="0.2">
      <c r="A400" s="2">
        <v>2010103086</v>
      </c>
      <c r="B400" t="s">
        <v>102</v>
      </c>
      <c r="C400" s="9"/>
      <c r="F400" s="7"/>
      <c r="H400">
        <f t="shared" si="12"/>
        <v>0</v>
      </c>
      <c r="I400" s="12">
        <f t="shared" si="13"/>
        <v>0</v>
      </c>
    </row>
    <row r="401" spans="1:9" ht="12.75" customHeight="1" x14ac:dyDescent="0.2">
      <c r="A401" s="2">
        <v>2010103086</v>
      </c>
      <c r="B401" t="s">
        <v>102</v>
      </c>
      <c r="C401" s="9"/>
      <c r="E401" s="7"/>
      <c r="H401">
        <f t="shared" si="12"/>
        <v>0</v>
      </c>
      <c r="I401" s="12">
        <f t="shared" si="13"/>
        <v>0</v>
      </c>
    </row>
    <row r="402" spans="1:9" ht="12.75" customHeight="1" x14ac:dyDescent="0.2">
      <c r="A402" s="2">
        <v>2010103091</v>
      </c>
      <c r="B402" t="s">
        <v>103</v>
      </c>
      <c r="C402" s="9"/>
      <c r="D402" s="9"/>
      <c r="E402" s="9"/>
      <c r="F402" s="9"/>
      <c r="G402" s="9"/>
      <c r="H402">
        <f t="shared" si="12"/>
        <v>0</v>
      </c>
      <c r="I402" s="12">
        <f t="shared" si="13"/>
        <v>0</v>
      </c>
    </row>
    <row r="403" spans="1:9" ht="12.75" customHeight="1" x14ac:dyDescent="0.2">
      <c r="A403" s="2">
        <v>2010103091</v>
      </c>
      <c r="B403" t="s">
        <v>103</v>
      </c>
      <c r="C403" s="9"/>
      <c r="G403" s="7"/>
      <c r="H403">
        <f t="shared" si="12"/>
        <v>0</v>
      </c>
      <c r="I403" s="12">
        <f t="shared" si="13"/>
        <v>0</v>
      </c>
    </row>
    <row r="404" spans="1:9" ht="12.75" customHeight="1" x14ac:dyDescent="0.2">
      <c r="A404" s="2">
        <v>2010103091</v>
      </c>
      <c r="B404" t="s">
        <v>103</v>
      </c>
      <c r="C404" s="9"/>
      <c r="F404" s="7"/>
      <c r="H404">
        <f t="shared" si="12"/>
        <v>0</v>
      </c>
      <c r="I404" s="12">
        <f t="shared" si="13"/>
        <v>0</v>
      </c>
    </row>
    <row r="405" spans="1:9" ht="12.75" customHeight="1" x14ac:dyDescent="0.2">
      <c r="A405" s="2">
        <v>2010103091</v>
      </c>
      <c r="B405" t="s">
        <v>103</v>
      </c>
      <c r="C405" s="9"/>
      <c r="E405" s="7"/>
      <c r="H405">
        <f t="shared" si="12"/>
        <v>0</v>
      </c>
      <c r="I405" s="12">
        <f t="shared" si="13"/>
        <v>0</v>
      </c>
    </row>
    <row r="406" spans="1:9" ht="12.75" customHeight="1" x14ac:dyDescent="0.2">
      <c r="A406" s="2">
        <v>2010103118</v>
      </c>
      <c r="B406" t="s">
        <v>104</v>
      </c>
      <c r="C406" s="9">
        <v>15413.5</v>
      </c>
      <c r="D406" s="9"/>
      <c r="E406" s="9"/>
      <c r="F406" s="9"/>
      <c r="G406" s="9"/>
      <c r="H406">
        <f t="shared" si="12"/>
        <v>1</v>
      </c>
      <c r="I406" s="12">
        <f t="shared" si="13"/>
        <v>15413.5</v>
      </c>
    </row>
    <row r="407" spans="1:9" ht="12.75" customHeight="1" x14ac:dyDescent="0.2">
      <c r="A407" s="2">
        <v>2010103118</v>
      </c>
      <c r="B407" t="s">
        <v>104</v>
      </c>
      <c r="C407" s="9"/>
      <c r="G407" s="7"/>
      <c r="H407">
        <f t="shared" si="12"/>
        <v>0</v>
      </c>
      <c r="I407" s="12">
        <f t="shared" si="13"/>
        <v>0</v>
      </c>
    </row>
    <row r="408" spans="1:9" ht="12.75" customHeight="1" x14ac:dyDescent="0.2">
      <c r="A408" s="2">
        <v>2010103118</v>
      </c>
      <c r="B408" t="s">
        <v>104</v>
      </c>
      <c r="C408" s="9"/>
      <c r="F408" s="7"/>
      <c r="H408">
        <f t="shared" si="12"/>
        <v>0</v>
      </c>
      <c r="I408" s="12">
        <f t="shared" si="13"/>
        <v>0</v>
      </c>
    </row>
    <row r="409" spans="1:9" ht="12.75" customHeight="1" x14ac:dyDescent="0.2">
      <c r="A409" s="2">
        <v>2010103118</v>
      </c>
      <c r="B409" t="s">
        <v>104</v>
      </c>
      <c r="C409" s="9"/>
      <c r="E409" s="7"/>
      <c r="H409">
        <f t="shared" si="12"/>
        <v>0</v>
      </c>
      <c r="I409" s="12">
        <f t="shared" si="13"/>
        <v>0</v>
      </c>
    </row>
    <row r="410" spans="1:9" ht="12.75" customHeight="1" x14ac:dyDescent="0.2">
      <c r="A410" s="2">
        <v>2010103132</v>
      </c>
      <c r="B410" t="s">
        <v>105</v>
      </c>
      <c r="C410" s="9"/>
      <c r="D410" s="9"/>
      <c r="E410" s="9"/>
      <c r="F410" s="9"/>
      <c r="G410" s="9"/>
      <c r="H410">
        <f t="shared" si="12"/>
        <v>0</v>
      </c>
      <c r="I410" s="12">
        <f t="shared" si="13"/>
        <v>0</v>
      </c>
    </row>
    <row r="411" spans="1:9" ht="12.75" customHeight="1" x14ac:dyDescent="0.2">
      <c r="A411" s="2">
        <v>2010103132</v>
      </c>
      <c r="B411" t="s">
        <v>105</v>
      </c>
      <c r="C411" s="9"/>
      <c r="G411" s="7"/>
      <c r="H411">
        <f t="shared" si="12"/>
        <v>0</v>
      </c>
      <c r="I411" s="12">
        <f t="shared" si="13"/>
        <v>0</v>
      </c>
    </row>
    <row r="412" spans="1:9" ht="12.75" customHeight="1" x14ac:dyDescent="0.2">
      <c r="A412" s="2">
        <v>2010103132</v>
      </c>
      <c r="B412" t="s">
        <v>105</v>
      </c>
      <c r="C412" s="9"/>
      <c r="F412" s="7"/>
      <c r="H412">
        <f t="shared" si="12"/>
        <v>0</v>
      </c>
      <c r="I412" s="12">
        <f t="shared" si="13"/>
        <v>0</v>
      </c>
    </row>
    <row r="413" spans="1:9" ht="12.75" customHeight="1" x14ac:dyDescent="0.2">
      <c r="A413" s="2">
        <v>2010103132</v>
      </c>
      <c r="B413" t="s">
        <v>105</v>
      </c>
      <c r="C413" s="9"/>
      <c r="E413" s="7"/>
      <c r="H413">
        <f t="shared" si="12"/>
        <v>0</v>
      </c>
      <c r="I413" s="12">
        <f t="shared" si="13"/>
        <v>0</v>
      </c>
    </row>
    <row r="414" spans="1:9" ht="12.75" customHeight="1" x14ac:dyDescent="0.2">
      <c r="A414" s="2">
        <v>2010105001</v>
      </c>
      <c r="B414" t="s">
        <v>106</v>
      </c>
      <c r="C414" s="9">
        <v>65.599999999999994</v>
      </c>
      <c r="D414" s="9"/>
      <c r="E414" s="9"/>
      <c r="F414" s="9"/>
      <c r="G414" s="9"/>
      <c r="H414">
        <f t="shared" si="12"/>
        <v>1</v>
      </c>
      <c r="I414" s="12">
        <f t="shared" si="13"/>
        <v>65.599999999999994</v>
      </c>
    </row>
    <row r="415" spans="1:9" ht="12.75" customHeight="1" x14ac:dyDescent="0.2">
      <c r="A415" s="2">
        <v>2010105001</v>
      </c>
      <c r="B415" t="s">
        <v>106</v>
      </c>
      <c r="C415" s="9"/>
      <c r="G415" s="7"/>
      <c r="H415">
        <f t="shared" si="12"/>
        <v>0</v>
      </c>
      <c r="I415" s="12">
        <f t="shared" si="13"/>
        <v>0</v>
      </c>
    </row>
    <row r="416" spans="1:9" ht="12.75" customHeight="1" x14ac:dyDescent="0.2">
      <c r="A416" s="2">
        <v>2010105001</v>
      </c>
      <c r="B416" t="s">
        <v>106</v>
      </c>
      <c r="C416" s="9"/>
      <c r="F416" s="7"/>
      <c r="H416">
        <f t="shared" si="12"/>
        <v>0</v>
      </c>
      <c r="I416" s="12">
        <f t="shared" si="13"/>
        <v>0</v>
      </c>
    </row>
    <row r="417" spans="1:9" ht="12.75" customHeight="1" x14ac:dyDescent="0.2">
      <c r="A417" s="2">
        <v>2010105001</v>
      </c>
      <c r="B417" t="s">
        <v>106</v>
      </c>
      <c r="C417" s="9"/>
      <c r="E417" s="7"/>
      <c r="H417">
        <f t="shared" si="12"/>
        <v>0</v>
      </c>
      <c r="I417" s="12">
        <f t="shared" si="13"/>
        <v>0</v>
      </c>
    </row>
    <row r="418" spans="1:9" ht="12.75" customHeight="1" x14ac:dyDescent="0.2">
      <c r="A418" s="2">
        <v>2010105002</v>
      </c>
      <c r="B418" t="s">
        <v>107</v>
      </c>
      <c r="C418" s="9">
        <v>12969.825000000001</v>
      </c>
      <c r="D418" s="9">
        <v>12969.825000000001</v>
      </c>
      <c r="E418" s="9"/>
      <c r="F418" s="9"/>
      <c r="G418" s="9"/>
      <c r="H418">
        <f t="shared" si="12"/>
        <v>2</v>
      </c>
      <c r="I418" s="12">
        <f t="shared" si="13"/>
        <v>25939.65</v>
      </c>
    </row>
    <row r="419" spans="1:9" ht="12.75" customHeight="1" x14ac:dyDescent="0.2">
      <c r="A419" s="2">
        <v>2010105002</v>
      </c>
      <c r="B419" t="s">
        <v>107</v>
      </c>
      <c r="C419" s="9">
        <v>12969.825000000001</v>
      </c>
      <c r="G419" s="7"/>
      <c r="H419">
        <f t="shared" si="12"/>
        <v>1</v>
      </c>
      <c r="I419" s="12">
        <f t="shared" si="13"/>
        <v>12969.825000000001</v>
      </c>
    </row>
    <row r="420" spans="1:9" ht="12.75" customHeight="1" x14ac:dyDescent="0.2">
      <c r="A420" s="2">
        <v>2010105002</v>
      </c>
      <c r="B420" t="s">
        <v>107</v>
      </c>
      <c r="C420" s="9"/>
      <c r="F420" s="7"/>
      <c r="H420">
        <f t="shared" si="12"/>
        <v>0</v>
      </c>
      <c r="I420" s="12">
        <f t="shared" si="13"/>
        <v>0</v>
      </c>
    </row>
    <row r="421" spans="1:9" ht="12.75" customHeight="1" x14ac:dyDescent="0.2">
      <c r="A421" s="2">
        <v>2010105002</v>
      </c>
      <c r="B421" t="s">
        <v>107</v>
      </c>
      <c r="C421" s="9"/>
      <c r="E421" s="7"/>
      <c r="H421">
        <f t="shared" si="12"/>
        <v>0</v>
      </c>
      <c r="I421" s="12">
        <f t="shared" si="13"/>
        <v>0</v>
      </c>
    </row>
    <row r="422" spans="1:9" ht="12.75" customHeight="1" x14ac:dyDescent="0.2">
      <c r="A422" s="2">
        <v>2010105003</v>
      </c>
      <c r="B422" t="s">
        <v>108</v>
      </c>
      <c r="C422" s="9">
        <v>1787.38</v>
      </c>
      <c r="D422" s="9">
        <v>1787.38</v>
      </c>
      <c r="E422" s="9"/>
      <c r="F422" s="9"/>
      <c r="G422" s="9"/>
      <c r="H422">
        <f t="shared" si="12"/>
        <v>2</v>
      </c>
      <c r="I422" s="12">
        <f t="shared" si="13"/>
        <v>3574.76</v>
      </c>
    </row>
    <row r="423" spans="1:9" ht="12.75" customHeight="1" x14ac:dyDescent="0.2">
      <c r="A423" s="2">
        <v>2010105003</v>
      </c>
      <c r="B423" t="s">
        <v>108</v>
      </c>
      <c r="C423" s="9">
        <v>1787.38</v>
      </c>
      <c r="G423" s="7"/>
      <c r="H423">
        <f t="shared" si="12"/>
        <v>1</v>
      </c>
      <c r="I423" s="12">
        <f t="shared" si="13"/>
        <v>1787.38</v>
      </c>
    </row>
    <row r="424" spans="1:9" ht="12.75" customHeight="1" x14ac:dyDescent="0.2">
      <c r="A424" s="2">
        <v>2010105003</v>
      </c>
      <c r="B424" t="s">
        <v>108</v>
      </c>
      <c r="C424" s="9"/>
      <c r="F424" s="7"/>
      <c r="H424">
        <f t="shared" si="12"/>
        <v>0</v>
      </c>
      <c r="I424" s="12">
        <f t="shared" si="13"/>
        <v>0</v>
      </c>
    </row>
    <row r="425" spans="1:9" ht="12.75" customHeight="1" x14ac:dyDescent="0.2">
      <c r="A425" s="2">
        <v>2010105003</v>
      </c>
      <c r="B425" t="s">
        <v>108</v>
      </c>
      <c r="C425" s="9"/>
      <c r="E425" s="7"/>
      <c r="H425">
        <f t="shared" si="12"/>
        <v>0</v>
      </c>
      <c r="I425" s="12">
        <f t="shared" si="13"/>
        <v>0</v>
      </c>
    </row>
    <row r="426" spans="1:9" ht="12.75" customHeight="1" x14ac:dyDescent="0.2">
      <c r="A426" s="2">
        <v>2010105005</v>
      </c>
      <c r="B426" t="s">
        <v>109</v>
      </c>
      <c r="C426" s="9">
        <v>216</v>
      </c>
      <c r="D426" s="9"/>
      <c r="E426" s="9">
        <v>131896.29999999999</v>
      </c>
      <c r="F426" s="9"/>
      <c r="G426" s="9"/>
      <c r="H426">
        <f t="shared" si="12"/>
        <v>2</v>
      </c>
      <c r="I426" s="12">
        <f t="shared" si="13"/>
        <v>132112.29999999999</v>
      </c>
    </row>
    <row r="427" spans="1:9" ht="12.75" customHeight="1" x14ac:dyDescent="0.2">
      <c r="A427" s="2">
        <v>2010105005</v>
      </c>
      <c r="B427" t="s">
        <v>109</v>
      </c>
      <c r="C427" s="9"/>
      <c r="G427" s="7"/>
      <c r="H427">
        <f t="shared" si="12"/>
        <v>0</v>
      </c>
      <c r="I427" s="12">
        <f t="shared" si="13"/>
        <v>0</v>
      </c>
    </row>
    <row r="428" spans="1:9" ht="12.75" customHeight="1" x14ac:dyDescent="0.2">
      <c r="A428" s="2">
        <v>2010105005</v>
      </c>
      <c r="B428" t="s">
        <v>109</v>
      </c>
      <c r="C428" s="9">
        <v>131896.29999999999</v>
      </c>
      <c r="F428" s="7"/>
      <c r="H428">
        <f t="shared" si="12"/>
        <v>1</v>
      </c>
      <c r="I428" s="12">
        <f t="shared" si="13"/>
        <v>131896.29999999999</v>
      </c>
    </row>
    <row r="429" spans="1:9" ht="12.75" customHeight="1" x14ac:dyDescent="0.2">
      <c r="A429" s="2">
        <v>2010105005</v>
      </c>
      <c r="B429" t="s">
        <v>109</v>
      </c>
      <c r="C429" s="9"/>
      <c r="E429" s="7"/>
      <c r="H429">
        <f t="shared" si="12"/>
        <v>0</v>
      </c>
      <c r="I429" s="12">
        <f t="shared" si="13"/>
        <v>0</v>
      </c>
    </row>
    <row r="430" spans="1:9" ht="12.75" customHeight="1" x14ac:dyDescent="0.2">
      <c r="A430" s="2">
        <v>2010105009</v>
      </c>
      <c r="B430" s="10" t="s">
        <v>110</v>
      </c>
      <c r="C430" s="9">
        <v>3832.44</v>
      </c>
      <c r="D430" s="9"/>
      <c r="E430" s="9"/>
      <c r="F430" s="9"/>
      <c r="G430" s="9"/>
      <c r="H430">
        <f t="shared" si="12"/>
        <v>1</v>
      </c>
      <c r="I430" s="12">
        <f t="shared" si="13"/>
        <v>3832.44</v>
      </c>
    </row>
    <row r="431" spans="1:9" ht="12.75" customHeight="1" x14ac:dyDescent="0.2">
      <c r="A431" s="2">
        <v>2010105009</v>
      </c>
      <c r="B431" s="10" t="s">
        <v>110</v>
      </c>
      <c r="C431" s="9"/>
      <c r="G431" s="7"/>
      <c r="H431">
        <f t="shared" si="12"/>
        <v>0</v>
      </c>
      <c r="I431" s="12">
        <f t="shared" si="13"/>
        <v>0</v>
      </c>
    </row>
    <row r="432" spans="1:9" ht="12.75" customHeight="1" x14ac:dyDescent="0.2">
      <c r="A432" s="2">
        <v>2010105009</v>
      </c>
      <c r="B432" s="10" t="s">
        <v>110</v>
      </c>
      <c r="C432" s="9"/>
      <c r="F432" s="7"/>
      <c r="H432">
        <f t="shared" si="12"/>
        <v>0</v>
      </c>
      <c r="I432" s="12">
        <f t="shared" si="13"/>
        <v>0</v>
      </c>
    </row>
    <row r="433" spans="1:9" ht="12.75" customHeight="1" x14ac:dyDescent="0.2">
      <c r="A433" s="2">
        <v>2010105009</v>
      </c>
      <c r="B433" s="10" t="s">
        <v>110</v>
      </c>
      <c r="C433" s="9"/>
      <c r="E433" s="7"/>
      <c r="H433">
        <f t="shared" si="12"/>
        <v>0</v>
      </c>
      <c r="I433" s="12">
        <f t="shared" si="13"/>
        <v>0</v>
      </c>
    </row>
    <row r="434" spans="1:9" ht="12.75" customHeight="1" x14ac:dyDescent="0.2">
      <c r="A434" s="2">
        <v>2010105010</v>
      </c>
      <c r="B434" t="s">
        <v>111</v>
      </c>
      <c r="C434" s="9"/>
      <c r="D434" s="9"/>
      <c r="E434" s="9"/>
      <c r="F434" s="9"/>
      <c r="G434" s="9"/>
      <c r="H434">
        <f t="shared" si="12"/>
        <v>0</v>
      </c>
      <c r="I434" s="12">
        <f t="shared" si="13"/>
        <v>0</v>
      </c>
    </row>
    <row r="435" spans="1:9" ht="12.75" customHeight="1" x14ac:dyDescent="0.2">
      <c r="A435" s="2">
        <v>2010105010</v>
      </c>
      <c r="B435" t="s">
        <v>111</v>
      </c>
      <c r="C435" s="9"/>
      <c r="G435" s="7"/>
      <c r="H435">
        <f t="shared" si="12"/>
        <v>0</v>
      </c>
      <c r="I435" s="12">
        <f t="shared" si="13"/>
        <v>0</v>
      </c>
    </row>
    <row r="436" spans="1:9" ht="12.75" customHeight="1" x14ac:dyDescent="0.2">
      <c r="A436" s="2">
        <v>2010105010</v>
      </c>
      <c r="B436" t="s">
        <v>111</v>
      </c>
      <c r="C436" s="9"/>
      <c r="F436" s="7"/>
      <c r="H436">
        <f t="shared" si="12"/>
        <v>0</v>
      </c>
      <c r="I436" s="12">
        <f t="shared" si="13"/>
        <v>0</v>
      </c>
    </row>
    <row r="437" spans="1:9" ht="12.75" customHeight="1" x14ac:dyDescent="0.2">
      <c r="A437" s="2">
        <v>2010105010</v>
      </c>
      <c r="B437" t="s">
        <v>111</v>
      </c>
      <c r="C437" s="9"/>
      <c r="E437" s="7"/>
      <c r="H437">
        <f t="shared" si="12"/>
        <v>0</v>
      </c>
      <c r="I437" s="12">
        <f t="shared" si="13"/>
        <v>0</v>
      </c>
    </row>
    <row r="438" spans="1:9" ht="12.75" customHeight="1" x14ac:dyDescent="0.2">
      <c r="A438" s="2">
        <v>2010105012</v>
      </c>
      <c r="B438" t="s">
        <v>112</v>
      </c>
      <c r="C438" s="9">
        <v>135.6</v>
      </c>
      <c r="D438" s="9"/>
      <c r="E438" s="9"/>
      <c r="F438" s="9"/>
      <c r="G438" s="9"/>
      <c r="H438">
        <f t="shared" si="12"/>
        <v>1</v>
      </c>
      <c r="I438" s="12">
        <f t="shared" si="13"/>
        <v>135.6</v>
      </c>
    </row>
    <row r="439" spans="1:9" ht="12.75" customHeight="1" x14ac:dyDescent="0.2">
      <c r="A439" s="2">
        <v>2010105012</v>
      </c>
      <c r="B439" t="s">
        <v>112</v>
      </c>
      <c r="C439" s="9"/>
      <c r="G439" s="7"/>
      <c r="H439">
        <f t="shared" si="12"/>
        <v>0</v>
      </c>
      <c r="I439" s="12">
        <f t="shared" si="13"/>
        <v>0</v>
      </c>
    </row>
    <row r="440" spans="1:9" ht="12.75" customHeight="1" x14ac:dyDescent="0.2">
      <c r="A440" s="2">
        <v>2010105012</v>
      </c>
      <c r="B440" t="s">
        <v>112</v>
      </c>
      <c r="C440" s="9"/>
      <c r="F440" s="7"/>
      <c r="H440">
        <f t="shared" si="12"/>
        <v>0</v>
      </c>
      <c r="I440" s="12">
        <f t="shared" si="13"/>
        <v>0</v>
      </c>
    </row>
    <row r="441" spans="1:9" ht="12.75" customHeight="1" x14ac:dyDescent="0.2">
      <c r="A441" s="2">
        <v>2010105012</v>
      </c>
      <c r="B441" t="s">
        <v>112</v>
      </c>
      <c r="C441" s="9"/>
      <c r="E441" s="7"/>
      <c r="H441">
        <f t="shared" si="12"/>
        <v>0</v>
      </c>
      <c r="I441" s="12">
        <f t="shared" si="13"/>
        <v>0</v>
      </c>
    </row>
    <row r="442" spans="1:9" ht="12.75" customHeight="1" x14ac:dyDescent="0.2">
      <c r="A442" s="2">
        <v>2010105013</v>
      </c>
      <c r="B442" t="s">
        <v>113</v>
      </c>
      <c r="C442" s="9">
        <v>1855</v>
      </c>
      <c r="D442" s="9">
        <v>1346.75</v>
      </c>
      <c r="E442" s="9"/>
      <c r="F442" s="9"/>
      <c r="G442" s="9"/>
      <c r="H442">
        <f t="shared" si="12"/>
        <v>2</v>
      </c>
      <c r="I442" s="12">
        <f t="shared" si="13"/>
        <v>3201.75</v>
      </c>
    </row>
    <row r="443" spans="1:9" ht="12.75" customHeight="1" x14ac:dyDescent="0.2">
      <c r="A443" s="2">
        <v>2010105013</v>
      </c>
      <c r="B443" t="s">
        <v>113</v>
      </c>
      <c r="C443" s="9">
        <v>1346.75</v>
      </c>
      <c r="G443" s="7"/>
      <c r="H443">
        <f t="shared" si="12"/>
        <v>1</v>
      </c>
      <c r="I443" s="12">
        <f t="shared" si="13"/>
        <v>1346.75</v>
      </c>
    </row>
    <row r="444" spans="1:9" ht="12.75" customHeight="1" x14ac:dyDescent="0.2">
      <c r="A444" s="2">
        <v>2010105013</v>
      </c>
      <c r="B444" t="s">
        <v>113</v>
      </c>
      <c r="C444" s="9"/>
      <c r="F444" s="7"/>
      <c r="H444">
        <f t="shared" si="12"/>
        <v>0</v>
      </c>
      <c r="I444" s="12">
        <f t="shared" si="13"/>
        <v>0</v>
      </c>
    </row>
    <row r="445" spans="1:9" ht="12.75" customHeight="1" x14ac:dyDescent="0.2">
      <c r="A445" s="2">
        <v>2010105013</v>
      </c>
      <c r="B445" t="s">
        <v>113</v>
      </c>
      <c r="C445" s="9"/>
      <c r="E445" s="7"/>
      <c r="H445">
        <f t="shared" si="12"/>
        <v>0</v>
      </c>
      <c r="I445" s="12">
        <f t="shared" si="13"/>
        <v>0</v>
      </c>
    </row>
    <row r="446" spans="1:9" ht="12.75" customHeight="1" x14ac:dyDescent="0.2">
      <c r="A446" s="2">
        <v>2010105019</v>
      </c>
      <c r="B446" t="s">
        <v>114</v>
      </c>
      <c r="C446" s="9">
        <v>0.5</v>
      </c>
      <c r="D446" s="9"/>
      <c r="E446" s="9"/>
      <c r="F446" s="9"/>
      <c r="G446" s="9"/>
      <c r="H446">
        <f t="shared" si="12"/>
        <v>1</v>
      </c>
      <c r="I446" s="12">
        <f t="shared" si="13"/>
        <v>0.5</v>
      </c>
    </row>
    <row r="447" spans="1:9" ht="12.75" customHeight="1" x14ac:dyDescent="0.2">
      <c r="A447" s="2">
        <v>2010105019</v>
      </c>
      <c r="B447" t="s">
        <v>114</v>
      </c>
      <c r="C447" s="9"/>
      <c r="G447" s="7"/>
      <c r="H447">
        <f t="shared" si="12"/>
        <v>0</v>
      </c>
      <c r="I447" s="12">
        <f t="shared" si="13"/>
        <v>0</v>
      </c>
    </row>
    <row r="448" spans="1:9" ht="12.75" customHeight="1" x14ac:dyDescent="0.2">
      <c r="A448" s="2">
        <v>2010105019</v>
      </c>
      <c r="B448" t="s">
        <v>114</v>
      </c>
      <c r="C448" s="9"/>
      <c r="F448" s="7"/>
      <c r="H448">
        <f t="shared" si="12"/>
        <v>0</v>
      </c>
      <c r="I448" s="12">
        <f t="shared" si="13"/>
        <v>0</v>
      </c>
    </row>
    <row r="449" spans="1:9" ht="12.75" customHeight="1" x14ac:dyDescent="0.2">
      <c r="A449" s="2">
        <v>2010105019</v>
      </c>
      <c r="B449" t="s">
        <v>114</v>
      </c>
      <c r="C449" s="9"/>
      <c r="E449" s="7"/>
      <c r="H449">
        <f t="shared" si="12"/>
        <v>0</v>
      </c>
      <c r="I449" s="12">
        <f t="shared" si="13"/>
        <v>0</v>
      </c>
    </row>
    <row r="450" spans="1:9" ht="12.75" customHeight="1" x14ac:dyDescent="0.2">
      <c r="A450" s="2">
        <v>2010105025</v>
      </c>
      <c r="B450" t="s">
        <v>115</v>
      </c>
      <c r="C450" s="9">
        <v>95326.96</v>
      </c>
      <c r="D450" s="9">
        <v>95326.96</v>
      </c>
      <c r="E450" s="9">
        <v>95326.96</v>
      </c>
      <c r="F450" s="9"/>
      <c r="G450" s="9"/>
      <c r="H450">
        <f t="shared" ref="H450:H513" si="14">COUNTA(C450:G450)</f>
        <v>3</v>
      </c>
      <c r="I450" s="12">
        <f t="shared" ref="I450:I513" si="15">SUM(C450:G450)</f>
        <v>285980.88</v>
      </c>
    </row>
    <row r="451" spans="1:9" ht="12.75" customHeight="1" x14ac:dyDescent="0.2">
      <c r="A451" s="2">
        <v>2010105025</v>
      </c>
      <c r="B451" t="s">
        <v>115</v>
      </c>
      <c r="C451" s="9">
        <v>95326.96</v>
      </c>
      <c r="G451" s="7"/>
      <c r="H451">
        <f t="shared" si="14"/>
        <v>1</v>
      </c>
      <c r="I451" s="12">
        <f t="shared" si="15"/>
        <v>95326.96</v>
      </c>
    </row>
    <row r="452" spans="1:9" ht="12.75" customHeight="1" x14ac:dyDescent="0.2">
      <c r="A452" s="2">
        <v>2010105025</v>
      </c>
      <c r="B452" t="s">
        <v>115</v>
      </c>
      <c r="C452" s="9">
        <v>95326.96</v>
      </c>
      <c r="F452" s="7"/>
      <c r="H452">
        <f t="shared" si="14"/>
        <v>1</v>
      </c>
      <c r="I452" s="12">
        <f t="shared" si="15"/>
        <v>95326.96</v>
      </c>
    </row>
    <row r="453" spans="1:9" ht="12.75" customHeight="1" x14ac:dyDescent="0.2">
      <c r="A453" s="2">
        <v>2010105025</v>
      </c>
      <c r="B453" t="s">
        <v>115</v>
      </c>
      <c r="C453" s="9"/>
      <c r="E453" s="7"/>
      <c r="H453">
        <f t="shared" si="14"/>
        <v>0</v>
      </c>
      <c r="I453" s="12">
        <f t="shared" si="15"/>
        <v>0</v>
      </c>
    </row>
    <row r="454" spans="1:9" ht="12.75" customHeight="1" x14ac:dyDescent="0.2">
      <c r="A454" s="2">
        <v>2010105031</v>
      </c>
      <c r="B454" t="s">
        <v>116</v>
      </c>
      <c r="C454" s="9"/>
      <c r="D454" s="9"/>
      <c r="E454" s="9"/>
      <c r="F454" s="9"/>
      <c r="G454" s="9"/>
      <c r="H454">
        <f t="shared" si="14"/>
        <v>0</v>
      </c>
      <c r="I454" s="12">
        <f t="shared" si="15"/>
        <v>0</v>
      </c>
    </row>
    <row r="455" spans="1:9" ht="12.75" customHeight="1" x14ac:dyDescent="0.2">
      <c r="A455" s="2">
        <v>2010105031</v>
      </c>
      <c r="B455" t="s">
        <v>116</v>
      </c>
      <c r="C455" s="9"/>
      <c r="G455" s="7"/>
      <c r="H455">
        <f t="shared" si="14"/>
        <v>0</v>
      </c>
      <c r="I455" s="12">
        <f t="shared" si="15"/>
        <v>0</v>
      </c>
    </row>
    <row r="456" spans="1:9" ht="12.75" customHeight="1" x14ac:dyDescent="0.2">
      <c r="A456" s="2">
        <v>2010105031</v>
      </c>
      <c r="B456" t="s">
        <v>116</v>
      </c>
      <c r="C456" s="9"/>
      <c r="F456" s="7"/>
      <c r="H456">
        <f t="shared" si="14"/>
        <v>0</v>
      </c>
      <c r="I456" s="12">
        <f t="shared" si="15"/>
        <v>0</v>
      </c>
    </row>
    <row r="457" spans="1:9" ht="12.75" customHeight="1" x14ac:dyDescent="0.2">
      <c r="A457" s="2">
        <v>2010105031</v>
      </c>
      <c r="B457" t="s">
        <v>116</v>
      </c>
      <c r="C457" s="9"/>
      <c r="E457" s="7"/>
      <c r="H457">
        <f t="shared" si="14"/>
        <v>0</v>
      </c>
      <c r="I457" s="12">
        <f t="shared" si="15"/>
        <v>0</v>
      </c>
    </row>
    <row r="458" spans="1:9" ht="12.75" customHeight="1" x14ac:dyDescent="0.2">
      <c r="A458" s="2">
        <v>2010105032</v>
      </c>
      <c r="B458" t="s">
        <v>117</v>
      </c>
      <c r="C458" s="9">
        <v>35</v>
      </c>
      <c r="D458" s="9"/>
      <c r="E458" s="9"/>
      <c r="F458" s="9"/>
      <c r="G458" s="9"/>
      <c r="H458">
        <f t="shared" si="14"/>
        <v>1</v>
      </c>
      <c r="I458" s="12">
        <f t="shared" si="15"/>
        <v>35</v>
      </c>
    </row>
    <row r="459" spans="1:9" ht="12.75" customHeight="1" x14ac:dyDescent="0.2">
      <c r="A459" s="2">
        <v>2010105032</v>
      </c>
      <c r="B459" t="s">
        <v>117</v>
      </c>
      <c r="C459" s="9"/>
      <c r="G459" s="7"/>
      <c r="H459">
        <f t="shared" si="14"/>
        <v>0</v>
      </c>
      <c r="I459" s="12">
        <f t="shared" si="15"/>
        <v>0</v>
      </c>
    </row>
    <row r="460" spans="1:9" ht="12.75" customHeight="1" x14ac:dyDescent="0.2">
      <c r="A460" s="2">
        <v>2010105032</v>
      </c>
      <c r="B460" t="s">
        <v>117</v>
      </c>
      <c r="C460" s="9"/>
      <c r="F460" s="7"/>
      <c r="H460">
        <f t="shared" si="14"/>
        <v>0</v>
      </c>
      <c r="I460" s="12">
        <f t="shared" si="15"/>
        <v>0</v>
      </c>
    </row>
    <row r="461" spans="1:9" ht="12.75" customHeight="1" x14ac:dyDescent="0.2">
      <c r="A461" s="2">
        <v>2010105032</v>
      </c>
      <c r="B461" t="s">
        <v>117</v>
      </c>
      <c r="C461" s="9"/>
      <c r="E461" s="7"/>
      <c r="H461">
        <f t="shared" si="14"/>
        <v>0</v>
      </c>
      <c r="I461" s="12">
        <f t="shared" si="15"/>
        <v>0</v>
      </c>
    </row>
    <row r="462" spans="1:9" ht="12.75" customHeight="1" x14ac:dyDescent="0.2">
      <c r="A462" s="2">
        <v>2010105049</v>
      </c>
      <c r="B462" t="s">
        <v>118</v>
      </c>
      <c r="C462" s="9">
        <v>45.49</v>
      </c>
      <c r="D462" s="9"/>
      <c r="E462" s="9"/>
      <c r="F462" s="9"/>
      <c r="G462" s="9"/>
      <c r="H462">
        <f t="shared" si="14"/>
        <v>1</v>
      </c>
      <c r="I462" s="12">
        <f t="shared" si="15"/>
        <v>45.49</v>
      </c>
    </row>
    <row r="463" spans="1:9" ht="12.75" customHeight="1" x14ac:dyDescent="0.2">
      <c r="A463" s="2">
        <v>2010105049</v>
      </c>
      <c r="B463" t="s">
        <v>118</v>
      </c>
      <c r="C463" s="9"/>
      <c r="G463" s="7"/>
      <c r="H463">
        <f t="shared" si="14"/>
        <v>0</v>
      </c>
      <c r="I463" s="12">
        <f t="shared" si="15"/>
        <v>0</v>
      </c>
    </row>
    <row r="464" spans="1:9" ht="12.75" customHeight="1" x14ac:dyDescent="0.2">
      <c r="A464" s="2">
        <v>2010105049</v>
      </c>
      <c r="B464" t="s">
        <v>118</v>
      </c>
      <c r="C464" s="9"/>
      <c r="F464" s="7"/>
      <c r="H464">
        <f t="shared" si="14"/>
        <v>0</v>
      </c>
      <c r="I464" s="12">
        <f t="shared" si="15"/>
        <v>0</v>
      </c>
    </row>
    <row r="465" spans="1:9" ht="12.75" customHeight="1" x14ac:dyDescent="0.2">
      <c r="A465" s="2">
        <v>2010105049</v>
      </c>
      <c r="B465" t="s">
        <v>118</v>
      </c>
      <c r="C465" s="9"/>
      <c r="E465" s="7"/>
      <c r="H465">
        <f t="shared" si="14"/>
        <v>0</v>
      </c>
      <c r="I465" s="12">
        <f t="shared" si="15"/>
        <v>0</v>
      </c>
    </row>
    <row r="466" spans="1:9" ht="12.75" customHeight="1" x14ac:dyDescent="0.2">
      <c r="A466" s="2">
        <v>2010105050</v>
      </c>
      <c r="B466" t="s">
        <v>119</v>
      </c>
      <c r="C466" s="9">
        <v>19281.633333329999</v>
      </c>
      <c r="D466" s="9">
        <v>19281.633333329999</v>
      </c>
      <c r="E466" s="9">
        <v>19281.633333329999</v>
      </c>
      <c r="F466" s="9"/>
      <c r="G466" s="9"/>
      <c r="H466">
        <f t="shared" si="14"/>
        <v>3</v>
      </c>
      <c r="I466" s="12">
        <f t="shared" si="15"/>
        <v>57844.899999989997</v>
      </c>
    </row>
    <row r="467" spans="1:9" ht="12.75" customHeight="1" x14ac:dyDescent="0.2">
      <c r="A467" s="2">
        <v>2010105050</v>
      </c>
      <c r="B467" t="s">
        <v>119</v>
      </c>
      <c r="C467" s="9">
        <v>19281.633333329999</v>
      </c>
      <c r="G467" s="7"/>
      <c r="H467">
        <f t="shared" si="14"/>
        <v>1</v>
      </c>
      <c r="I467" s="12">
        <f t="shared" si="15"/>
        <v>19281.633333329999</v>
      </c>
    </row>
    <row r="468" spans="1:9" ht="12.75" customHeight="1" x14ac:dyDescent="0.2">
      <c r="A468" s="2">
        <v>2010105050</v>
      </c>
      <c r="B468" t="s">
        <v>119</v>
      </c>
      <c r="C468" s="9">
        <v>19281.633333329999</v>
      </c>
      <c r="F468" s="7"/>
      <c r="H468">
        <f t="shared" si="14"/>
        <v>1</v>
      </c>
      <c r="I468" s="12">
        <f t="shared" si="15"/>
        <v>19281.633333329999</v>
      </c>
    </row>
    <row r="469" spans="1:9" ht="12.75" customHeight="1" x14ac:dyDescent="0.2">
      <c r="A469" s="2">
        <v>2010105050</v>
      </c>
      <c r="B469" t="s">
        <v>119</v>
      </c>
      <c r="C469" s="9"/>
      <c r="E469" s="7"/>
      <c r="H469">
        <f t="shared" si="14"/>
        <v>0</v>
      </c>
      <c r="I469" s="12">
        <f t="shared" si="15"/>
        <v>0</v>
      </c>
    </row>
    <row r="470" spans="1:9" ht="12.75" customHeight="1" x14ac:dyDescent="0.2">
      <c r="A470" s="2">
        <v>2010105056</v>
      </c>
      <c r="B470" t="s">
        <v>120</v>
      </c>
      <c r="C470" s="9">
        <v>58761.825000000004</v>
      </c>
      <c r="D470" s="9">
        <v>58761.825000000004</v>
      </c>
      <c r="E470" s="9"/>
      <c r="F470" s="9"/>
      <c r="G470" s="9"/>
      <c r="H470">
        <f t="shared" si="14"/>
        <v>2</v>
      </c>
      <c r="I470" s="12">
        <f t="shared" si="15"/>
        <v>117523.65000000001</v>
      </c>
    </row>
    <row r="471" spans="1:9" ht="12.75" customHeight="1" x14ac:dyDescent="0.2">
      <c r="A471" s="2">
        <v>2010105056</v>
      </c>
      <c r="B471" t="s">
        <v>120</v>
      </c>
      <c r="C471" s="9">
        <v>58761.825000000004</v>
      </c>
      <c r="G471" s="7"/>
      <c r="H471">
        <f t="shared" si="14"/>
        <v>1</v>
      </c>
      <c r="I471" s="12">
        <f t="shared" si="15"/>
        <v>58761.825000000004</v>
      </c>
    </row>
    <row r="472" spans="1:9" ht="12.75" customHeight="1" x14ac:dyDescent="0.2">
      <c r="A472" s="2">
        <v>2010105056</v>
      </c>
      <c r="B472" t="s">
        <v>120</v>
      </c>
      <c r="C472" s="9"/>
      <c r="F472" s="7"/>
      <c r="H472">
        <f t="shared" si="14"/>
        <v>0</v>
      </c>
      <c r="I472" s="12">
        <f t="shared" si="15"/>
        <v>0</v>
      </c>
    </row>
    <row r="473" spans="1:9" ht="12.75" customHeight="1" x14ac:dyDescent="0.2">
      <c r="A473" s="2">
        <v>2010105056</v>
      </c>
      <c r="B473" t="s">
        <v>120</v>
      </c>
      <c r="C473" s="9"/>
      <c r="E473" s="7"/>
      <c r="H473">
        <f t="shared" si="14"/>
        <v>0</v>
      </c>
      <c r="I473" s="12">
        <f t="shared" si="15"/>
        <v>0</v>
      </c>
    </row>
    <row r="474" spans="1:9" ht="12.75" customHeight="1" x14ac:dyDescent="0.2">
      <c r="A474" s="2">
        <v>2010105057</v>
      </c>
      <c r="B474" s="10" t="s">
        <v>121</v>
      </c>
      <c r="C474" s="9">
        <v>13497.25</v>
      </c>
      <c r="D474" s="9"/>
      <c r="E474" s="9"/>
      <c r="F474" s="9"/>
      <c r="G474" s="9"/>
      <c r="H474">
        <f t="shared" si="14"/>
        <v>1</v>
      </c>
      <c r="I474" s="12">
        <f t="shared" si="15"/>
        <v>13497.25</v>
      </c>
    </row>
    <row r="475" spans="1:9" ht="12.75" customHeight="1" x14ac:dyDescent="0.2">
      <c r="A475" s="2">
        <v>2010105057</v>
      </c>
      <c r="B475" s="10" t="s">
        <v>121</v>
      </c>
      <c r="C475" s="9"/>
      <c r="G475" s="7"/>
      <c r="H475">
        <f t="shared" si="14"/>
        <v>0</v>
      </c>
      <c r="I475" s="12">
        <f t="shared" si="15"/>
        <v>0</v>
      </c>
    </row>
    <row r="476" spans="1:9" ht="12.75" customHeight="1" x14ac:dyDescent="0.2">
      <c r="A476" s="2">
        <v>2010105057</v>
      </c>
      <c r="B476" s="10" t="s">
        <v>121</v>
      </c>
      <c r="C476" s="9"/>
      <c r="F476" s="7"/>
      <c r="H476">
        <f t="shared" si="14"/>
        <v>0</v>
      </c>
      <c r="I476" s="12">
        <f t="shared" si="15"/>
        <v>0</v>
      </c>
    </row>
    <row r="477" spans="1:9" ht="12.75" customHeight="1" x14ac:dyDescent="0.2">
      <c r="A477" s="2">
        <v>2010105057</v>
      </c>
      <c r="B477" s="10" t="s">
        <v>121</v>
      </c>
      <c r="C477" s="9"/>
      <c r="E477" s="7"/>
      <c r="H477">
        <f t="shared" si="14"/>
        <v>0</v>
      </c>
      <c r="I477" s="12">
        <f t="shared" si="15"/>
        <v>0</v>
      </c>
    </row>
    <row r="478" spans="1:9" ht="12.75" customHeight="1" x14ac:dyDescent="0.2">
      <c r="A478" s="2">
        <v>2010105065</v>
      </c>
      <c r="B478" t="s">
        <v>122</v>
      </c>
      <c r="C478" s="9">
        <v>4738</v>
      </c>
      <c r="D478" s="9"/>
      <c r="E478" s="9"/>
      <c r="F478" s="9"/>
      <c r="G478" s="9"/>
      <c r="H478">
        <f t="shared" si="14"/>
        <v>1</v>
      </c>
      <c r="I478" s="12">
        <f t="shared" si="15"/>
        <v>4738</v>
      </c>
    </row>
    <row r="479" spans="1:9" ht="12.75" customHeight="1" x14ac:dyDescent="0.2">
      <c r="A479" s="2">
        <v>2010105065</v>
      </c>
      <c r="B479" t="s">
        <v>122</v>
      </c>
      <c r="C479" s="9"/>
      <c r="G479" s="7"/>
      <c r="H479">
        <f t="shared" si="14"/>
        <v>0</v>
      </c>
      <c r="I479" s="12">
        <f t="shared" si="15"/>
        <v>0</v>
      </c>
    </row>
    <row r="480" spans="1:9" ht="12.75" customHeight="1" x14ac:dyDescent="0.2">
      <c r="A480" s="2">
        <v>2010105065</v>
      </c>
      <c r="B480" t="s">
        <v>122</v>
      </c>
      <c r="C480" s="9"/>
      <c r="F480" s="7"/>
      <c r="H480">
        <f t="shared" si="14"/>
        <v>0</v>
      </c>
      <c r="I480" s="12">
        <f t="shared" si="15"/>
        <v>0</v>
      </c>
    </row>
    <row r="481" spans="1:9" ht="12.75" customHeight="1" x14ac:dyDescent="0.2">
      <c r="A481" s="2">
        <v>2010105065</v>
      </c>
      <c r="B481" t="s">
        <v>122</v>
      </c>
      <c r="C481" s="9"/>
      <c r="E481" s="7"/>
      <c r="H481">
        <f t="shared" si="14"/>
        <v>0</v>
      </c>
      <c r="I481" s="12">
        <f t="shared" si="15"/>
        <v>0</v>
      </c>
    </row>
    <row r="482" spans="1:9" ht="12.75" customHeight="1" x14ac:dyDescent="0.2">
      <c r="A482" s="2">
        <v>2010105066</v>
      </c>
      <c r="B482" s="10" t="s">
        <v>123</v>
      </c>
      <c r="C482" s="9">
        <v>4787.37</v>
      </c>
      <c r="D482" s="9"/>
      <c r="E482" s="9"/>
      <c r="F482" s="9"/>
      <c r="G482" s="9"/>
      <c r="H482">
        <f t="shared" si="14"/>
        <v>1</v>
      </c>
      <c r="I482" s="12">
        <f t="shared" si="15"/>
        <v>4787.37</v>
      </c>
    </row>
    <row r="483" spans="1:9" ht="12.75" customHeight="1" x14ac:dyDescent="0.2">
      <c r="A483" s="2">
        <v>2010105066</v>
      </c>
      <c r="B483" s="10" t="s">
        <v>123</v>
      </c>
      <c r="C483" s="9"/>
      <c r="G483" s="7"/>
      <c r="H483">
        <f t="shared" si="14"/>
        <v>0</v>
      </c>
      <c r="I483" s="12">
        <f t="shared" si="15"/>
        <v>0</v>
      </c>
    </row>
    <row r="484" spans="1:9" ht="12.75" customHeight="1" x14ac:dyDescent="0.2">
      <c r="A484" s="2">
        <v>2010105066</v>
      </c>
      <c r="B484" s="10" t="s">
        <v>123</v>
      </c>
      <c r="C484" s="9"/>
      <c r="F484" s="7"/>
      <c r="H484">
        <f t="shared" si="14"/>
        <v>0</v>
      </c>
      <c r="I484" s="12">
        <f t="shared" si="15"/>
        <v>0</v>
      </c>
    </row>
    <row r="485" spans="1:9" ht="12.75" customHeight="1" x14ac:dyDescent="0.2">
      <c r="A485" s="2">
        <v>2010105066</v>
      </c>
      <c r="B485" s="10" t="s">
        <v>123</v>
      </c>
      <c r="C485" s="9"/>
      <c r="E485" s="7"/>
      <c r="H485">
        <f t="shared" si="14"/>
        <v>0</v>
      </c>
      <c r="I485" s="12">
        <f t="shared" si="15"/>
        <v>0</v>
      </c>
    </row>
    <row r="486" spans="1:9" ht="12.75" customHeight="1" x14ac:dyDescent="0.2">
      <c r="A486" s="2">
        <v>2010105069</v>
      </c>
      <c r="B486" s="10" t="s">
        <v>124</v>
      </c>
      <c r="C486" s="9">
        <v>15937.54</v>
      </c>
      <c r="D486" s="9"/>
      <c r="E486" s="9"/>
      <c r="F486" s="9"/>
      <c r="G486" s="9"/>
      <c r="H486">
        <f t="shared" si="14"/>
        <v>1</v>
      </c>
      <c r="I486" s="12">
        <f t="shared" si="15"/>
        <v>15937.54</v>
      </c>
    </row>
    <row r="487" spans="1:9" ht="12.75" customHeight="1" x14ac:dyDescent="0.2">
      <c r="A487" s="2">
        <v>2010105069</v>
      </c>
      <c r="B487" s="10" t="s">
        <v>124</v>
      </c>
      <c r="C487" s="9"/>
      <c r="G487" s="7"/>
      <c r="H487">
        <f t="shared" si="14"/>
        <v>0</v>
      </c>
      <c r="I487" s="12">
        <f t="shared" si="15"/>
        <v>0</v>
      </c>
    </row>
    <row r="488" spans="1:9" ht="12.75" customHeight="1" x14ac:dyDescent="0.2">
      <c r="A488" s="2">
        <v>2010105069</v>
      </c>
      <c r="B488" s="10" t="s">
        <v>124</v>
      </c>
      <c r="C488" s="9"/>
      <c r="F488" s="7"/>
      <c r="H488">
        <f t="shared" si="14"/>
        <v>0</v>
      </c>
      <c r="I488" s="12">
        <f t="shared" si="15"/>
        <v>0</v>
      </c>
    </row>
    <row r="489" spans="1:9" ht="12.75" customHeight="1" x14ac:dyDescent="0.2">
      <c r="A489" s="2">
        <v>2010105069</v>
      </c>
      <c r="B489" s="10" t="s">
        <v>124</v>
      </c>
      <c r="C489" s="9"/>
      <c r="E489" s="7"/>
      <c r="H489">
        <f t="shared" si="14"/>
        <v>0</v>
      </c>
      <c r="I489" s="12">
        <f t="shared" si="15"/>
        <v>0</v>
      </c>
    </row>
    <row r="490" spans="1:9" ht="12.75" customHeight="1" x14ac:dyDescent="0.2">
      <c r="A490" s="2">
        <v>2010105071</v>
      </c>
      <c r="B490" s="10" t="s">
        <v>125</v>
      </c>
      <c r="C490" s="9">
        <v>23426.25</v>
      </c>
      <c r="D490" s="9">
        <v>23426.25</v>
      </c>
      <c r="E490" s="9">
        <v>23426.25</v>
      </c>
      <c r="F490" s="9">
        <v>23426.25</v>
      </c>
      <c r="G490" s="9"/>
      <c r="H490">
        <f t="shared" si="14"/>
        <v>4</v>
      </c>
      <c r="I490" s="12">
        <f t="shared" si="15"/>
        <v>93705</v>
      </c>
    </row>
    <row r="491" spans="1:9" ht="12.75" customHeight="1" x14ac:dyDescent="0.2">
      <c r="A491" s="2">
        <v>2010105071</v>
      </c>
      <c r="B491" s="10" t="s">
        <v>125</v>
      </c>
      <c r="C491" s="9">
        <v>23426.25</v>
      </c>
      <c r="G491" s="7"/>
      <c r="H491">
        <f t="shared" si="14"/>
        <v>1</v>
      </c>
      <c r="I491" s="12">
        <f t="shared" si="15"/>
        <v>23426.25</v>
      </c>
    </row>
    <row r="492" spans="1:9" ht="12.75" customHeight="1" x14ac:dyDescent="0.2">
      <c r="A492" s="2">
        <v>2010105071</v>
      </c>
      <c r="B492" s="10" t="s">
        <v>125</v>
      </c>
      <c r="C492" s="9">
        <v>23426.25</v>
      </c>
      <c r="F492" s="7"/>
      <c r="H492">
        <f t="shared" si="14"/>
        <v>1</v>
      </c>
      <c r="I492" s="12">
        <f t="shared" si="15"/>
        <v>23426.25</v>
      </c>
    </row>
    <row r="493" spans="1:9" ht="12.75" customHeight="1" x14ac:dyDescent="0.2">
      <c r="A493" s="2">
        <v>2010105071</v>
      </c>
      <c r="B493" s="10" t="s">
        <v>125</v>
      </c>
      <c r="C493" s="9">
        <v>23426.25</v>
      </c>
      <c r="E493" s="7"/>
      <c r="H493">
        <f t="shared" si="14"/>
        <v>1</v>
      </c>
      <c r="I493" s="12">
        <f t="shared" si="15"/>
        <v>23426.25</v>
      </c>
    </row>
    <row r="494" spans="1:9" ht="12.75" customHeight="1" x14ac:dyDescent="0.2">
      <c r="A494" s="2">
        <v>2010105075</v>
      </c>
      <c r="B494" s="10" t="s">
        <v>126</v>
      </c>
      <c r="C494" s="9">
        <v>5.17</v>
      </c>
      <c r="D494" s="9"/>
      <c r="E494" s="9"/>
      <c r="F494" s="9"/>
      <c r="G494" s="9"/>
      <c r="H494">
        <f t="shared" si="14"/>
        <v>1</v>
      </c>
      <c r="I494" s="12">
        <f t="shared" si="15"/>
        <v>5.17</v>
      </c>
    </row>
    <row r="495" spans="1:9" ht="12.75" customHeight="1" x14ac:dyDescent="0.2">
      <c r="A495" s="2">
        <v>2010105075</v>
      </c>
      <c r="B495" s="10" t="s">
        <v>126</v>
      </c>
      <c r="C495" s="9"/>
      <c r="G495" s="7"/>
      <c r="H495">
        <f t="shared" si="14"/>
        <v>0</v>
      </c>
      <c r="I495" s="12">
        <f t="shared" si="15"/>
        <v>0</v>
      </c>
    </row>
    <row r="496" spans="1:9" ht="12.75" customHeight="1" x14ac:dyDescent="0.2">
      <c r="A496" s="2">
        <v>2010105075</v>
      </c>
      <c r="B496" s="10" t="s">
        <v>126</v>
      </c>
      <c r="C496" s="9"/>
      <c r="F496" s="7"/>
      <c r="H496">
        <f t="shared" si="14"/>
        <v>0</v>
      </c>
      <c r="I496" s="12">
        <f t="shared" si="15"/>
        <v>0</v>
      </c>
    </row>
    <row r="497" spans="1:9" ht="12.75" customHeight="1" x14ac:dyDescent="0.2">
      <c r="A497" s="2">
        <v>2010105075</v>
      </c>
      <c r="B497" s="10" t="s">
        <v>126</v>
      </c>
      <c r="C497" s="9"/>
      <c r="E497" s="7"/>
      <c r="H497">
        <f t="shared" si="14"/>
        <v>0</v>
      </c>
      <c r="I497" s="12">
        <f t="shared" si="15"/>
        <v>0</v>
      </c>
    </row>
    <row r="498" spans="1:9" ht="12.75" customHeight="1" x14ac:dyDescent="0.2">
      <c r="A498" s="2">
        <v>2010105079</v>
      </c>
      <c r="B498" t="s">
        <v>127</v>
      </c>
      <c r="C498" s="9">
        <v>4352.4549999999999</v>
      </c>
      <c r="D498" s="9">
        <v>4352.4549999999999</v>
      </c>
      <c r="E498" s="9"/>
      <c r="F498" s="9"/>
      <c r="G498" s="9"/>
      <c r="H498">
        <f t="shared" si="14"/>
        <v>2</v>
      </c>
      <c r="I498" s="12">
        <f t="shared" si="15"/>
        <v>8704.91</v>
      </c>
    </row>
    <row r="499" spans="1:9" ht="12.75" customHeight="1" x14ac:dyDescent="0.2">
      <c r="A499" s="2">
        <v>2010105079</v>
      </c>
      <c r="B499" t="s">
        <v>127</v>
      </c>
      <c r="C499" s="9">
        <v>4352.4549999999999</v>
      </c>
      <c r="G499" s="7"/>
      <c r="H499">
        <f t="shared" si="14"/>
        <v>1</v>
      </c>
      <c r="I499" s="12">
        <f t="shared" si="15"/>
        <v>4352.4549999999999</v>
      </c>
    </row>
    <row r="500" spans="1:9" ht="12.75" customHeight="1" x14ac:dyDescent="0.2">
      <c r="A500" s="2">
        <v>2010105079</v>
      </c>
      <c r="B500" t="s">
        <v>127</v>
      </c>
      <c r="C500" s="9"/>
      <c r="F500" s="7"/>
      <c r="H500">
        <f t="shared" si="14"/>
        <v>0</v>
      </c>
      <c r="I500" s="12">
        <f t="shared" si="15"/>
        <v>0</v>
      </c>
    </row>
    <row r="501" spans="1:9" ht="12.75" customHeight="1" x14ac:dyDescent="0.2">
      <c r="A501" s="2">
        <v>2010105079</v>
      </c>
      <c r="B501" t="s">
        <v>127</v>
      </c>
      <c r="C501" s="9"/>
      <c r="E501" s="7"/>
      <c r="H501">
        <f t="shared" si="14"/>
        <v>0</v>
      </c>
      <c r="I501" s="12">
        <f t="shared" si="15"/>
        <v>0</v>
      </c>
    </row>
    <row r="502" spans="1:9" ht="12.75" customHeight="1" x14ac:dyDescent="0.2">
      <c r="A502" s="2">
        <v>2010105091</v>
      </c>
      <c r="B502" s="10" t="s">
        <v>128</v>
      </c>
      <c r="C502" s="9">
        <v>5481.5</v>
      </c>
      <c r="D502" s="9"/>
      <c r="E502" s="9"/>
      <c r="F502" s="9"/>
      <c r="G502" s="9"/>
      <c r="H502">
        <f t="shared" si="14"/>
        <v>1</v>
      </c>
      <c r="I502" s="12">
        <f t="shared" si="15"/>
        <v>5481.5</v>
      </c>
    </row>
    <row r="503" spans="1:9" ht="12.75" customHeight="1" x14ac:dyDescent="0.2">
      <c r="A503" s="2">
        <v>2010105091</v>
      </c>
      <c r="B503" s="10" t="s">
        <v>128</v>
      </c>
      <c r="C503" s="9"/>
      <c r="G503" s="7"/>
      <c r="H503">
        <f t="shared" si="14"/>
        <v>0</v>
      </c>
      <c r="I503" s="12">
        <f t="shared" si="15"/>
        <v>0</v>
      </c>
    </row>
    <row r="504" spans="1:9" ht="12.75" customHeight="1" x14ac:dyDescent="0.2">
      <c r="A504" s="2">
        <v>2010105091</v>
      </c>
      <c r="B504" s="10" t="s">
        <v>128</v>
      </c>
      <c r="C504" s="9"/>
      <c r="F504" s="7"/>
      <c r="H504">
        <f t="shared" si="14"/>
        <v>0</v>
      </c>
      <c r="I504" s="12">
        <f t="shared" si="15"/>
        <v>0</v>
      </c>
    </row>
    <row r="505" spans="1:9" ht="12.75" customHeight="1" x14ac:dyDescent="0.2">
      <c r="A505" s="2">
        <v>2010105091</v>
      </c>
      <c r="B505" s="10" t="s">
        <v>128</v>
      </c>
      <c r="C505" s="9"/>
      <c r="E505" s="7"/>
      <c r="H505">
        <f t="shared" si="14"/>
        <v>0</v>
      </c>
      <c r="I505" s="12">
        <f t="shared" si="15"/>
        <v>0</v>
      </c>
    </row>
    <row r="506" spans="1:9" ht="12.75" customHeight="1" x14ac:dyDescent="0.2">
      <c r="A506" s="2">
        <v>2010105096</v>
      </c>
      <c r="B506" s="10" t="s">
        <v>129</v>
      </c>
      <c r="C506" s="9">
        <v>1871.87</v>
      </c>
      <c r="D506" s="9"/>
      <c r="E506" s="9"/>
      <c r="F506" s="9"/>
      <c r="G506" s="9"/>
      <c r="H506">
        <f t="shared" si="14"/>
        <v>1</v>
      </c>
      <c r="I506" s="12">
        <f t="shared" si="15"/>
        <v>1871.87</v>
      </c>
    </row>
    <row r="507" spans="1:9" ht="12.75" customHeight="1" x14ac:dyDescent="0.2">
      <c r="A507" s="2">
        <v>2010105096</v>
      </c>
      <c r="B507" s="10" t="s">
        <v>129</v>
      </c>
      <c r="C507" s="9"/>
      <c r="G507" s="7"/>
      <c r="H507">
        <f t="shared" si="14"/>
        <v>0</v>
      </c>
      <c r="I507" s="12">
        <f t="shared" si="15"/>
        <v>0</v>
      </c>
    </row>
    <row r="508" spans="1:9" ht="12.75" customHeight="1" x14ac:dyDescent="0.2">
      <c r="A508" s="2">
        <v>2010105096</v>
      </c>
      <c r="B508" s="10" t="s">
        <v>129</v>
      </c>
      <c r="C508" s="9"/>
      <c r="F508" s="7"/>
      <c r="H508">
        <f t="shared" si="14"/>
        <v>0</v>
      </c>
      <c r="I508" s="12">
        <f t="shared" si="15"/>
        <v>0</v>
      </c>
    </row>
    <row r="509" spans="1:9" ht="12.75" customHeight="1" x14ac:dyDescent="0.2">
      <c r="A509" s="2">
        <v>2010105096</v>
      </c>
      <c r="B509" s="10" t="s">
        <v>129</v>
      </c>
      <c r="C509" s="9"/>
      <c r="E509" s="7"/>
      <c r="H509">
        <f t="shared" si="14"/>
        <v>0</v>
      </c>
      <c r="I509" s="12">
        <f t="shared" si="15"/>
        <v>0</v>
      </c>
    </row>
    <row r="510" spans="1:9" ht="12.75" customHeight="1" x14ac:dyDescent="0.2">
      <c r="A510" s="2">
        <v>2010105100</v>
      </c>
      <c r="B510" t="s">
        <v>130</v>
      </c>
      <c r="C510" s="9">
        <v>1886</v>
      </c>
      <c r="D510" s="9"/>
      <c r="E510" s="9"/>
      <c r="F510" s="9"/>
      <c r="G510" s="9"/>
      <c r="H510">
        <f t="shared" si="14"/>
        <v>1</v>
      </c>
      <c r="I510" s="12">
        <f t="shared" si="15"/>
        <v>1886</v>
      </c>
    </row>
    <row r="511" spans="1:9" ht="12.75" customHeight="1" x14ac:dyDescent="0.2">
      <c r="A511" s="2">
        <v>2010105100</v>
      </c>
      <c r="B511" t="s">
        <v>130</v>
      </c>
      <c r="C511" s="9"/>
      <c r="G511" s="7"/>
      <c r="H511">
        <f t="shared" si="14"/>
        <v>0</v>
      </c>
      <c r="I511" s="12">
        <f t="shared" si="15"/>
        <v>0</v>
      </c>
    </row>
    <row r="512" spans="1:9" ht="12.75" customHeight="1" x14ac:dyDescent="0.2">
      <c r="A512" s="2">
        <v>2010105100</v>
      </c>
      <c r="B512" t="s">
        <v>130</v>
      </c>
      <c r="C512" s="9"/>
      <c r="F512" s="7"/>
      <c r="H512">
        <f t="shared" si="14"/>
        <v>0</v>
      </c>
      <c r="I512" s="12">
        <f t="shared" si="15"/>
        <v>0</v>
      </c>
    </row>
    <row r="513" spans="1:9" ht="12.75" customHeight="1" x14ac:dyDescent="0.2">
      <c r="A513" s="2">
        <v>2010105100</v>
      </c>
      <c r="B513" t="s">
        <v>130</v>
      </c>
      <c r="C513" s="9"/>
      <c r="E513" s="7"/>
      <c r="H513">
        <f t="shared" si="14"/>
        <v>0</v>
      </c>
      <c r="I513" s="12">
        <f t="shared" si="15"/>
        <v>0</v>
      </c>
    </row>
    <row r="514" spans="1:9" ht="12.75" customHeight="1" x14ac:dyDescent="0.2">
      <c r="A514" s="2">
        <v>2010105103</v>
      </c>
      <c r="B514" t="s">
        <v>131</v>
      </c>
      <c r="C514" s="9">
        <v>822</v>
      </c>
      <c r="D514" s="9"/>
      <c r="E514" s="9"/>
      <c r="F514" s="9"/>
      <c r="G514" s="9"/>
      <c r="H514">
        <f t="shared" ref="H514:H577" si="16">COUNTA(C514:G514)</f>
        <v>1</v>
      </c>
      <c r="I514" s="12">
        <f t="shared" ref="I514:I577" si="17">SUM(C514:G514)</f>
        <v>822</v>
      </c>
    </row>
    <row r="515" spans="1:9" ht="12.75" customHeight="1" x14ac:dyDescent="0.2">
      <c r="A515" s="2">
        <v>2010105103</v>
      </c>
      <c r="B515" t="s">
        <v>131</v>
      </c>
      <c r="C515" s="9"/>
      <c r="G515" s="7"/>
      <c r="H515">
        <f t="shared" si="16"/>
        <v>0</v>
      </c>
      <c r="I515" s="12">
        <f t="shared" si="17"/>
        <v>0</v>
      </c>
    </row>
    <row r="516" spans="1:9" ht="12.75" customHeight="1" x14ac:dyDescent="0.2">
      <c r="A516" s="2">
        <v>2010105103</v>
      </c>
      <c r="B516" t="s">
        <v>131</v>
      </c>
      <c r="C516" s="9"/>
      <c r="F516" s="7"/>
      <c r="H516">
        <f t="shared" si="16"/>
        <v>0</v>
      </c>
      <c r="I516" s="12">
        <f t="shared" si="17"/>
        <v>0</v>
      </c>
    </row>
    <row r="517" spans="1:9" ht="12.75" customHeight="1" x14ac:dyDescent="0.2">
      <c r="A517" s="2">
        <v>2010105103</v>
      </c>
      <c r="B517" t="s">
        <v>131</v>
      </c>
      <c r="C517" s="9"/>
      <c r="E517" s="7"/>
      <c r="H517">
        <f t="shared" si="16"/>
        <v>0</v>
      </c>
      <c r="I517" s="12">
        <f t="shared" si="17"/>
        <v>0</v>
      </c>
    </row>
    <row r="518" spans="1:9" ht="12.75" customHeight="1" x14ac:dyDescent="0.2">
      <c r="A518" s="2">
        <v>2010105104</v>
      </c>
      <c r="B518" t="s">
        <v>132</v>
      </c>
      <c r="C518" s="9">
        <v>141.66999999999999</v>
      </c>
      <c r="D518" s="9"/>
      <c r="E518" s="9"/>
      <c r="F518" s="9"/>
      <c r="G518" s="9"/>
      <c r="H518">
        <f t="shared" si="16"/>
        <v>1</v>
      </c>
      <c r="I518" s="12">
        <f t="shared" si="17"/>
        <v>141.66999999999999</v>
      </c>
    </row>
    <row r="519" spans="1:9" ht="12.75" customHeight="1" x14ac:dyDescent="0.2">
      <c r="A519" s="2">
        <v>2010105104</v>
      </c>
      <c r="B519" t="s">
        <v>132</v>
      </c>
      <c r="C519" s="9"/>
      <c r="G519" s="7"/>
      <c r="H519">
        <f t="shared" si="16"/>
        <v>0</v>
      </c>
      <c r="I519" s="12">
        <f t="shared" si="17"/>
        <v>0</v>
      </c>
    </row>
    <row r="520" spans="1:9" ht="12.75" customHeight="1" x14ac:dyDescent="0.2">
      <c r="A520" s="2">
        <v>2010105104</v>
      </c>
      <c r="B520" t="s">
        <v>132</v>
      </c>
      <c r="C520" s="9"/>
      <c r="F520" s="7"/>
      <c r="H520">
        <f t="shared" si="16"/>
        <v>0</v>
      </c>
      <c r="I520" s="12">
        <f t="shared" si="17"/>
        <v>0</v>
      </c>
    </row>
    <row r="521" spans="1:9" ht="12.75" customHeight="1" x14ac:dyDescent="0.2">
      <c r="A521" s="2">
        <v>2010105104</v>
      </c>
      <c r="B521" t="s">
        <v>132</v>
      </c>
      <c r="C521" s="9"/>
      <c r="E521" s="7"/>
      <c r="H521">
        <f t="shared" si="16"/>
        <v>0</v>
      </c>
      <c r="I521" s="12">
        <f t="shared" si="17"/>
        <v>0</v>
      </c>
    </row>
    <row r="522" spans="1:9" ht="12.75" customHeight="1" x14ac:dyDescent="0.2">
      <c r="A522" s="2">
        <v>2010105110</v>
      </c>
      <c r="B522" t="s">
        <v>133</v>
      </c>
      <c r="C522" s="9">
        <v>59</v>
      </c>
      <c r="D522" s="9"/>
      <c r="E522" s="9"/>
      <c r="F522" s="9"/>
      <c r="G522" s="9"/>
      <c r="H522">
        <f t="shared" si="16"/>
        <v>1</v>
      </c>
      <c r="I522" s="12">
        <f t="shared" si="17"/>
        <v>59</v>
      </c>
    </row>
    <row r="523" spans="1:9" ht="12.75" customHeight="1" x14ac:dyDescent="0.2">
      <c r="A523" s="2">
        <v>2010105110</v>
      </c>
      <c r="B523" t="s">
        <v>133</v>
      </c>
      <c r="C523" s="9"/>
      <c r="G523" s="7"/>
      <c r="H523">
        <f t="shared" si="16"/>
        <v>0</v>
      </c>
      <c r="I523" s="12">
        <f t="shared" si="17"/>
        <v>0</v>
      </c>
    </row>
    <row r="524" spans="1:9" ht="12.75" customHeight="1" x14ac:dyDescent="0.2">
      <c r="A524" s="2">
        <v>2010105110</v>
      </c>
      <c r="B524" t="s">
        <v>133</v>
      </c>
      <c r="C524" s="9"/>
      <c r="F524" s="7"/>
      <c r="H524">
        <f t="shared" si="16"/>
        <v>0</v>
      </c>
      <c r="I524" s="12">
        <f t="shared" si="17"/>
        <v>0</v>
      </c>
    </row>
    <row r="525" spans="1:9" ht="12.75" customHeight="1" x14ac:dyDescent="0.2">
      <c r="A525" s="2">
        <v>2010105110</v>
      </c>
      <c r="B525" t="s">
        <v>133</v>
      </c>
      <c r="C525" s="9"/>
      <c r="E525" s="7"/>
      <c r="H525">
        <f t="shared" si="16"/>
        <v>0</v>
      </c>
      <c r="I525" s="12">
        <f t="shared" si="17"/>
        <v>0</v>
      </c>
    </row>
    <row r="526" spans="1:9" ht="12.75" customHeight="1" x14ac:dyDescent="0.2">
      <c r="A526" s="2">
        <v>2010105113</v>
      </c>
      <c r="B526" t="s">
        <v>134</v>
      </c>
      <c r="C526" s="9"/>
      <c r="D526" s="9"/>
      <c r="E526" s="9"/>
      <c r="F526" s="9"/>
      <c r="G526" s="9"/>
      <c r="H526">
        <f t="shared" si="16"/>
        <v>0</v>
      </c>
      <c r="I526" s="12">
        <f t="shared" si="17"/>
        <v>0</v>
      </c>
    </row>
    <row r="527" spans="1:9" ht="12.75" customHeight="1" x14ac:dyDescent="0.2">
      <c r="A527" s="2">
        <v>2010105113</v>
      </c>
      <c r="B527" t="s">
        <v>134</v>
      </c>
      <c r="C527" s="9"/>
      <c r="G527" s="7"/>
      <c r="H527">
        <f t="shared" si="16"/>
        <v>0</v>
      </c>
      <c r="I527" s="12">
        <f t="shared" si="17"/>
        <v>0</v>
      </c>
    </row>
    <row r="528" spans="1:9" ht="12.75" customHeight="1" x14ac:dyDescent="0.2">
      <c r="A528" s="2">
        <v>2010105113</v>
      </c>
      <c r="B528" t="s">
        <v>134</v>
      </c>
      <c r="C528" s="9"/>
      <c r="F528" s="7"/>
      <c r="H528">
        <f t="shared" si="16"/>
        <v>0</v>
      </c>
      <c r="I528" s="12">
        <f t="shared" si="17"/>
        <v>0</v>
      </c>
    </row>
    <row r="529" spans="1:9" ht="12.75" customHeight="1" x14ac:dyDescent="0.2">
      <c r="A529" s="2">
        <v>2010105113</v>
      </c>
      <c r="B529" t="s">
        <v>134</v>
      </c>
      <c r="C529" s="9"/>
      <c r="E529" s="7"/>
      <c r="H529">
        <f t="shared" si="16"/>
        <v>0</v>
      </c>
      <c r="I529" s="12">
        <f t="shared" si="17"/>
        <v>0</v>
      </c>
    </row>
    <row r="530" spans="1:9" ht="12.75" customHeight="1" x14ac:dyDescent="0.2">
      <c r="A530" s="2">
        <v>2010105116</v>
      </c>
      <c r="B530" t="s">
        <v>135</v>
      </c>
      <c r="C530" s="9"/>
      <c r="D530" s="9"/>
      <c r="E530" s="9"/>
      <c r="F530" s="9"/>
      <c r="G530" s="9"/>
      <c r="H530">
        <f t="shared" si="16"/>
        <v>0</v>
      </c>
      <c r="I530" s="12">
        <f t="shared" si="17"/>
        <v>0</v>
      </c>
    </row>
    <row r="531" spans="1:9" ht="12.75" customHeight="1" x14ac:dyDescent="0.2">
      <c r="A531" s="2">
        <v>2010105116</v>
      </c>
      <c r="B531" t="s">
        <v>135</v>
      </c>
      <c r="C531" s="9"/>
      <c r="G531" s="7"/>
      <c r="H531">
        <f t="shared" si="16"/>
        <v>0</v>
      </c>
      <c r="I531" s="12">
        <f t="shared" si="17"/>
        <v>0</v>
      </c>
    </row>
    <row r="532" spans="1:9" ht="12.75" customHeight="1" x14ac:dyDescent="0.2">
      <c r="A532" s="2">
        <v>2010105116</v>
      </c>
      <c r="B532" t="s">
        <v>135</v>
      </c>
      <c r="C532" s="9"/>
      <c r="F532" s="7"/>
      <c r="H532">
        <f t="shared" si="16"/>
        <v>0</v>
      </c>
      <c r="I532" s="12">
        <f t="shared" si="17"/>
        <v>0</v>
      </c>
    </row>
    <row r="533" spans="1:9" ht="12.75" customHeight="1" x14ac:dyDescent="0.2">
      <c r="A533" s="2">
        <v>2010105116</v>
      </c>
      <c r="B533" t="s">
        <v>135</v>
      </c>
      <c r="C533" s="9"/>
      <c r="E533" s="7"/>
      <c r="H533">
        <f t="shared" si="16"/>
        <v>0</v>
      </c>
      <c r="I533" s="12">
        <f t="shared" si="17"/>
        <v>0</v>
      </c>
    </row>
    <row r="534" spans="1:9" ht="12.75" customHeight="1" x14ac:dyDescent="0.2">
      <c r="A534" s="2">
        <v>2010105117</v>
      </c>
      <c r="B534" t="s">
        <v>136</v>
      </c>
      <c r="C534" s="9">
        <v>1311</v>
      </c>
      <c r="D534" s="9"/>
      <c r="E534" s="9"/>
      <c r="F534" s="9"/>
      <c r="G534" s="9"/>
      <c r="H534">
        <f t="shared" si="16"/>
        <v>1</v>
      </c>
      <c r="I534" s="12">
        <f t="shared" si="17"/>
        <v>1311</v>
      </c>
    </row>
    <row r="535" spans="1:9" ht="12.75" customHeight="1" x14ac:dyDescent="0.2">
      <c r="A535" s="2">
        <v>2010105117</v>
      </c>
      <c r="B535" t="s">
        <v>136</v>
      </c>
      <c r="C535" s="9"/>
      <c r="G535" s="7"/>
      <c r="H535">
        <f t="shared" si="16"/>
        <v>0</v>
      </c>
      <c r="I535" s="12">
        <f t="shared" si="17"/>
        <v>0</v>
      </c>
    </row>
    <row r="536" spans="1:9" ht="12.75" customHeight="1" x14ac:dyDescent="0.2">
      <c r="A536" s="2">
        <v>2010105117</v>
      </c>
      <c r="B536" t="s">
        <v>136</v>
      </c>
      <c r="C536" s="9"/>
      <c r="F536" s="7"/>
      <c r="H536">
        <f t="shared" si="16"/>
        <v>0</v>
      </c>
      <c r="I536" s="12">
        <f t="shared" si="17"/>
        <v>0</v>
      </c>
    </row>
    <row r="537" spans="1:9" ht="12.75" customHeight="1" x14ac:dyDescent="0.2">
      <c r="A537" s="2">
        <v>2010105117</v>
      </c>
      <c r="B537" t="s">
        <v>136</v>
      </c>
      <c r="C537" s="9"/>
      <c r="E537" s="7"/>
      <c r="H537">
        <f t="shared" si="16"/>
        <v>0</v>
      </c>
      <c r="I537" s="12">
        <f t="shared" si="17"/>
        <v>0</v>
      </c>
    </row>
    <row r="538" spans="1:9" ht="12.75" customHeight="1" x14ac:dyDescent="0.2">
      <c r="A538" s="2">
        <v>2010105119</v>
      </c>
      <c r="B538" t="s">
        <v>137</v>
      </c>
      <c r="C538" s="9">
        <v>2875.5</v>
      </c>
      <c r="D538" s="9"/>
      <c r="E538" s="9"/>
      <c r="F538" s="9"/>
      <c r="G538" s="9"/>
      <c r="H538">
        <f t="shared" si="16"/>
        <v>1</v>
      </c>
      <c r="I538" s="12">
        <f t="shared" si="17"/>
        <v>2875.5</v>
      </c>
    </row>
    <row r="539" spans="1:9" ht="12.75" customHeight="1" x14ac:dyDescent="0.2">
      <c r="A539" s="2">
        <v>2010105119</v>
      </c>
      <c r="B539" t="s">
        <v>137</v>
      </c>
      <c r="C539" s="9"/>
      <c r="G539" s="7"/>
      <c r="H539">
        <f t="shared" si="16"/>
        <v>0</v>
      </c>
      <c r="I539" s="12">
        <f t="shared" si="17"/>
        <v>0</v>
      </c>
    </row>
    <row r="540" spans="1:9" ht="12.75" customHeight="1" x14ac:dyDescent="0.2">
      <c r="A540" s="2">
        <v>2010105119</v>
      </c>
      <c r="B540" t="s">
        <v>137</v>
      </c>
      <c r="C540" s="9"/>
      <c r="F540" s="7"/>
      <c r="H540">
        <f t="shared" si="16"/>
        <v>0</v>
      </c>
      <c r="I540" s="12">
        <f t="shared" si="17"/>
        <v>0</v>
      </c>
    </row>
    <row r="541" spans="1:9" ht="12.75" customHeight="1" x14ac:dyDescent="0.2">
      <c r="A541" s="2">
        <v>2010105119</v>
      </c>
      <c r="B541" t="s">
        <v>137</v>
      </c>
      <c r="C541" s="9"/>
      <c r="E541" s="7"/>
      <c r="H541">
        <f t="shared" si="16"/>
        <v>0</v>
      </c>
      <c r="I541" s="12">
        <f t="shared" si="17"/>
        <v>0</v>
      </c>
    </row>
    <row r="542" spans="1:9" ht="12.75" customHeight="1" x14ac:dyDescent="0.2">
      <c r="A542" s="2">
        <v>2010105121</v>
      </c>
      <c r="B542" t="s">
        <v>138</v>
      </c>
      <c r="C542" s="9">
        <v>356.35</v>
      </c>
      <c r="D542" s="9">
        <v>356.35</v>
      </c>
      <c r="E542" s="9">
        <v>356.35</v>
      </c>
      <c r="F542" s="9">
        <v>356.35</v>
      </c>
      <c r="G542" s="9"/>
      <c r="H542">
        <f t="shared" si="16"/>
        <v>4</v>
      </c>
      <c r="I542" s="12">
        <f t="shared" si="17"/>
        <v>1425.4</v>
      </c>
    </row>
    <row r="543" spans="1:9" ht="12.75" customHeight="1" x14ac:dyDescent="0.2">
      <c r="A543" s="2">
        <v>2010105121</v>
      </c>
      <c r="B543" t="s">
        <v>138</v>
      </c>
      <c r="C543" s="9">
        <v>356.35</v>
      </c>
      <c r="G543" s="7"/>
      <c r="H543">
        <f t="shared" si="16"/>
        <v>1</v>
      </c>
      <c r="I543" s="12">
        <f t="shared" si="17"/>
        <v>356.35</v>
      </c>
    </row>
    <row r="544" spans="1:9" ht="12.75" customHeight="1" x14ac:dyDescent="0.2">
      <c r="A544" s="2">
        <v>2010105121</v>
      </c>
      <c r="B544" t="s">
        <v>138</v>
      </c>
      <c r="C544" s="9">
        <v>356.35</v>
      </c>
      <c r="F544" s="7"/>
      <c r="H544">
        <f t="shared" si="16"/>
        <v>1</v>
      </c>
      <c r="I544" s="12">
        <f t="shared" si="17"/>
        <v>356.35</v>
      </c>
    </row>
    <row r="545" spans="1:9" ht="12.75" customHeight="1" x14ac:dyDescent="0.2">
      <c r="A545" s="2">
        <v>2010105121</v>
      </c>
      <c r="B545" t="s">
        <v>138</v>
      </c>
      <c r="C545" s="9">
        <v>356.35</v>
      </c>
      <c r="E545" s="7"/>
      <c r="H545">
        <f t="shared" si="16"/>
        <v>1</v>
      </c>
      <c r="I545" s="12">
        <f t="shared" si="17"/>
        <v>356.35</v>
      </c>
    </row>
    <row r="546" spans="1:9" ht="12.75" customHeight="1" x14ac:dyDescent="0.2">
      <c r="A546" s="2">
        <v>2010105122</v>
      </c>
      <c r="B546" s="10" t="s">
        <v>139</v>
      </c>
      <c r="C546" s="9">
        <v>8917.25</v>
      </c>
      <c r="D546" s="9"/>
      <c r="E546" s="9"/>
      <c r="F546" s="9"/>
      <c r="G546" s="9"/>
      <c r="H546">
        <f t="shared" si="16"/>
        <v>1</v>
      </c>
      <c r="I546" s="12">
        <f t="shared" si="17"/>
        <v>8917.25</v>
      </c>
    </row>
    <row r="547" spans="1:9" ht="12.75" customHeight="1" x14ac:dyDescent="0.2">
      <c r="A547" s="2">
        <v>2010105122</v>
      </c>
      <c r="B547" s="10" t="s">
        <v>139</v>
      </c>
      <c r="C547" s="9"/>
      <c r="G547" s="7"/>
      <c r="H547">
        <f t="shared" si="16"/>
        <v>0</v>
      </c>
      <c r="I547" s="12">
        <f t="shared" si="17"/>
        <v>0</v>
      </c>
    </row>
    <row r="548" spans="1:9" ht="12.75" customHeight="1" x14ac:dyDescent="0.2">
      <c r="A548" s="2">
        <v>2010105122</v>
      </c>
      <c r="B548" s="10" t="s">
        <v>139</v>
      </c>
      <c r="C548" s="9"/>
      <c r="F548" s="7"/>
      <c r="H548">
        <f t="shared" si="16"/>
        <v>0</v>
      </c>
      <c r="I548" s="12">
        <f t="shared" si="17"/>
        <v>0</v>
      </c>
    </row>
    <row r="549" spans="1:9" ht="12.75" customHeight="1" x14ac:dyDescent="0.2">
      <c r="A549" s="2">
        <v>2010105122</v>
      </c>
      <c r="B549" s="10" t="s">
        <v>139</v>
      </c>
      <c r="C549" s="9"/>
      <c r="E549" s="7"/>
      <c r="H549">
        <f t="shared" si="16"/>
        <v>0</v>
      </c>
      <c r="I549" s="12">
        <f t="shared" si="17"/>
        <v>0</v>
      </c>
    </row>
    <row r="550" spans="1:9" ht="12.75" customHeight="1" x14ac:dyDescent="0.2">
      <c r="A550" s="2">
        <v>2010105128</v>
      </c>
      <c r="B550" s="10" t="s">
        <v>140</v>
      </c>
      <c r="C550" s="9">
        <v>1725</v>
      </c>
      <c r="D550" s="9"/>
      <c r="E550" s="9"/>
      <c r="F550" s="9"/>
      <c r="G550" s="9"/>
      <c r="H550">
        <f t="shared" si="16"/>
        <v>1</v>
      </c>
      <c r="I550" s="12">
        <f t="shared" si="17"/>
        <v>1725</v>
      </c>
    </row>
    <row r="551" spans="1:9" ht="12.75" customHeight="1" x14ac:dyDescent="0.2">
      <c r="A551" s="2">
        <v>2010105128</v>
      </c>
      <c r="B551" s="10" t="s">
        <v>140</v>
      </c>
      <c r="C551" s="9"/>
      <c r="G551" s="7"/>
      <c r="H551">
        <f t="shared" si="16"/>
        <v>0</v>
      </c>
      <c r="I551" s="12">
        <f t="shared" si="17"/>
        <v>0</v>
      </c>
    </row>
    <row r="552" spans="1:9" ht="12.75" customHeight="1" x14ac:dyDescent="0.2">
      <c r="A552" s="2">
        <v>2010105128</v>
      </c>
      <c r="B552" s="10" t="s">
        <v>140</v>
      </c>
      <c r="C552" s="9"/>
      <c r="F552" s="7"/>
      <c r="H552">
        <f t="shared" si="16"/>
        <v>0</v>
      </c>
      <c r="I552" s="12">
        <f t="shared" si="17"/>
        <v>0</v>
      </c>
    </row>
    <row r="553" spans="1:9" ht="12.75" customHeight="1" x14ac:dyDescent="0.2">
      <c r="A553" s="2">
        <v>2010105128</v>
      </c>
      <c r="B553" s="10" t="s">
        <v>140</v>
      </c>
      <c r="C553" s="9"/>
      <c r="E553" s="7"/>
      <c r="H553">
        <f t="shared" si="16"/>
        <v>0</v>
      </c>
      <c r="I553" s="12">
        <f t="shared" si="17"/>
        <v>0</v>
      </c>
    </row>
    <row r="554" spans="1:9" ht="12.75" customHeight="1" x14ac:dyDescent="0.2">
      <c r="A554" s="2">
        <v>2010105131</v>
      </c>
      <c r="B554" t="s">
        <v>141</v>
      </c>
      <c r="C554" s="9"/>
      <c r="D554" s="9"/>
      <c r="E554" s="9"/>
      <c r="F554" s="9"/>
      <c r="G554" s="9"/>
      <c r="H554">
        <f t="shared" si="16"/>
        <v>0</v>
      </c>
      <c r="I554" s="12">
        <f t="shared" si="17"/>
        <v>0</v>
      </c>
    </row>
    <row r="555" spans="1:9" ht="12.75" customHeight="1" x14ac:dyDescent="0.2">
      <c r="A555" s="2">
        <v>2010105131</v>
      </c>
      <c r="B555" t="s">
        <v>141</v>
      </c>
      <c r="C555" s="9"/>
      <c r="G555" s="7"/>
      <c r="H555">
        <f t="shared" si="16"/>
        <v>0</v>
      </c>
      <c r="I555" s="12">
        <f t="shared" si="17"/>
        <v>0</v>
      </c>
    </row>
    <row r="556" spans="1:9" ht="12.75" customHeight="1" x14ac:dyDescent="0.2">
      <c r="A556" s="2">
        <v>2010105131</v>
      </c>
      <c r="B556" t="s">
        <v>141</v>
      </c>
      <c r="C556" s="9"/>
      <c r="F556" s="7"/>
      <c r="H556">
        <f t="shared" si="16"/>
        <v>0</v>
      </c>
      <c r="I556" s="12">
        <f t="shared" si="17"/>
        <v>0</v>
      </c>
    </row>
    <row r="557" spans="1:9" ht="12.75" customHeight="1" x14ac:dyDescent="0.2">
      <c r="A557" s="2">
        <v>2010105131</v>
      </c>
      <c r="B557" t="s">
        <v>141</v>
      </c>
      <c r="C557" s="9"/>
      <c r="E557" s="7"/>
      <c r="H557">
        <f t="shared" si="16"/>
        <v>0</v>
      </c>
      <c r="I557" s="12">
        <f t="shared" si="17"/>
        <v>0</v>
      </c>
    </row>
    <row r="558" spans="1:9" ht="12.75" customHeight="1" x14ac:dyDescent="0.2">
      <c r="A558" s="2">
        <v>2010105132</v>
      </c>
      <c r="B558" s="10" t="s">
        <v>142</v>
      </c>
      <c r="C558" s="9">
        <v>77134.47</v>
      </c>
      <c r="D558" s="9"/>
      <c r="E558" s="9"/>
      <c r="F558" s="9"/>
      <c r="G558" s="9"/>
      <c r="H558">
        <f t="shared" si="16"/>
        <v>1</v>
      </c>
      <c r="I558" s="12">
        <f t="shared" si="17"/>
        <v>77134.47</v>
      </c>
    </row>
    <row r="559" spans="1:9" ht="12.75" customHeight="1" x14ac:dyDescent="0.2">
      <c r="A559" s="2">
        <v>2010105132</v>
      </c>
      <c r="B559" s="10" t="s">
        <v>142</v>
      </c>
      <c r="C559" s="9"/>
      <c r="G559" s="7"/>
      <c r="H559">
        <f t="shared" si="16"/>
        <v>0</v>
      </c>
      <c r="I559" s="12">
        <f t="shared" si="17"/>
        <v>0</v>
      </c>
    </row>
    <row r="560" spans="1:9" ht="12.75" customHeight="1" x14ac:dyDescent="0.2">
      <c r="A560" s="2">
        <v>2010105132</v>
      </c>
      <c r="B560" s="10" t="s">
        <v>142</v>
      </c>
      <c r="C560" s="9"/>
      <c r="F560" s="7"/>
      <c r="H560">
        <f t="shared" si="16"/>
        <v>0</v>
      </c>
      <c r="I560" s="12">
        <f t="shared" si="17"/>
        <v>0</v>
      </c>
    </row>
    <row r="561" spans="1:9" ht="12.75" customHeight="1" x14ac:dyDescent="0.2">
      <c r="A561" s="2">
        <v>2010105132</v>
      </c>
      <c r="B561" s="10" t="s">
        <v>142</v>
      </c>
      <c r="C561" s="9"/>
      <c r="E561" s="7"/>
      <c r="H561">
        <f t="shared" si="16"/>
        <v>0</v>
      </c>
      <c r="I561" s="12">
        <f t="shared" si="17"/>
        <v>0</v>
      </c>
    </row>
    <row r="562" spans="1:9" ht="12.75" customHeight="1" x14ac:dyDescent="0.2">
      <c r="A562" s="2">
        <v>2010105133</v>
      </c>
      <c r="B562" s="10" t="s">
        <v>143</v>
      </c>
      <c r="C562" s="9">
        <v>12767.33</v>
      </c>
      <c r="D562" s="9"/>
      <c r="E562" s="9"/>
      <c r="F562" s="9"/>
      <c r="G562" s="9"/>
      <c r="H562">
        <f t="shared" si="16"/>
        <v>1</v>
      </c>
      <c r="I562" s="12">
        <f t="shared" si="17"/>
        <v>12767.33</v>
      </c>
    </row>
    <row r="563" spans="1:9" ht="12.75" customHeight="1" x14ac:dyDescent="0.2">
      <c r="A563" s="2">
        <v>2010105133</v>
      </c>
      <c r="B563" s="10" t="s">
        <v>143</v>
      </c>
      <c r="C563" s="9"/>
      <c r="G563" s="7"/>
      <c r="H563">
        <f t="shared" si="16"/>
        <v>0</v>
      </c>
      <c r="I563" s="12">
        <f t="shared" si="17"/>
        <v>0</v>
      </c>
    </row>
    <row r="564" spans="1:9" ht="12.75" customHeight="1" x14ac:dyDescent="0.2">
      <c r="A564" s="2">
        <v>2010105133</v>
      </c>
      <c r="B564" s="10" t="s">
        <v>143</v>
      </c>
      <c r="C564" s="9"/>
      <c r="F564" s="7"/>
      <c r="H564">
        <f t="shared" si="16"/>
        <v>0</v>
      </c>
      <c r="I564" s="12">
        <f t="shared" si="17"/>
        <v>0</v>
      </c>
    </row>
    <row r="565" spans="1:9" ht="12.75" customHeight="1" x14ac:dyDescent="0.2">
      <c r="A565" s="2">
        <v>2010105133</v>
      </c>
      <c r="B565" s="10" t="s">
        <v>143</v>
      </c>
      <c r="C565" s="9"/>
      <c r="E565" s="7"/>
      <c r="H565">
        <f t="shared" si="16"/>
        <v>0</v>
      </c>
      <c r="I565" s="12">
        <f t="shared" si="17"/>
        <v>0</v>
      </c>
    </row>
    <row r="566" spans="1:9" ht="12.75" customHeight="1" x14ac:dyDescent="0.2">
      <c r="A566" s="2">
        <v>2010105134</v>
      </c>
      <c r="B566" t="s">
        <v>144</v>
      </c>
      <c r="C566" s="9"/>
      <c r="D566" s="9"/>
      <c r="E566" s="9"/>
      <c r="F566" s="9"/>
      <c r="G566" s="9"/>
      <c r="H566">
        <f t="shared" si="16"/>
        <v>0</v>
      </c>
      <c r="I566" s="12">
        <f t="shared" si="17"/>
        <v>0</v>
      </c>
    </row>
    <row r="567" spans="1:9" ht="12.75" customHeight="1" x14ac:dyDescent="0.2">
      <c r="A567" s="2">
        <v>2010105134</v>
      </c>
      <c r="B567" t="s">
        <v>144</v>
      </c>
      <c r="C567" s="9"/>
      <c r="G567" s="7"/>
      <c r="H567">
        <f t="shared" si="16"/>
        <v>0</v>
      </c>
      <c r="I567" s="12">
        <f t="shared" si="17"/>
        <v>0</v>
      </c>
    </row>
    <row r="568" spans="1:9" ht="12.75" customHeight="1" x14ac:dyDescent="0.2">
      <c r="A568" s="2">
        <v>2010105134</v>
      </c>
      <c r="B568" t="s">
        <v>144</v>
      </c>
      <c r="C568" s="9"/>
      <c r="F568" s="7"/>
      <c r="H568">
        <f t="shared" si="16"/>
        <v>0</v>
      </c>
      <c r="I568" s="12">
        <f t="shared" si="17"/>
        <v>0</v>
      </c>
    </row>
    <row r="569" spans="1:9" ht="12.75" customHeight="1" x14ac:dyDescent="0.2">
      <c r="A569" s="2">
        <v>2010105134</v>
      </c>
      <c r="B569" t="s">
        <v>144</v>
      </c>
      <c r="C569" s="9"/>
      <c r="E569" s="7"/>
      <c r="H569">
        <f t="shared" si="16"/>
        <v>0</v>
      </c>
      <c r="I569" s="12">
        <f t="shared" si="17"/>
        <v>0</v>
      </c>
    </row>
    <row r="570" spans="1:9" ht="12.75" customHeight="1" x14ac:dyDescent="0.2">
      <c r="A570" s="2">
        <v>2010105140</v>
      </c>
      <c r="B570" t="s">
        <v>145</v>
      </c>
      <c r="C570" s="9"/>
      <c r="D570" s="9"/>
      <c r="E570" s="9"/>
      <c r="F570" s="9"/>
      <c r="G570" s="9"/>
      <c r="H570">
        <f t="shared" si="16"/>
        <v>0</v>
      </c>
      <c r="I570" s="12">
        <f t="shared" si="17"/>
        <v>0</v>
      </c>
    </row>
    <row r="571" spans="1:9" ht="12.75" customHeight="1" x14ac:dyDescent="0.2">
      <c r="A571" s="2">
        <v>2010105140</v>
      </c>
      <c r="B571" t="s">
        <v>145</v>
      </c>
      <c r="C571" s="9"/>
      <c r="G571" s="7"/>
      <c r="H571">
        <f t="shared" si="16"/>
        <v>0</v>
      </c>
      <c r="I571" s="12">
        <f t="shared" si="17"/>
        <v>0</v>
      </c>
    </row>
    <row r="572" spans="1:9" ht="12.75" customHeight="1" x14ac:dyDescent="0.2">
      <c r="A572" s="2">
        <v>2010105140</v>
      </c>
      <c r="B572" t="s">
        <v>145</v>
      </c>
      <c r="C572" s="9"/>
      <c r="F572" s="7"/>
      <c r="H572">
        <f t="shared" si="16"/>
        <v>0</v>
      </c>
      <c r="I572" s="12">
        <f t="shared" si="17"/>
        <v>0</v>
      </c>
    </row>
    <row r="573" spans="1:9" ht="12.75" customHeight="1" x14ac:dyDescent="0.2">
      <c r="A573" s="2">
        <v>2010105140</v>
      </c>
      <c r="B573" t="s">
        <v>145</v>
      </c>
      <c r="C573" s="9"/>
      <c r="E573" s="7"/>
      <c r="H573">
        <f t="shared" si="16"/>
        <v>0</v>
      </c>
      <c r="I573" s="12">
        <f t="shared" si="17"/>
        <v>0</v>
      </c>
    </row>
    <row r="574" spans="1:9" ht="12.75" customHeight="1" x14ac:dyDescent="0.2">
      <c r="A574" s="2">
        <v>2010105141</v>
      </c>
      <c r="B574" t="s">
        <v>146</v>
      </c>
      <c r="C574" s="9"/>
      <c r="D574" s="9"/>
      <c r="E574" s="9"/>
      <c r="F574" s="9"/>
      <c r="G574" s="9"/>
      <c r="H574">
        <f t="shared" si="16"/>
        <v>0</v>
      </c>
      <c r="I574" s="12">
        <f t="shared" si="17"/>
        <v>0</v>
      </c>
    </row>
    <row r="575" spans="1:9" ht="12.75" customHeight="1" x14ac:dyDescent="0.2">
      <c r="A575" s="2">
        <v>2010105141</v>
      </c>
      <c r="B575" t="s">
        <v>146</v>
      </c>
      <c r="C575" s="9"/>
      <c r="G575" s="7"/>
      <c r="H575">
        <f t="shared" si="16"/>
        <v>0</v>
      </c>
      <c r="I575" s="12">
        <f t="shared" si="17"/>
        <v>0</v>
      </c>
    </row>
    <row r="576" spans="1:9" ht="12.75" customHeight="1" x14ac:dyDescent="0.2">
      <c r="A576" s="2">
        <v>2010105141</v>
      </c>
      <c r="B576" t="s">
        <v>146</v>
      </c>
      <c r="C576" s="9"/>
      <c r="F576" s="7"/>
      <c r="H576">
        <f t="shared" si="16"/>
        <v>0</v>
      </c>
      <c r="I576" s="12">
        <f t="shared" si="17"/>
        <v>0</v>
      </c>
    </row>
    <row r="577" spans="1:9" ht="12.75" customHeight="1" x14ac:dyDescent="0.2">
      <c r="A577" s="2">
        <v>2010105141</v>
      </c>
      <c r="B577" t="s">
        <v>146</v>
      </c>
      <c r="C577" s="9"/>
      <c r="E577" s="7"/>
      <c r="H577">
        <f t="shared" si="16"/>
        <v>0</v>
      </c>
      <c r="I577" s="12">
        <f t="shared" si="17"/>
        <v>0</v>
      </c>
    </row>
    <row r="578" spans="1:9" ht="12.75" customHeight="1" x14ac:dyDescent="0.2">
      <c r="A578" s="2">
        <v>2010105142</v>
      </c>
      <c r="B578" t="s">
        <v>147</v>
      </c>
      <c r="C578" s="9"/>
      <c r="D578" s="9"/>
      <c r="E578" s="9"/>
      <c r="F578" s="9"/>
      <c r="G578" s="9"/>
      <c r="H578">
        <f t="shared" ref="H578:H641" si="18">COUNTA(C578:G578)</f>
        <v>0</v>
      </c>
      <c r="I578" s="12">
        <f t="shared" ref="I578:I641" si="19">SUM(C578:G578)</f>
        <v>0</v>
      </c>
    </row>
    <row r="579" spans="1:9" ht="12.75" customHeight="1" x14ac:dyDescent="0.2">
      <c r="A579" s="2">
        <v>2010105142</v>
      </c>
      <c r="B579" t="s">
        <v>147</v>
      </c>
      <c r="C579" s="9"/>
      <c r="G579" s="7"/>
      <c r="H579">
        <f t="shared" si="18"/>
        <v>0</v>
      </c>
      <c r="I579" s="12">
        <f t="shared" si="19"/>
        <v>0</v>
      </c>
    </row>
    <row r="580" spans="1:9" ht="12.75" customHeight="1" x14ac:dyDescent="0.2">
      <c r="A580" s="2">
        <v>2010105142</v>
      </c>
      <c r="B580" t="s">
        <v>147</v>
      </c>
      <c r="C580" s="9"/>
      <c r="F580" s="7"/>
      <c r="H580">
        <f t="shared" si="18"/>
        <v>0</v>
      </c>
      <c r="I580" s="12">
        <f t="shared" si="19"/>
        <v>0</v>
      </c>
    </row>
    <row r="581" spans="1:9" ht="12.75" customHeight="1" x14ac:dyDescent="0.2">
      <c r="A581" s="2">
        <v>2010105142</v>
      </c>
      <c r="B581" t="s">
        <v>147</v>
      </c>
      <c r="C581" s="9"/>
      <c r="E581" s="7"/>
      <c r="H581">
        <f t="shared" si="18"/>
        <v>0</v>
      </c>
      <c r="I581" s="12">
        <f t="shared" si="19"/>
        <v>0</v>
      </c>
    </row>
    <row r="582" spans="1:9" ht="12.75" customHeight="1" x14ac:dyDescent="0.2">
      <c r="A582" s="2">
        <v>2010105145</v>
      </c>
      <c r="B582" t="s">
        <v>148</v>
      </c>
      <c r="C582" s="9">
        <v>9154.4599999999991</v>
      </c>
      <c r="D582" s="9"/>
      <c r="E582" s="9"/>
      <c r="F582" s="9"/>
      <c r="G582" s="9"/>
      <c r="H582">
        <f t="shared" si="18"/>
        <v>1</v>
      </c>
      <c r="I582" s="12">
        <f t="shared" si="19"/>
        <v>9154.4599999999991</v>
      </c>
    </row>
    <row r="583" spans="1:9" ht="12.75" customHeight="1" x14ac:dyDescent="0.2">
      <c r="A583" s="2">
        <v>2010105145</v>
      </c>
      <c r="B583" t="s">
        <v>148</v>
      </c>
      <c r="C583" s="9"/>
      <c r="G583" s="7"/>
      <c r="H583">
        <f t="shared" si="18"/>
        <v>0</v>
      </c>
      <c r="I583" s="12">
        <f t="shared" si="19"/>
        <v>0</v>
      </c>
    </row>
    <row r="584" spans="1:9" ht="12.75" customHeight="1" x14ac:dyDescent="0.2">
      <c r="A584" s="2">
        <v>2010105145</v>
      </c>
      <c r="B584" t="s">
        <v>148</v>
      </c>
      <c r="C584" s="9"/>
      <c r="F584" s="7"/>
      <c r="H584">
        <f t="shared" si="18"/>
        <v>0</v>
      </c>
      <c r="I584" s="12">
        <f t="shared" si="19"/>
        <v>0</v>
      </c>
    </row>
    <row r="585" spans="1:9" ht="12.75" customHeight="1" x14ac:dyDescent="0.2">
      <c r="A585" s="2">
        <v>2010105145</v>
      </c>
      <c r="B585" t="s">
        <v>148</v>
      </c>
      <c r="C585" s="9"/>
      <c r="E585" s="7"/>
      <c r="H585">
        <f t="shared" si="18"/>
        <v>0</v>
      </c>
      <c r="I585" s="12">
        <f t="shared" si="19"/>
        <v>0</v>
      </c>
    </row>
    <row r="586" spans="1:9" ht="12.75" customHeight="1" x14ac:dyDescent="0.2">
      <c r="A586" s="2">
        <v>2010105148</v>
      </c>
      <c r="B586" s="10" t="s">
        <v>149</v>
      </c>
      <c r="C586" s="9">
        <v>1787.42</v>
      </c>
      <c r="D586" s="9"/>
      <c r="E586" s="9"/>
      <c r="F586" s="9"/>
      <c r="G586" s="9"/>
      <c r="H586">
        <f t="shared" si="18"/>
        <v>1</v>
      </c>
      <c r="I586" s="12">
        <f t="shared" si="19"/>
        <v>1787.42</v>
      </c>
    </row>
    <row r="587" spans="1:9" ht="12.75" customHeight="1" x14ac:dyDescent="0.2">
      <c r="A587" s="2">
        <v>2010105148</v>
      </c>
      <c r="B587" s="10" t="s">
        <v>149</v>
      </c>
      <c r="C587" s="9"/>
      <c r="G587" s="7"/>
      <c r="H587">
        <f t="shared" si="18"/>
        <v>0</v>
      </c>
      <c r="I587" s="12">
        <f t="shared" si="19"/>
        <v>0</v>
      </c>
    </row>
    <row r="588" spans="1:9" ht="12.75" customHeight="1" x14ac:dyDescent="0.2">
      <c r="A588" s="2">
        <v>2010105148</v>
      </c>
      <c r="B588" s="10" t="s">
        <v>149</v>
      </c>
      <c r="C588" s="9"/>
      <c r="F588" s="7"/>
      <c r="H588">
        <f t="shared" si="18"/>
        <v>0</v>
      </c>
      <c r="I588" s="12">
        <f t="shared" si="19"/>
        <v>0</v>
      </c>
    </row>
    <row r="589" spans="1:9" ht="12.75" customHeight="1" x14ac:dyDescent="0.2">
      <c r="A589" s="2">
        <v>2010105148</v>
      </c>
      <c r="B589" s="10" t="s">
        <v>149</v>
      </c>
      <c r="C589" s="9"/>
      <c r="E589" s="7"/>
      <c r="H589">
        <f t="shared" si="18"/>
        <v>0</v>
      </c>
      <c r="I589" s="12">
        <f t="shared" si="19"/>
        <v>0</v>
      </c>
    </row>
    <row r="590" spans="1:9" ht="12.75" customHeight="1" x14ac:dyDescent="0.2">
      <c r="A590" s="2">
        <v>2010105149</v>
      </c>
      <c r="B590" t="s">
        <v>150</v>
      </c>
      <c r="C590" s="9"/>
      <c r="D590" s="9"/>
      <c r="E590" s="9"/>
      <c r="F590" s="9"/>
      <c r="G590" s="9"/>
      <c r="H590">
        <f t="shared" si="18"/>
        <v>0</v>
      </c>
      <c r="I590" s="12">
        <f t="shared" si="19"/>
        <v>0</v>
      </c>
    </row>
    <row r="591" spans="1:9" ht="12.75" customHeight="1" x14ac:dyDescent="0.2">
      <c r="A591" s="2">
        <v>2010105149</v>
      </c>
      <c r="B591" t="s">
        <v>150</v>
      </c>
      <c r="C591" s="9"/>
      <c r="G591" s="7"/>
      <c r="H591">
        <f t="shared" si="18"/>
        <v>0</v>
      </c>
      <c r="I591" s="12">
        <f t="shared" si="19"/>
        <v>0</v>
      </c>
    </row>
    <row r="592" spans="1:9" ht="12.75" customHeight="1" x14ac:dyDescent="0.2">
      <c r="A592" s="2">
        <v>2010105149</v>
      </c>
      <c r="B592" t="s">
        <v>150</v>
      </c>
      <c r="C592" s="9"/>
      <c r="F592" s="7"/>
      <c r="H592">
        <f t="shared" si="18"/>
        <v>0</v>
      </c>
      <c r="I592" s="12">
        <f t="shared" si="19"/>
        <v>0</v>
      </c>
    </row>
    <row r="593" spans="1:9" ht="12.75" customHeight="1" x14ac:dyDescent="0.2">
      <c r="A593" s="2">
        <v>2010105149</v>
      </c>
      <c r="B593" t="s">
        <v>150</v>
      </c>
      <c r="C593" s="9"/>
      <c r="E593" s="7"/>
      <c r="H593">
        <f t="shared" si="18"/>
        <v>0</v>
      </c>
      <c r="I593" s="12">
        <f t="shared" si="19"/>
        <v>0</v>
      </c>
    </row>
    <row r="594" spans="1:9" ht="12.75" customHeight="1" x14ac:dyDescent="0.2">
      <c r="A594" s="2">
        <v>2010105154</v>
      </c>
      <c r="B594" t="s">
        <v>151</v>
      </c>
      <c r="C594" s="9"/>
      <c r="D594" s="9"/>
      <c r="E594" s="9"/>
      <c r="F594" s="9"/>
      <c r="G594" s="9"/>
      <c r="H594">
        <f t="shared" si="18"/>
        <v>0</v>
      </c>
      <c r="I594" s="12">
        <f t="shared" si="19"/>
        <v>0</v>
      </c>
    </row>
    <row r="595" spans="1:9" ht="12.75" customHeight="1" x14ac:dyDescent="0.2">
      <c r="A595" s="2">
        <v>2010105154</v>
      </c>
      <c r="B595" t="s">
        <v>151</v>
      </c>
      <c r="C595" s="9"/>
      <c r="G595" s="7"/>
      <c r="H595">
        <f t="shared" si="18"/>
        <v>0</v>
      </c>
      <c r="I595" s="12">
        <f t="shared" si="19"/>
        <v>0</v>
      </c>
    </row>
    <row r="596" spans="1:9" ht="12.75" customHeight="1" x14ac:dyDescent="0.2">
      <c r="A596" s="2">
        <v>2010105154</v>
      </c>
      <c r="B596" t="s">
        <v>151</v>
      </c>
      <c r="C596" s="9"/>
      <c r="F596" s="7"/>
      <c r="H596">
        <f t="shared" si="18"/>
        <v>0</v>
      </c>
      <c r="I596" s="12">
        <f t="shared" si="19"/>
        <v>0</v>
      </c>
    </row>
    <row r="597" spans="1:9" ht="12.75" customHeight="1" x14ac:dyDescent="0.2">
      <c r="A597" s="2">
        <v>2010105154</v>
      </c>
      <c r="B597" t="s">
        <v>151</v>
      </c>
      <c r="C597" s="9"/>
      <c r="E597" s="7"/>
      <c r="H597">
        <f t="shared" si="18"/>
        <v>0</v>
      </c>
      <c r="I597" s="12">
        <f t="shared" si="19"/>
        <v>0</v>
      </c>
    </row>
    <row r="598" spans="1:9" ht="12.75" customHeight="1" x14ac:dyDescent="0.2">
      <c r="A598" s="2">
        <v>2010105156</v>
      </c>
      <c r="B598" t="s">
        <v>152</v>
      </c>
      <c r="C598" s="9"/>
      <c r="D598" s="9"/>
      <c r="E598" s="9"/>
      <c r="F598" s="9"/>
      <c r="G598" s="9"/>
      <c r="H598">
        <f t="shared" si="18"/>
        <v>0</v>
      </c>
      <c r="I598" s="12">
        <f t="shared" si="19"/>
        <v>0</v>
      </c>
    </row>
    <row r="599" spans="1:9" ht="12.75" customHeight="1" x14ac:dyDescent="0.2">
      <c r="A599" s="2">
        <v>2010105156</v>
      </c>
      <c r="B599" t="s">
        <v>152</v>
      </c>
      <c r="C599" s="9"/>
      <c r="G599" s="7"/>
      <c r="H599">
        <f t="shared" si="18"/>
        <v>0</v>
      </c>
      <c r="I599" s="12">
        <f t="shared" si="19"/>
        <v>0</v>
      </c>
    </row>
    <row r="600" spans="1:9" ht="12.75" customHeight="1" x14ac:dyDescent="0.2">
      <c r="A600" s="2">
        <v>2010105156</v>
      </c>
      <c r="B600" t="s">
        <v>152</v>
      </c>
      <c r="C600" s="9"/>
      <c r="F600" s="7"/>
      <c r="H600">
        <f t="shared" si="18"/>
        <v>0</v>
      </c>
      <c r="I600" s="12">
        <f t="shared" si="19"/>
        <v>0</v>
      </c>
    </row>
    <row r="601" spans="1:9" ht="12.75" customHeight="1" x14ac:dyDescent="0.2">
      <c r="A601" s="2">
        <v>2010105156</v>
      </c>
      <c r="B601" t="s">
        <v>152</v>
      </c>
      <c r="C601" s="9"/>
      <c r="E601" s="7"/>
      <c r="H601">
        <f t="shared" si="18"/>
        <v>0</v>
      </c>
      <c r="I601" s="12">
        <f t="shared" si="19"/>
        <v>0</v>
      </c>
    </row>
    <row r="602" spans="1:9" ht="12.75" customHeight="1" x14ac:dyDescent="0.2">
      <c r="A602" s="2">
        <v>2010105160</v>
      </c>
      <c r="B602" t="s">
        <v>153</v>
      </c>
      <c r="C602" s="9">
        <v>1377.425</v>
      </c>
      <c r="D602" s="9">
        <v>1377.425</v>
      </c>
      <c r="E602" s="9">
        <v>1377.425</v>
      </c>
      <c r="F602" s="9">
        <v>1377.425</v>
      </c>
      <c r="G602" s="9"/>
      <c r="H602">
        <f t="shared" si="18"/>
        <v>4</v>
      </c>
      <c r="I602" s="12">
        <f t="shared" si="19"/>
        <v>5509.7</v>
      </c>
    </row>
    <row r="603" spans="1:9" ht="12.75" customHeight="1" x14ac:dyDescent="0.2">
      <c r="A603" s="2">
        <v>2010105160</v>
      </c>
      <c r="B603" t="s">
        <v>153</v>
      </c>
      <c r="C603" s="9">
        <v>1377.425</v>
      </c>
      <c r="G603" s="7"/>
      <c r="H603">
        <f t="shared" si="18"/>
        <v>1</v>
      </c>
      <c r="I603" s="12">
        <f t="shared" si="19"/>
        <v>1377.425</v>
      </c>
    </row>
    <row r="604" spans="1:9" ht="12.75" customHeight="1" x14ac:dyDescent="0.2">
      <c r="A604" s="2">
        <v>2010105160</v>
      </c>
      <c r="B604" t="s">
        <v>153</v>
      </c>
      <c r="C604" s="9">
        <v>1377.425</v>
      </c>
      <c r="F604" s="7"/>
      <c r="H604">
        <f t="shared" si="18"/>
        <v>1</v>
      </c>
      <c r="I604" s="12">
        <f t="shared" si="19"/>
        <v>1377.425</v>
      </c>
    </row>
    <row r="605" spans="1:9" ht="12.75" customHeight="1" x14ac:dyDescent="0.2">
      <c r="A605" s="2">
        <v>2010105160</v>
      </c>
      <c r="B605" t="s">
        <v>153</v>
      </c>
      <c r="C605" s="9">
        <v>1377.425</v>
      </c>
      <c r="E605" s="7"/>
      <c r="H605">
        <f t="shared" si="18"/>
        <v>1</v>
      </c>
      <c r="I605" s="12">
        <f t="shared" si="19"/>
        <v>1377.425</v>
      </c>
    </row>
    <row r="606" spans="1:9" ht="12.75" customHeight="1" x14ac:dyDescent="0.2">
      <c r="A606" s="2">
        <v>2010105163</v>
      </c>
      <c r="B606" t="s">
        <v>154</v>
      </c>
      <c r="C606" s="9">
        <v>1277.3900000000001</v>
      </c>
      <c r="D606" s="9"/>
      <c r="E606" s="9"/>
      <c r="F606" s="9"/>
      <c r="G606" s="9"/>
      <c r="H606">
        <f t="shared" si="18"/>
        <v>1</v>
      </c>
      <c r="I606" s="12">
        <f t="shared" si="19"/>
        <v>1277.3900000000001</v>
      </c>
    </row>
    <row r="607" spans="1:9" ht="12.75" customHeight="1" x14ac:dyDescent="0.2">
      <c r="A607" s="2">
        <v>2010105163</v>
      </c>
      <c r="B607" t="s">
        <v>154</v>
      </c>
      <c r="C607" s="9"/>
      <c r="G607" s="7"/>
      <c r="H607">
        <f t="shared" si="18"/>
        <v>0</v>
      </c>
      <c r="I607" s="12">
        <f t="shared" si="19"/>
        <v>0</v>
      </c>
    </row>
    <row r="608" spans="1:9" ht="12.75" customHeight="1" x14ac:dyDescent="0.2">
      <c r="A608" s="2">
        <v>2010105163</v>
      </c>
      <c r="B608" t="s">
        <v>154</v>
      </c>
      <c r="C608" s="9"/>
      <c r="F608" s="7"/>
      <c r="H608">
        <f t="shared" si="18"/>
        <v>0</v>
      </c>
      <c r="I608" s="12">
        <f t="shared" si="19"/>
        <v>0</v>
      </c>
    </row>
    <row r="609" spans="1:9" ht="12.75" customHeight="1" x14ac:dyDescent="0.2">
      <c r="A609" s="2">
        <v>2010105163</v>
      </c>
      <c r="B609" t="s">
        <v>154</v>
      </c>
      <c r="C609" s="9"/>
      <c r="E609" s="7"/>
      <c r="H609">
        <f t="shared" si="18"/>
        <v>0</v>
      </c>
      <c r="I609" s="12">
        <f t="shared" si="19"/>
        <v>0</v>
      </c>
    </row>
    <row r="610" spans="1:9" ht="12.75" customHeight="1" x14ac:dyDescent="0.2">
      <c r="A610" s="2">
        <v>2010105164</v>
      </c>
      <c r="B610" s="10" t="s">
        <v>155</v>
      </c>
      <c r="C610" s="9">
        <v>1516.13</v>
      </c>
      <c r="D610" s="9"/>
      <c r="E610" s="9"/>
      <c r="F610" s="9"/>
      <c r="G610" s="9"/>
      <c r="H610">
        <f t="shared" si="18"/>
        <v>1</v>
      </c>
      <c r="I610" s="12">
        <f t="shared" si="19"/>
        <v>1516.13</v>
      </c>
    </row>
    <row r="611" spans="1:9" ht="12.75" customHeight="1" x14ac:dyDescent="0.2">
      <c r="A611" s="2">
        <v>2010105164</v>
      </c>
      <c r="B611" s="10" t="s">
        <v>155</v>
      </c>
      <c r="C611" s="9"/>
      <c r="G611" s="7"/>
      <c r="H611">
        <f t="shared" si="18"/>
        <v>0</v>
      </c>
      <c r="I611" s="12">
        <f t="shared" si="19"/>
        <v>0</v>
      </c>
    </row>
    <row r="612" spans="1:9" ht="12.75" customHeight="1" x14ac:dyDescent="0.2">
      <c r="A612" s="2">
        <v>2010105164</v>
      </c>
      <c r="B612" s="10" t="s">
        <v>155</v>
      </c>
      <c r="C612" s="9"/>
      <c r="F612" s="7"/>
      <c r="H612">
        <f t="shared" si="18"/>
        <v>0</v>
      </c>
      <c r="I612" s="12">
        <f t="shared" si="19"/>
        <v>0</v>
      </c>
    </row>
    <row r="613" spans="1:9" ht="12.75" customHeight="1" x14ac:dyDescent="0.2">
      <c r="A613" s="2">
        <v>2010105164</v>
      </c>
      <c r="B613" s="10" t="s">
        <v>155</v>
      </c>
      <c r="C613" s="9"/>
      <c r="E613" s="7"/>
      <c r="H613">
        <f t="shared" si="18"/>
        <v>0</v>
      </c>
      <c r="I613" s="12">
        <f t="shared" si="19"/>
        <v>0</v>
      </c>
    </row>
    <row r="614" spans="1:9" ht="12.75" customHeight="1" x14ac:dyDescent="0.2">
      <c r="A614" s="2">
        <v>2010105167</v>
      </c>
      <c r="B614" t="s">
        <v>156</v>
      </c>
      <c r="C614" s="9">
        <v>18569.936666666665</v>
      </c>
      <c r="D614" s="9">
        <v>18569.936666666665</v>
      </c>
      <c r="E614" s="9">
        <v>18569.936666666665</v>
      </c>
      <c r="F614" s="9"/>
      <c r="G614" s="9"/>
      <c r="H614">
        <f t="shared" si="18"/>
        <v>3</v>
      </c>
      <c r="I614" s="12">
        <f t="shared" si="19"/>
        <v>55709.81</v>
      </c>
    </row>
    <row r="615" spans="1:9" ht="12.75" customHeight="1" x14ac:dyDescent="0.2">
      <c r="A615" s="2">
        <v>2010105167</v>
      </c>
      <c r="B615" t="s">
        <v>156</v>
      </c>
      <c r="C615" s="9">
        <v>18569.936666666665</v>
      </c>
      <c r="G615" s="7"/>
      <c r="H615">
        <f t="shared" si="18"/>
        <v>1</v>
      </c>
      <c r="I615" s="12">
        <f t="shared" si="19"/>
        <v>18569.936666666665</v>
      </c>
    </row>
    <row r="616" spans="1:9" ht="12.75" customHeight="1" x14ac:dyDescent="0.2">
      <c r="A616" s="2">
        <v>2010105167</v>
      </c>
      <c r="B616" t="s">
        <v>156</v>
      </c>
      <c r="C616" s="9">
        <v>18569.936666666665</v>
      </c>
      <c r="F616" s="7"/>
      <c r="H616">
        <f t="shared" si="18"/>
        <v>1</v>
      </c>
      <c r="I616" s="12">
        <f t="shared" si="19"/>
        <v>18569.936666666665</v>
      </c>
    </row>
    <row r="617" spans="1:9" ht="12.75" customHeight="1" x14ac:dyDescent="0.2">
      <c r="A617" s="2">
        <v>2010105167</v>
      </c>
      <c r="B617" t="s">
        <v>156</v>
      </c>
      <c r="C617" s="9"/>
      <c r="E617" s="7"/>
      <c r="H617">
        <f t="shared" si="18"/>
        <v>0</v>
      </c>
      <c r="I617" s="12">
        <f t="shared" si="19"/>
        <v>0</v>
      </c>
    </row>
    <row r="618" spans="1:9" ht="12.75" customHeight="1" x14ac:dyDescent="0.2">
      <c r="A618" s="2">
        <v>2010105172</v>
      </c>
      <c r="B618" t="s">
        <v>157</v>
      </c>
      <c r="C618" s="9"/>
      <c r="D618" s="9"/>
      <c r="E618" s="9"/>
      <c r="F618" s="9"/>
      <c r="G618" s="9"/>
      <c r="H618">
        <f t="shared" si="18"/>
        <v>0</v>
      </c>
      <c r="I618" s="12">
        <f t="shared" si="19"/>
        <v>0</v>
      </c>
    </row>
    <row r="619" spans="1:9" ht="12.75" customHeight="1" x14ac:dyDescent="0.2">
      <c r="A619" s="2">
        <v>2010105172</v>
      </c>
      <c r="B619" t="s">
        <v>157</v>
      </c>
      <c r="C619" s="9"/>
      <c r="G619" s="7"/>
      <c r="H619">
        <f t="shared" si="18"/>
        <v>0</v>
      </c>
      <c r="I619" s="12">
        <f t="shared" si="19"/>
        <v>0</v>
      </c>
    </row>
    <row r="620" spans="1:9" ht="12.75" customHeight="1" x14ac:dyDescent="0.2">
      <c r="A620" s="2">
        <v>2010105172</v>
      </c>
      <c r="B620" t="s">
        <v>157</v>
      </c>
      <c r="C620" s="9"/>
      <c r="F620" s="7"/>
      <c r="H620">
        <f t="shared" si="18"/>
        <v>0</v>
      </c>
      <c r="I620" s="12">
        <f t="shared" si="19"/>
        <v>0</v>
      </c>
    </row>
    <row r="621" spans="1:9" ht="12.75" customHeight="1" x14ac:dyDescent="0.2">
      <c r="A621" s="2">
        <v>2010105172</v>
      </c>
      <c r="B621" t="s">
        <v>157</v>
      </c>
      <c r="C621" s="9"/>
      <c r="E621" s="7"/>
      <c r="H621">
        <f t="shared" si="18"/>
        <v>0</v>
      </c>
      <c r="I621" s="12">
        <f t="shared" si="19"/>
        <v>0</v>
      </c>
    </row>
    <row r="622" spans="1:9" ht="12.75" customHeight="1" x14ac:dyDescent="0.2">
      <c r="A622" s="2">
        <v>2010105176</v>
      </c>
      <c r="B622" s="10" t="s">
        <v>158</v>
      </c>
      <c r="C622" s="9">
        <v>89257.67</v>
      </c>
      <c r="D622" s="9"/>
      <c r="E622" s="9"/>
      <c r="F622" s="9"/>
      <c r="G622" s="9"/>
      <c r="H622">
        <f t="shared" si="18"/>
        <v>1</v>
      </c>
      <c r="I622" s="12">
        <f t="shared" si="19"/>
        <v>89257.67</v>
      </c>
    </row>
    <row r="623" spans="1:9" ht="12.75" customHeight="1" x14ac:dyDescent="0.2">
      <c r="A623" s="2">
        <v>2010105176</v>
      </c>
      <c r="B623" s="10" t="s">
        <v>158</v>
      </c>
      <c r="C623" s="9"/>
      <c r="G623" s="7"/>
      <c r="H623">
        <f t="shared" si="18"/>
        <v>0</v>
      </c>
      <c r="I623" s="12">
        <f t="shared" si="19"/>
        <v>0</v>
      </c>
    </row>
    <row r="624" spans="1:9" ht="12.75" customHeight="1" x14ac:dyDescent="0.2">
      <c r="A624" s="2">
        <v>2010105176</v>
      </c>
      <c r="B624" s="10" t="s">
        <v>158</v>
      </c>
      <c r="C624" s="9"/>
      <c r="F624" s="7"/>
      <c r="H624">
        <f t="shared" si="18"/>
        <v>0</v>
      </c>
      <c r="I624" s="12">
        <f t="shared" si="19"/>
        <v>0</v>
      </c>
    </row>
    <row r="625" spans="1:9" ht="12.75" customHeight="1" x14ac:dyDescent="0.2">
      <c r="A625" s="2">
        <v>2010105176</v>
      </c>
      <c r="B625" s="10" t="s">
        <v>158</v>
      </c>
      <c r="C625" s="9"/>
      <c r="E625" s="7"/>
      <c r="H625">
        <f t="shared" si="18"/>
        <v>0</v>
      </c>
      <c r="I625" s="12">
        <f t="shared" si="19"/>
        <v>0</v>
      </c>
    </row>
    <row r="626" spans="1:9" ht="12.75" customHeight="1" x14ac:dyDescent="0.2">
      <c r="A626" s="2">
        <v>2010105177</v>
      </c>
      <c r="B626" t="s">
        <v>159</v>
      </c>
      <c r="C626" s="9">
        <v>1324</v>
      </c>
      <c r="D626" s="9"/>
      <c r="E626" s="9"/>
      <c r="F626" s="9"/>
      <c r="G626" s="9"/>
      <c r="H626">
        <f t="shared" si="18"/>
        <v>1</v>
      </c>
      <c r="I626" s="12">
        <f t="shared" si="19"/>
        <v>1324</v>
      </c>
    </row>
    <row r="627" spans="1:9" ht="12.75" customHeight="1" x14ac:dyDescent="0.2">
      <c r="A627" s="2">
        <v>2010105177</v>
      </c>
      <c r="B627" t="s">
        <v>159</v>
      </c>
      <c r="C627" s="9"/>
      <c r="G627" s="7"/>
      <c r="H627">
        <f t="shared" si="18"/>
        <v>0</v>
      </c>
      <c r="I627" s="12">
        <f t="shared" si="19"/>
        <v>0</v>
      </c>
    </row>
    <row r="628" spans="1:9" ht="12.75" customHeight="1" x14ac:dyDescent="0.2">
      <c r="A628" s="2">
        <v>2010105177</v>
      </c>
      <c r="B628" t="s">
        <v>159</v>
      </c>
      <c r="C628" s="9"/>
      <c r="F628" s="7"/>
      <c r="H628">
        <f t="shared" si="18"/>
        <v>0</v>
      </c>
      <c r="I628" s="12">
        <f t="shared" si="19"/>
        <v>0</v>
      </c>
    </row>
    <row r="629" spans="1:9" ht="12.75" customHeight="1" x14ac:dyDescent="0.2">
      <c r="A629" s="2">
        <v>2010105177</v>
      </c>
      <c r="B629" t="s">
        <v>159</v>
      </c>
      <c r="C629" s="9"/>
      <c r="E629" s="7"/>
      <c r="H629">
        <f t="shared" si="18"/>
        <v>0</v>
      </c>
      <c r="I629" s="12">
        <f t="shared" si="19"/>
        <v>0</v>
      </c>
    </row>
    <row r="630" spans="1:9" ht="12.75" customHeight="1" x14ac:dyDescent="0.2">
      <c r="A630" s="2">
        <v>2010105178</v>
      </c>
      <c r="B630" t="s">
        <v>160</v>
      </c>
      <c r="C630" s="9">
        <v>16996.45</v>
      </c>
      <c r="D630" s="9">
        <v>16996.45</v>
      </c>
      <c r="E630" s="9"/>
      <c r="F630" s="9"/>
      <c r="G630" s="9"/>
      <c r="H630">
        <f t="shared" si="18"/>
        <v>2</v>
      </c>
      <c r="I630" s="12">
        <f t="shared" si="19"/>
        <v>33992.9</v>
      </c>
    </row>
    <row r="631" spans="1:9" ht="12.75" customHeight="1" x14ac:dyDescent="0.2">
      <c r="A631" s="2">
        <v>2010105178</v>
      </c>
      <c r="B631" t="s">
        <v>160</v>
      </c>
      <c r="C631" s="9">
        <v>16996.45</v>
      </c>
      <c r="G631" s="7"/>
      <c r="H631">
        <f t="shared" si="18"/>
        <v>1</v>
      </c>
      <c r="I631" s="12">
        <f t="shared" si="19"/>
        <v>16996.45</v>
      </c>
    </row>
    <row r="632" spans="1:9" ht="12.75" customHeight="1" x14ac:dyDescent="0.2">
      <c r="A632" s="2">
        <v>2010105178</v>
      </c>
      <c r="B632" t="s">
        <v>160</v>
      </c>
      <c r="C632" s="9"/>
      <c r="F632" s="7"/>
      <c r="H632">
        <f t="shared" si="18"/>
        <v>0</v>
      </c>
      <c r="I632" s="12">
        <f t="shared" si="19"/>
        <v>0</v>
      </c>
    </row>
    <row r="633" spans="1:9" ht="12.75" customHeight="1" x14ac:dyDescent="0.2">
      <c r="A633" s="2">
        <v>2010105178</v>
      </c>
      <c r="B633" t="s">
        <v>160</v>
      </c>
      <c r="C633" s="9"/>
      <c r="E633" s="7"/>
      <c r="H633">
        <f t="shared" si="18"/>
        <v>0</v>
      </c>
      <c r="I633" s="12">
        <f t="shared" si="19"/>
        <v>0</v>
      </c>
    </row>
    <row r="634" spans="1:9" ht="12.75" customHeight="1" x14ac:dyDescent="0.2">
      <c r="A634" s="2">
        <v>2010105181</v>
      </c>
      <c r="B634" t="s">
        <v>161</v>
      </c>
      <c r="C634" s="9"/>
      <c r="D634" s="9"/>
      <c r="E634" s="9"/>
      <c r="F634" s="9"/>
      <c r="G634" s="9"/>
      <c r="H634">
        <f t="shared" si="18"/>
        <v>0</v>
      </c>
      <c r="I634" s="12">
        <f t="shared" si="19"/>
        <v>0</v>
      </c>
    </row>
    <row r="635" spans="1:9" ht="12.75" customHeight="1" x14ac:dyDescent="0.2">
      <c r="A635" s="2">
        <v>2010105181</v>
      </c>
      <c r="B635" t="s">
        <v>161</v>
      </c>
      <c r="C635" s="9"/>
      <c r="G635" s="7"/>
      <c r="H635">
        <f t="shared" si="18"/>
        <v>0</v>
      </c>
      <c r="I635" s="12">
        <f t="shared" si="19"/>
        <v>0</v>
      </c>
    </row>
    <row r="636" spans="1:9" ht="12.75" customHeight="1" x14ac:dyDescent="0.2">
      <c r="A636" s="2">
        <v>2010105181</v>
      </c>
      <c r="B636" t="s">
        <v>161</v>
      </c>
      <c r="C636" s="9"/>
      <c r="F636" s="7"/>
      <c r="H636">
        <f t="shared" si="18"/>
        <v>0</v>
      </c>
      <c r="I636" s="12">
        <f t="shared" si="19"/>
        <v>0</v>
      </c>
    </row>
    <row r="637" spans="1:9" ht="12.75" customHeight="1" x14ac:dyDescent="0.2">
      <c r="A637" s="2">
        <v>2010105181</v>
      </c>
      <c r="B637" t="s">
        <v>161</v>
      </c>
      <c r="C637" s="9"/>
      <c r="E637" s="7"/>
      <c r="H637">
        <f t="shared" si="18"/>
        <v>0</v>
      </c>
      <c r="I637" s="12">
        <f t="shared" si="19"/>
        <v>0</v>
      </c>
    </row>
    <row r="638" spans="1:9" ht="12.75" customHeight="1" x14ac:dyDescent="0.2">
      <c r="A638" s="2">
        <v>2010105182</v>
      </c>
      <c r="B638" s="10" t="s">
        <v>162</v>
      </c>
      <c r="C638" s="9">
        <v>81.599999999999994</v>
      </c>
      <c r="D638" s="9"/>
      <c r="E638" s="9"/>
      <c r="F638" s="9"/>
      <c r="G638" s="9"/>
      <c r="H638">
        <f t="shared" si="18"/>
        <v>1</v>
      </c>
      <c r="I638" s="12">
        <f t="shared" si="19"/>
        <v>81.599999999999994</v>
      </c>
    </row>
    <row r="639" spans="1:9" ht="12.75" customHeight="1" x14ac:dyDescent="0.2">
      <c r="A639" s="2">
        <v>2010105182</v>
      </c>
      <c r="B639" s="10" t="s">
        <v>162</v>
      </c>
      <c r="C639" s="9"/>
      <c r="G639" s="7"/>
      <c r="H639">
        <f t="shared" si="18"/>
        <v>0</v>
      </c>
      <c r="I639" s="12">
        <f t="shared" si="19"/>
        <v>0</v>
      </c>
    </row>
    <row r="640" spans="1:9" ht="12.75" customHeight="1" x14ac:dyDescent="0.2">
      <c r="A640" s="2">
        <v>2010105182</v>
      </c>
      <c r="B640" s="10" t="s">
        <v>162</v>
      </c>
      <c r="C640" s="9"/>
      <c r="F640" s="7"/>
      <c r="H640">
        <f t="shared" si="18"/>
        <v>0</v>
      </c>
      <c r="I640" s="12">
        <f t="shared" si="19"/>
        <v>0</v>
      </c>
    </row>
    <row r="641" spans="1:9" ht="12.75" customHeight="1" x14ac:dyDescent="0.2">
      <c r="A641" s="2">
        <v>2010105182</v>
      </c>
      <c r="B641" s="10" t="s">
        <v>162</v>
      </c>
      <c r="C641" s="9"/>
      <c r="E641" s="7"/>
      <c r="H641">
        <f t="shared" si="18"/>
        <v>0</v>
      </c>
      <c r="I641" s="12">
        <f t="shared" si="19"/>
        <v>0</v>
      </c>
    </row>
    <row r="642" spans="1:9" ht="12.75" customHeight="1" x14ac:dyDescent="0.2">
      <c r="A642" s="2">
        <v>2010105183</v>
      </c>
      <c r="B642" s="10" t="s">
        <v>163</v>
      </c>
      <c r="C642" s="9">
        <v>143447.6</v>
      </c>
      <c r="D642" s="9"/>
      <c r="E642" s="9"/>
      <c r="F642" s="9"/>
      <c r="G642" s="9"/>
      <c r="H642">
        <f t="shared" ref="H642:H705" si="20">COUNTA(C642:G642)</f>
        <v>1</v>
      </c>
      <c r="I642" s="12">
        <f t="shared" ref="I642:I705" si="21">SUM(C642:G642)</f>
        <v>143447.6</v>
      </c>
    </row>
    <row r="643" spans="1:9" ht="12.75" customHeight="1" x14ac:dyDescent="0.2">
      <c r="A643" s="2">
        <v>2010105183</v>
      </c>
      <c r="B643" s="10" t="s">
        <v>163</v>
      </c>
      <c r="C643" s="9"/>
      <c r="G643" s="7"/>
      <c r="H643">
        <f t="shared" si="20"/>
        <v>0</v>
      </c>
      <c r="I643" s="12">
        <f t="shared" si="21"/>
        <v>0</v>
      </c>
    </row>
    <row r="644" spans="1:9" ht="12.75" customHeight="1" x14ac:dyDescent="0.2">
      <c r="A644" s="2">
        <v>2010105183</v>
      </c>
      <c r="B644" s="10" t="s">
        <v>163</v>
      </c>
      <c r="C644" s="9"/>
      <c r="F644" s="7"/>
      <c r="H644">
        <f t="shared" si="20"/>
        <v>0</v>
      </c>
      <c r="I644" s="12">
        <f t="shared" si="21"/>
        <v>0</v>
      </c>
    </row>
    <row r="645" spans="1:9" ht="12.75" customHeight="1" x14ac:dyDescent="0.2">
      <c r="A645" s="2">
        <v>2010105183</v>
      </c>
      <c r="B645" s="10" t="s">
        <v>163</v>
      </c>
      <c r="C645" s="9"/>
      <c r="E645" s="7"/>
      <c r="H645">
        <f t="shared" si="20"/>
        <v>0</v>
      </c>
      <c r="I645" s="12">
        <f t="shared" si="21"/>
        <v>0</v>
      </c>
    </row>
    <row r="646" spans="1:9" ht="12.75" customHeight="1" x14ac:dyDescent="0.2">
      <c r="A646" s="2">
        <v>2010105185</v>
      </c>
      <c r="B646" s="10" t="s">
        <v>164</v>
      </c>
      <c r="C646" s="9">
        <v>235521.5</v>
      </c>
      <c r="D646" s="9"/>
      <c r="E646" s="9"/>
      <c r="F646" s="9"/>
      <c r="G646" s="9"/>
      <c r="H646">
        <f t="shared" si="20"/>
        <v>1</v>
      </c>
      <c r="I646" s="12">
        <f t="shared" si="21"/>
        <v>235521.5</v>
      </c>
    </row>
    <row r="647" spans="1:9" ht="12.75" customHeight="1" x14ac:dyDescent="0.2">
      <c r="A647" s="2">
        <v>2010105185</v>
      </c>
      <c r="B647" s="10" t="s">
        <v>164</v>
      </c>
      <c r="C647" s="9"/>
      <c r="G647" s="7"/>
      <c r="H647">
        <f t="shared" si="20"/>
        <v>0</v>
      </c>
      <c r="I647" s="12">
        <f t="shared" si="21"/>
        <v>0</v>
      </c>
    </row>
    <row r="648" spans="1:9" ht="12.75" customHeight="1" x14ac:dyDescent="0.2">
      <c r="A648" s="2">
        <v>2010105185</v>
      </c>
      <c r="B648" s="10" t="s">
        <v>164</v>
      </c>
      <c r="C648" s="9"/>
      <c r="F648" s="7"/>
      <c r="H648">
        <f t="shared" si="20"/>
        <v>0</v>
      </c>
      <c r="I648" s="12">
        <f t="shared" si="21"/>
        <v>0</v>
      </c>
    </row>
    <row r="649" spans="1:9" ht="12.75" customHeight="1" x14ac:dyDescent="0.2">
      <c r="A649" s="2">
        <v>2010105185</v>
      </c>
      <c r="B649" s="10" t="s">
        <v>164</v>
      </c>
      <c r="C649" s="9"/>
      <c r="E649" s="7"/>
      <c r="H649">
        <f t="shared" si="20"/>
        <v>0</v>
      </c>
      <c r="I649" s="12">
        <f t="shared" si="21"/>
        <v>0</v>
      </c>
    </row>
    <row r="650" spans="1:9" ht="12.75" customHeight="1" x14ac:dyDescent="0.2">
      <c r="A650" s="2">
        <v>2010105189</v>
      </c>
      <c r="B650" t="s">
        <v>165</v>
      </c>
      <c r="C650" s="9">
        <v>8</v>
      </c>
      <c r="D650" s="9">
        <v>8</v>
      </c>
      <c r="E650" s="9"/>
      <c r="F650" s="9"/>
      <c r="G650" s="9"/>
      <c r="H650">
        <f t="shared" si="20"/>
        <v>2</v>
      </c>
      <c r="I650" s="12">
        <f t="shared" si="21"/>
        <v>16</v>
      </c>
    </row>
    <row r="651" spans="1:9" ht="12.75" customHeight="1" x14ac:dyDescent="0.2">
      <c r="A651" s="2">
        <v>2010105189</v>
      </c>
      <c r="B651" t="s">
        <v>165</v>
      </c>
      <c r="C651" s="9">
        <v>8</v>
      </c>
      <c r="G651" s="7"/>
      <c r="H651">
        <f t="shared" si="20"/>
        <v>1</v>
      </c>
      <c r="I651" s="12">
        <f t="shared" si="21"/>
        <v>8</v>
      </c>
    </row>
    <row r="652" spans="1:9" ht="12.75" customHeight="1" x14ac:dyDescent="0.2">
      <c r="A652" s="2">
        <v>2010105189</v>
      </c>
      <c r="B652" t="s">
        <v>165</v>
      </c>
      <c r="C652" s="9"/>
      <c r="F652" s="7"/>
      <c r="H652">
        <f t="shared" si="20"/>
        <v>0</v>
      </c>
      <c r="I652" s="12">
        <f t="shared" si="21"/>
        <v>0</v>
      </c>
    </row>
    <row r="653" spans="1:9" ht="12.75" customHeight="1" x14ac:dyDescent="0.2">
      <c r="A653" s="2">
        <v>2010105189</v>
      </c>
      <c r="B653" t="s">
        <v>165</v>
      </c>
      <c r="C653" s="9"/>
      <c r="E653" s="7"/>
      <c r="H653">
        <f t="shared" si="20"/>
        <v>0</v>
      </c>
      <c r="I653" s="12">
        <f t="shared" si="21"/>
        <v>0</v>
      </c>
    </row>
    <row r="654" spans="1:9" ht="12.75" customHeight="1" x14ac:dyDescent="0.2">
      <c r="A654" s="2">
        <v>2010105190</v>
      </c>
      <c r="B654" s="10" t="s">
        <v>166</v>
      </c>
      <c r="C654" s="9">
        <v>21443.13</v>
      </c>
      <c r="D654" s="9"/>
      <c r="E654" s="9"/>
      <c r="F654" s="9"/>
      <c r="G654" s="9"/>
      <c r="H654">
        <f t="shared" si="20"/>
        <v>1</v>
      </c>
      <c r="I654" s="12">
        <f t="shared" si="21"/>
        <v>21443.13</v>
      </c>
    </row>
    <row r="655" spans="1:9" ht="12.75" customHeight="1" x14ac:dyDescent="0.2">
      <c r="A655" s="2">
        <v>2010105190</v>
      </c>
      <c r="B655" s="10" t="s">
        <v>166</v>
      </c>
      <c r="C655" s="9"/>
      <c r="G655" s="7"/>
      <c r="H655">
        <f t="shared" si="20"/>
        <v>0</v>
      </c>
      <c r="I655" s="12">
        <f t="shared" si="21"/>
        <v>0</v>
      </c>
    </row>
    <row r="656" spans="1:9" ht="12.75" customHeight="1" x14ac:dyDescent="0.2">
      <c r="A656" s="2">
        <v>2010105190</v>
      </c>
      <c r="B656" s="10" t="s">
        <v>166</v>
      </c>
      <c r="C656" s="9"/>
      <c r="F656" s="7"/>
      <c r="H656">
        <f t="shared" si="20"/>
        <v>0</v>
      </c>
      <c r="I656" s="12">
        <f t="shared" si="21"/>
        <v>0</v>
      </c>
    </row>
    <row r="657" spans="1:9" ht="12.75" customHeight="1" x14ac:dyDescent="0.2">
      <c r="A657" s="2">
        <v>2010105190</v>
      </c>
      <c r="B657" s="10" t="s">
        <v>166</v>
      </c>
      <c r="C657" s="9"/>
      <c r="E657" s="7"/>
      <c r="H657">
        <f t="shared" si="20"/>
        <v>0</v>
      </c>
      <c r="I657" s="12">
        <f t="shared" si="21"/>
        <v>0</v>
      </c>
    </row>
    <row r="658" spans="1:9" ht="12.75" customHeight="1" x14ac:dyDescent="0.2">
      <c r="A658" s="2">
        <v>2010105191</v>
      </c>
      <c r="B658" s="10" t="s">
        <v>167</v>
      </c>
      <c r="C658" s="9">
        <v>4669</v>
      </c>
      <c r="D658" s="9"/>
      <c r="E658" s="9"/>
      <c r="F658" s="9"/>
      <c r="G658" s="9"/>
      <c r="H658">
        <f t="shared" si="20"/>
        <v>1</v>
      </c>
      <c r="I658" s="12">
        <f t="shared" si="21"/>
        <v>4669</v>
      </c>
    </row>
    <row r="659" spans="1:9" ht="12.75" customHeight="1" x14ac:dyDescent="0.2">
      <c r="A659" s="2">
        <v>2010105191</v>
      </c>
      <c r="B659" s="10" t="s">
        <v>167</v>
      </c>
      <c r="C659" s="9"/>
      <c r="G659" s="7"/>
      <c r="H659">
        <f t="shared" si="20"/>
        <v>0</v>
      </c>
      <c r="I659" s="12">
        <f t="shared" si="21"/>
        <v>0</v>
      </c>
    </row>
    <row r="660" spans="1:9" ht="12.75" customHeight="1" x14ac:dyDescent="0.2">
      <c r="A660" s="2">
        <v>2010105191</v>
      </c>
      <c r="B660" s="10" t="s">
        <v>167</v>
      </c>
      <c r="C660" s="9"/>
      <c r="F660" s="7"/>
      <c r="H660">
        <f t="shared" si="20"/>
        <v>0</v>
      </c>
      <c r="I660" s="12">
        <f t="shared" si="21"/>
        <v>0</v>
      </c>
    </row>
    <row r="661" spans="1:9" ht="12.75" customHeight="1" x14ac:dyDescent="0.2">
      <c r="A661" s="2">
        <v>2010105191</v>
      </c>
      <c r="B661" s="10" t="s">
        <v>167</v>
      </c>
      <c r="C661" s="9"/>
      <c r="E661" s="7"/>
      <c r="H661">
        <f t="shared" si="20"/>
        <v>0</v>
      </c>
      <c r="I661" s="12">
        <f t="shared" si="21"/>
        <v>0</v>
      </c>
    </row>
    <row r="662" spans="1:9" ht="12.75" customHeight="1" x14ac:dyDescent="0.2">
      <c r="A662" s="2">
        <v>2010105192</v>
      </c>
      <c r="B662" t="s">
        <v>168</v>
      </c>
      <c r="C662" s="9"/>
      <c r="D662" s="9"/>
      <c r="E662" s="9"/>
      <c r="F662" s="9"/>
      <c r="G662" s="9"/>
      <c r="H662">
        <f t="shared" si="20"/>
        <v>0</v>
      </c>
      <c r="I662" s="12">
        <f t="shared" si="21"/>
        <v>0</v>
      </c>
    </row>
    <row r="663" spans="1:9" ht="12.75" customHeight="1" x14ac:dyDescent="0.2">
      <c r="A663" s="2">
        <v>2010105192</v>
      </c>
      <c r="B663" t="s">
        <v>168</v>
      </c>
      <c r="C663" s="9"/>
      <c r="G663" s="7"/>
      <c r="H663">
        <f t="shared" si="20"/>
        <v>0</v>
      </c>
      <c r="I663" s="12">
        <f t="shared" si="21"/>
        <v>0</v>
      </c>
    </row>
    <row r="664" spans="1:9" ht="12.75" customHeight="1" x14ac:dyDescent="0.2">
      <c r="A664" s="2">
        <v>2010105192</v>
      </c>
      <c r="B664" t="s">
        <v>168</v>
      </c>
      <c r="C664" s="9"/>
      <c r="F664" s="7"/>
      <c r="H664">
        <f t="shared" si="20"/>
        <v>0</v>
      </c>
      <c r="I664" s="12">
        <f t="shared" si="21"/>
        <v>0</v>
      </c>
    </row>
    <row r="665" spans="1:9" ht="12.75" customHeight="1" x14ac:dyDescent="0.2">
      <c r="A665" s="2">
        <v>2010105192</v>
      </c>
      <c r="B665" t="s">
        <v>168</v>
      </c>
      <c r="C665" s="9"/>
      <c r="E665" s="7"/>
      <c r="H665">
        <f t="shared" si="20"/>
        <v>0</v>
      </c>
      <c r="I665" s="12">
        <f t="shared" si="21"/>
        <v>0</v>
      </c>
    </row>
    <row r="666" spans="1:9" ht="12.75" customHeight="1" x14ac:dyDescent="0.2">
      <c r="A666" s="2">
        <v>2010105195</v>
      </c>
      <c r="B666" s="10" t="s">
        <v>169</v>
      </c>
      <c r="C666" s="9">
        <v>33827.5</v>
      </c>
      <c r="D666" s="9"/>
      <c r="E666" s="9"/>
      <c r="F666" s="9"/>
      <c r="G666" s="9"/>
      <c r="H666">
        <f t="shared" si="20"/>
        <v>1</v>
      </c>
      <c r="I666" s="12">
        <f t="shared" si="21"/>
        <v>33827.5</v>
      </c>
    </row>
    <row r="667" spans="1:9" ht="12.75" customHeight="1" x14ac:dyDescent="0.2">
      <c r="A667" s="2">
        <v>2010105195</v>
      </c>
      <c r="B667" s="10" t="s">
        <v>169</v>
      </c>
      <c r="C667" s="9"/>
      <c r="G667" s="7"/>
      <c r="H667">
        <f t="shared" si="20"/>
        <v>0</v>
      </c>
      <c r="I667" s="12">
        <f t="shared" si="21"/>
        <v>0</v>
      </c>
    </row>
    <row r="668" spans="1:9" ht="12.75" customHeight="1" x14ac:dyDescent="0.2">
      <c r="A668" s="2">
        <v>2010105195</v>
      </c>
      <c r="B668" s="10" t="s">
        <v>169</v>
      </c>
      <c r="C668" s="9"/>
      <c r="F668" s="7"/>
      <c r="H668">
        <f t="shared" si="20"/>
        <v>0</v>
      </c>
      <c r="I668" s="12">
        <f t="shared" si="21"/>
        <v>0</v>
      </c>
    </row>
    <row r="669" spans="1:9" ht="12.75" customHeight="1" x14ac:dyDescent="0.2">
      <c r="A669" s="2">
        <v>2010105195</v>
      </c>
      <c r="B669" s="10" t="s">
        <v>169</v>
      </c>
      <c r="C669" s="9"/>
      <c r="E669" s="7"/>
      <c r="H669">
        <f t="shared" si="20"/>
        <v>0</v>
      </c>
      <c r="I669" s="12">
        <f t="shared" si="21"/>
        <v>0</v>
      </c>
    </row>
    <row r="670" spans="1:9" ht="12.75" customHeight="1" x14ac:dyDescent="0.2">
      <c r="A670" s="2">
        <v>2010105196</v>
      </c>
      <c r="B670" t="s">
        <v>170</v>
      </c>
      <c r="C670" s="9">
        <v>24445.55</v>
      </c>
      <c r="D670" s="9">
        <v>24445.55</v>
      </c>
      <c r="E670" s="9"/>
      <c r="F670" s="9"/>
      <c r="G670" s="9"/>
      <c r="H670">
        <f t="shared" si="20"/>
        <v>2</v>
      </c>
      <c r="I670" s="12">
        <f t="shared" si="21"/>
        <v>48891.1</v>
      </c>
    </row>
    <row r="671" spans="1:9" ht="12.75" customHeight="1" x14ac:dyDescent="0.2">
      <c r="A671" s="2">
        <v>2010105196</v>
      </c>
      <c r="B671" t="s">
        <v>170</v>
      </c>
      <c r="C671" s="9">
        <v>24445.55</v>
      </c>
      <c r="G671" s="7"/>
      <c r="H671">
        <f t="shared" si="20"/>
        <v>1</v>
      </c>
      <c r="I671" s="12">
        <f t="shared" si="21"/>
        <v>24445.55</v>
      </c>
    </row>
    <row r="672" spans="1:9" ht="12.75" customHeight="1" x14ac:dyDescent="0.2">
      <c r="A672" s="2">
        <v>2010105196</v>
      </c>
      <c r="B672" t="s">
        <v>170</v>
      </c>
      <c r="C672" s="9"/>
      <c r="F672" s="7"/>
      <c r="H672">
        <f t="shared" si="20"/>
        <v>0</v>
      </c>
      <c r="I672" s="12">
        <f t="shared" si="21"/>
        <v>0</v>
      </c>
    </row>
    <row r="673" spans="1:9" ht="12.75" customHeight="1" x14ac:dyDescent="0.2">
      <c r="A673" s="2">
        <v>2010105196</v>
      </c>
      <c r="B673" t="s">
        <v>170</v>
      </c>
      <c r="C673" s="9"/>
      <c r="E673" s="7"/>
      <c r="H673">
        <f t="shared" si="20"/>
        <v>0</v>
      </c>
      <c r="I673" s="12">
        <f t="shared" si="21"/>
        <v>0</v>
      </c>
    </row>
    <row r="674" spans="1:9" ht="12.75" customHeight="1" x14ac:dyDescent="0.2">
      <c r="A674" s="2">
        <v>2010105197</v>
      </c>
      <c r="B674" t="s">
        <v>171</v>
      </c>
      <c r="C674" s="9"/>
      <c r="D674" s="9"/>
      <c r="E674" s="9"/>
      <c r="F674" s="9"/>
      <c r="G674" s="9"/>
      <c r="H674">
        <f t="shared" si="20"/>
        <v>0</v>
      </c>
      <c r="I674" s="12">
        <f t="shared" si="21"/>
        <v>0</v>
      </c>
    </row>
    <row r="675" spans="1:9" ht="12.75" customHeight="1" x14ac:dyDescent="0.2">
      <c r="A675" s="2">
        <v>2010105197</v>
      </c>
      <c r="B675" t="s">
        <v>171</v>
      </c>
      <c r="C675" s="9"/>
      <c r="G675" s="7"/>
      <c r="H675">
        <f t="shared" si="20"/>
        <v>0</v>
      </c>
      <c r="I675" s="12">
        <f t="shared" si="21"/>
        <v>0</v>
      </c>
    </row>
    <row r="676" spans="1:9" ht="12.75" customHeight="1" x14ac:dyDescent="0.2">
      <c r="A676" s="2">
        <v>2010105197</v>
      </c>
      <c r="B676" t="s">
        <v>171</v>
      </c>
      <c r="C676" s="9"/>
      <c r="F676" s="7"/>
      <c r="H676">
        <f t="shared" si="20"/>
        <v>0</v>
      </c>
      <c r="I676" s="12">
        <f t="shared" si="21"/>
        <v>0</v>
      </c>
    </row>
    <row r="677" spans="1:9" ht="12.75" customHeight="1" x14ac:dyDescent="0.2">
      <c r="A677" s="2">
        <v>2010105197</v>
      </c>
      <c r="B677" t="s">
        <v>171</v>
      </c>
      <c r="C677" s="9"/>
      <c r="E677" s="7"/>
      <c r="H677">
        <f t="shared" si="20"/>
        <v>0</v>
      </c>
      <c r="I677" s="12">
        <f t="shared" si="21"/>
        <v>0</v>
      </c>
    </row>
    <row r="678" spans="1:9" ht="12.75" customHeight="1" x14ac:dyDescent="0.2">
      <c r="A678" s="2">
        <v>2010105198</v>
      </c>
      <c r="B678" t="s">
        <v>172</v>
      </c>
      <c r="C678" s="9"/>
      <c r="D678" s="9"/>
      <c r="E678" s="9"/>
      <c r="F678" s="9"/>
      <c r="G678" s="9"/>
      <c r="H678">
        <f t="shared" si="20"/>
        <v>0</v>
      </c>
      <c r="I678" s="12">
        <f t="shared" si="21"/>
        <v>0</v>
      </c>
    </row>
    <row r="679" spans="1:9" ht="12.75" customHeight="1" x14ac:dyDescent="0.2">
      <c r="A679" s="2">
        <v>2010105198</v>
      </c>
      <c r="B679" t="s">
        <v>172</v>
      </c>
      <c r="C679" s="9"/>
      <c r="G679" s="7"/>
      <c r="H679">
        <f t="shared" si="20"/>
        <v>0</v>
      </c>
      <c r="I679" s="12">
        <f t="shared" si="21"/>
        <v>0</v>
      </c>
    </row>
    <row r="680" spans="1:9" ht="12.75" customHeight="1" x14ac:dyDescent="0.2">
      <c r="A680" s="2">
        <v>2010105198</v>
      </c>
      <c r="B680" t="s">
        <v>172</v>
      </c>
      <c r="C680" s="9"/>
      <c r="F680" s="7"/>
      <c r="H680">
        <f t="shared" si="20"/>
        <v>0</v>
      </c>
      <c r="I680" s="12">
        <f t="shared" si="21"/>
        <v>0</v>
      </c>
    </row>
    <row r="681" spans="1:9" ht="12.75" customHeight="1" x14ac:dyDescent="0.2">
      <c r="A681" s="2">
        <v>2010105198</v>
      </c>
      <c r="B681" t="s">
        <v>172</v>
      </c>
      <c r="C681" s="9"/>
      <c r="E681" s="7"/>
      <c r="H681">
        <f t="shared" si="20"/>
        <v>0</v>
      </c>
      <c r="I681" s="12">
        <f t="shared" si="21"/>
        <v>0</v>
      </c>
    </row>
    <row r="682" spans="1:9" ht="12.75" customHeight="1" x14ac:dyDescent="0.2">
      <c r="A682" s="2">
        <v>2010106004</v>
      </c>
      <c r="B682" t="s">
        <v>173</v>
      </c>
      <c r="C682" s="9"/>
      <c r="D682" s="9"/>
      <c r="E682" s="9"/>
      <c r="F682" s="9"/>
      <c r="G682" s="9"/>
      <c r="H682">
        <f t="shared" si="20"/>
        <v>0</v>
      </c>
      <c r="I682" s="12">
        <f t="shared" si="21"/>
        <v>0</v>
      </c>
    </row>
    <row r="683" spans="1:9" ht="12.75" customHeight="1" x14ac:dyDescent="0.2">
      <c r="A683" s="2">
        <v>2010106004</v>
      </c>
      <c r="B683" t="s">
        <v>173</v>
      </c>
      <c r="C683" s="9"/>
      <c r="G683" s="7"/>
      <c r="H683">
        <f t="shared" si="20"/>
        <v>0</v>
      </c>
      <c r="I683" s="12">
        <f t="shared" si="21"/>
        <v>0</v>
      </c>
    </row>
    <row r="684" spans="1:9" ht="12.75" customHeight="1" x14ac:dyDescent="0.2">
      <c r="A684" s="2">
        <v>2010106004</v>
      </c>
      <c r="B684" t="s">
        <v>173</v>
      </c>
      <c r="C684" s="9"/>
      <c r="F684" s="7"/>
      <c r="H684">
        <f t="shared" si="20"/>
        <v>0</v>
      </c>
      <c r="I684" s="12">
        <f t="shared" si="21"/>
        <v>0</v>
      </c>
    </row>
    <row r="685" spans="1:9" ht="12.75" customHeight="1" x14ac:dyDescent="0.2">
      <c r="A685" s="2">
        <v>2010106004</v>
      </c>
      <c r="B685" t="s">
        <v>173</v>
      </c>
      <c r="C685" s="9"/>
      <c r="E685" s="7"/>
      <c r="H685">
        <f t="shared" si="20"/>
        <v>0</v>
      </c>
      <c r="I685" s="12">
        <f t="shared" si="21"/>
        <v>0</v>
      </c>
    </row>
    <row r="686" spans="1:9" ht="12.75" customHeight="1" x14ac:dyDescent="0.2">
      <c r="A686" s="2">
        <v>2010106006</v>
      </c>
      <c r="B686" t="s">
        <v>174</v>
      </c>
      <c r="C686" s="9">
        <v>1982.922299999</v>
      </c>
      <c r="D686" s="9"/>
      <c r="E686" s="9"/>
      <c r="F686" s="9"/>
      <c r="G686" s="9"/>
      <c r="H686">
        <f t="shared" si="20"/>
        <v>1</v>
      </c>
      <c r="I686" s="12">
        <f t="shared" si="21"/>
        <v>1982.922299999</v>
      </c>
    </row>
    <row r="687" spans="1:9" ht="12.75" customHeight="1" x14ac:dyDescent="0.2">
      <c r="A687" s="2">
        <v>2010106006</v>
      </c>
      <c r="B687" t="s">
        <v>174</v>
      </c>
      <c r="C687" s="9"/>
      <c r="G687" s="7"/>
      <c r="H687">
        <f t="shared" si="20"/>
        <v>0</v>
      </c>
      <c r="I687" s="12">
        <f t="shared" si="21"/>
        <v>0</v>
      </c>
    </row>
    <row r="688" spans="1:9" ht="12.75" customHeight="1" x14ac:dyDescent="0.2">
      <c r="A688" s="2">
        <v>2010106006</v>
      </c>
      <c r="B688" t="s">
        <v>174</v>
      </c>
      <c r="C688" s="9"/>
      <c r="F688" s="7"/>
      <c r="H688">
        <f t="shared" si="20"/>
        <v>0</v>
      </c>
      <c r="I688" s="12">
        <f t="shared" si="21"/>
        <v>0</v>
      </c>
    </row>
    <row r="689" spans="1:9" ht="12.75" customHeight="1" x14ac:dyDescent="0.2">
      <c r="A689" s="2">
        <v>2010106006</v>
      </c>
      <c r="B689" t="s">
        <v>174</v>
      </c>
      <c r="C689" s="9"/>
      <c r="E689" s="7"/>
      <c r="H689">
        <f t="shared" si="20"/>
        <v>0</v>
      </c>
      <c r="I689" s="12">
        <f t="shared" si="21"/>
        <v>0</v>
      </c>
    </row>
    <row r="690" spans="1:9" ht="12.75" customHeight="1" x14ac:dyDescent="0.2">
      <c r="A690" s="2">
        <v>2010106014</v>
      </c>
      <c r="B690" t="s">
        <v>175</v>
      </c>
      <c r="C690" s="9"/>
      <c r="D690" s="9"/>
      <c r="E690" s="9"/>
      <c r="F690" s="9"/>
      <c r="G690" s="9"/>
      <c r="H690">
        <f t="shared" si="20"/>
        <v>0</v>
      </c>
      <c r="I690" s="12">
        <f t="shared" si="21"/>
        <v>0</v>
      </c>
    </row>
    <row r="691" spans="1:9" ht="12.75" customHeight="1" x14ac:dyDescent="0.2">
      <c r="A691" s="2">
        <v>2010106014</v>
      </c>
      <c r="B691" t="s">
        <v>175</v>
      </c>
      <c r="C691" s="9"/>
      <c r="G691" s="7"/>
      <c r="H691">
        <f t="shared" si="20"/>
        <v>0</v>
      </c>
      <c r="I691" s="12">
        <f t="shared" si="21"/>
        <v>0</v>
      </c>
    </row>
    <row r="692" spans="1:9" ht="12.75" customHeight="1" x14ac:dyDescent="0.2">
      <c r="A692" s="2">
        <v>2010106014</v>
      </c>
      <c r="B692" t="s">
        <v>175</v>
      </c>
      <c r="C692" s="9"/>
      <c r="F692" s="7"/>
      <c r="H692">
        <f t="shared" si="20"/>
        <v>0</v>
      </c>
      <c r="I692" s="12">
        <f t="shared" si="21"/>
        <v>0</v>
      </c>
    </row>
    <row r="693" spans="1:9" ht="12.75" customHeight="1" x14ac:dyDescent="0.2">
      <c r="A693" s="2">
        <v>2010106014</v>
      </c>
      <c r="B693" t="s">
        <v>175</v>
      </c>
      <c r="C693" s="9"/>
      <c r="E693" s="7"/>
      <c r="H693">
        <f t="shared" si="20"/>
        <v>0</v>
      </c>
      <c r="I693" s="12">
        <f t="shared" si="21"/>
        <v>0</v>
      </c>
    </row>
    <row r="694" spans="1:9" ht="12.75" customHeight="1" x14ac:dyDescent="0.2">
      <c r="A694" s="2">
        <v>2010106019</v>
      </c>
      <c r="B694" t="s">
        <v>176</v>
      </c>
      <c r="C694" s="9">
        <v>273.81366999994964</v>
      </c>
      <c r="D694" s="9"/>
      <c r="E694" s="9"/>
      <c r="F694" s="9"/>
      <c r="G694" s="9"/>
      <c r="H694">
        <f t="shared" si="20"/>
        <v>1</v>
      </c>
      <c r="I694" s="12">
        <f t="shared" si="21"/>
        <v>273.81366999994964</v>
      </c>
    </row>
    <row r="695" spans="1:9" ht="12.75" customHeight="1" x14ac:dyDescent="0.2">
      <c r="A695" s="2">
        <v>2010106019</v>
      </c>
      <c r="B695" t="s">
        <v>176</v>
      </c>
      <c r="C695" s="9"/>
      <c r="G695" s="7"/>
      <c r="H695">
        <f t="shared" si="20"/>
        <v>0</v>
      </c>
      <c r="I695" s="12">
        <f t="shared" si="21"/>
        <v>0</v>
      </c>
    </row>
    <row r="696" spans="1:9" ht="12.75" customHeight="1" x14ac:dyDescent="0.2">
      <c r="A696" s="2">
        <v>2010106019</v>
      </c>
      <c r="B696" t="s">
        <v>176</v>
      </c>
      <c r="C696" s="9"/>
      <c r="F696" s="7"/>
      <c r="H696">
        <f t="shared" si="20"/>
        <v>0</v>
      </c>
      <c r="I696" s="12">
        <f t="shared" si="21"/>
        <v>0</v>
      </c>
    </row>
    <row r="697" spans="1:9" ht="12.75" customHeight="1" x14ac:dyDescent="0.2">
      <c r="A697" s="2">
        <v>2010106019</v>
      </c>
      <c r="B697" t="s">
        <v>176</v>
      </c>
      <c r="C697" s="9"/>
      <c r="E697" s="7"/>
      <c r="H697">
        <f t="shared" si="20"/>
        <v>0</v>
      </c>
      <c r="I697" s="12">
        <f t="shared" si="21"/>
        <v>0</v>
      </c>
    </row>
    <row r="698" spans="1:9" ht="12.75" customHeight="1" x14ac:dyDescent="0.2">
      <c r="A698" s="2">
        <v>2010106021</v>
      </c>
      <c r="B698" t="s">
        <v>177</v>
      </c>
      <c r="C698" s="9"/>
      <c r="D698" s="9">
        <v>999596</v>
      </c>
      <c r="E698" s="9">
        <v>89426</v>
      </c>
      <c r="F698" s="9">
        <v>1763.94</v>
      </c>
      <c r="G698" s="9"/>
      <c r="H698">
        <f t="shared" si="20"/>
        <v>3</v>
      </c>
      <c r="I698" s="12">
        <f t="shared" si="21"/>
        <v>1090785.94</v>
      </c>
    </row>
    <row r="699" spans="1:9" ht="12.75" customHeight="1" x14ac:dyDescent="0.2">
      <c r="A699" s="2">
        <v>2010106021</v>
      </c>
      <c r="B699" t="s">
        <v>177</v>
      </c>
      <c r="C699" s="9">
        <v>999596</v>
      </c>
      <c r="G699" s="7"/>
      <c r="H699">
        <f t="shared" si="20"/>
        <v>1</v>
      </c>
      <c r="I699" s="12">
        <f t="shared" si="21"/>
        <v>999596</v>
      </c>
    </row>
    <row r="700" spans="1:9" ht="12.75" customHeight="1" x14ac:dyDescent="0.2">
      <c r="A700" s="2">
        <v>2010106021</v>
      </c>
      <c r="B700" t="s">
        <v>177</v>
      </c>
      <c r="C700" s="9">
        <v>89426</v>
      </c>
      <c r="F700" s="7"/>
      <c r="H700">
        <f t="shared" si="20"/>
        <v>1</v>
      </c>
      <c r="I700" s="12">
        <f t="shared" si="21"/>
        <v>89426</v>
      </c>
    </row>
    <row r="701" spans="1:9" ht="12.75" customHeight="1" x14ac:dyDescent="0.2">
      <c r="A701" s="2">
        <v>2010106021</v>
      </c>
      <c r="B701" t="s">
        <v>177</v>
      </c>
      <c r="C701" s="9">
        <v>1763.94</v>
      </c>
      <c r="E701" s="7"/>
      <c r="H701">
        <f t="shared" si="20"/>
        <v>1</v>
      </c>
      <c r="I701" s="12">
        <f t="shared" si="21"/>
        <v>1763.94</v>
      </c>
    </row>
    <row r="702" spans="1:9" ht="12.75" customHeight="1" x14ac:dyDescent="0.2">
      <c r="A702" s="2">
        <v>2010106022</v>
      </c>
      <c r="B702" t="s">
        <v>178</v>
      </c>
      <c r="C702" s="9"/>
      <c r="D702" s="9"/>
      <c r="E702" s="9"/>
      <c r="F702" s="9"/>
      <c r="G702" s="9"/>
      <c r="H702">
        <f t="shared" si="20"/>
        <v>0</v>
      </c>
      <c r="I702" s="12">
        <f t="shared" si="21"/>
        <v>0</v>
      </c>
    </row>
    <row r="703" spans="1:9" ht="12.75" customHeight="1" x14ac:dyDescent="0.2">
      <c r="A703" s="2">
        <v>2010106022</v>
      </c>
      <c r="B703" t="s">
        <v>178</v>
      </c>
      <c r="C703" s="9"/>
      <c r="G703" s="7"/>
      <c r="H703">
        <f t="shared" si="20"/>
        <v>0</v>
      </c>
      <c r="I703" s="12">
        <f t="shared" si="21"/>
        <v>0</v>
      </c>
    </row>
    <row r="704" spans="1:9" ht="12.75" customHeight="1" x14ac:dyDescent="0.2">
      <c r="A704" s="2">
        <v>2010106022</v>
      </c>
      <c r="B704" t="s">
        <v>178</v>
      </c>
      <c r="C704" s="9"/>
      <c r="F704" s="7"/>
      <c r="H704">
        <f t="shared" si="20"/>
        <v>0</v>
      </c>
      <c r="I704" s="12">
        <f t="shared" si="21"/>
        <v>0</v>
      </c>
    </row>
    <row r="705" spans="1:9" ht="12.75" customHeight="1" x14ac:dyDescent="0.2">
      <c r="A705" s="2">
        <v>2010106022</v>
      </c>
      <c r="B705" t="s">
        <v>178</v>
      </c>
      <c r="C705" s="9"/>
      <c r="E705" s="7"/>
      <c r="H705">
        <f t="shared" si="20"/>
        <v>0</v>
      </c>
      <c r="I705" s="12">
        <f t="shared" si="21"/>
        <v>0</v>
      </c>
    </row>
    <row r="706" spans="1:9" ht="12.75" customHeight="1" x14ac:dyDescent="0.2">
      <c r="A706" s="2">
        <v>2010106023</v>
      </c>
      <c r="B706" t="s">
        <v>179</v>
      </c>
      <c r="C706" s="9"/>
      <c r="D706" s="9"/>
      <c r="E706" s="9"/>
      <c r="F706" s="9"/>
      <c r="G706" s="9"/>
      <c r="H706">
        <f t="shared" ref="H706:H769" si="22">COUNTA(C706:G706)</f>
        <v>0</v>
      </c>
      <c r="I706" s="12">
        <f t="shared" ref="I706:I769" si="23">SUM(C706:G706)</f>
        <v>0</v>
      </c>
    </row>
    <row r="707" spans="1:9" ht="12.75" customHeight="1" x14ac:dyDescent="0.2">
      <c r="A707" s="2">
        <v>2010106023</v>
      </c>
      <c r="B707" t="s">
        <v>179</v>
      </c>
      <c r="C707" s="9"/>
      <c r="G707" s="7"/>
      <c r="H707">
        <f t="shared" si="22"/>
        <v>0</v>
      </c>
      <c r="I707" s="12">
        <f t="shared" si="23"/>
        <v>0</v>
      </c>
    </row>
    <row r="708" spans="1:9" ht="12.75" customHeight="1" x14ac:dyDescent="0.2">
      <c r="A708" s="2">
        <v>2010106023</v>
      </c>
      <c r="B708" t="s">
        <v>179</v>
      </c>
      <c r="C708" s="9"/>
      <c r="F708" s="7"/>
      <c r="H708">
        <f t="shared" si="22"/>
        <v>0</v>
      </c>
      <c r="I708" s="12">
        <f t="shared" si="23"/>
        <v>0</v>
      </c>
    </row>
    <row r="709" spans="1:9" ht="12.75" customHeight="1" x14ac:dyDescent="0.2">
      <c r="A709" s="2">
        <v>2010106023</v>
      </c>
      <c r="B709" t="s">
        <v>179</v>
      </c>
      <c r="C709" s="9"/>
      <c r="E709" s="7"/>
      <c r="H709">
        <f t="shared" si="22"/>
        <v>0</v>
      </c>
      <c r="I709" s="12">
        <f t="shared" si="23"/>
        <v>0</v>
      </c>
    </row>
    <row r="710" spans="1:9" ht="12.75" customHeight="1" x14ac:dyDescent="0.2">
      <c r="A710" s="2">
        <v>2010106024</v>
      </c>
      <c r="B710" t="s">
        <v>180</v>
      </c>
      <c r="C710" s="9"/>
      <c r="D710" s="9"/>
      <c r="E710" s="9"/>
      <c r="F710" s="9"/>
      <c r="G710" s="9"/>
      <c r="H710">
        <f t="shared" si="22"/>
        <v>0</v>
      </c>
      <c r="I710" s="12">
        <f t="shared" si="23"/>
        <v>0</v>
      </c>
    </row>
    <row r="711" spans="1:9" ht="12.75" customHeight="1" x14ac:dyDescent="0.2">
      <c r="A711" s="2">
        <v>2010106024</v>
      </c>
      <c r="B711" t="s">
        <v>180</v>
      </c>
      <c r="C711" s="9"/>
      <c r="G711" s="7"/>
      <c r="H711">
        <f t="shared" si="22"/>
        <v>0</v>
      </c>
      <c r="I711" s="12">
        <f t="shared" si="23"/>
        <v>0</v>
      </c>
    </row>
    <row r="712" spans="1:9" ht="12.75" customHeight="1" x14ac:dyDescent="0.2">
      <c r="A712" s="2">
        <v>2010106024</v>
      </c>
      <c r="B712" t="s">
        <v>180</v>
      </c>
      <c r="C712" s="9"/>
      <c r="F712" s="7"/>
      <c r="H712">
        <f t="shared" si="22"/>
        <v>0</v>
      </c>
      <c r="I712" s="12">
        <f t="shared" si="23"/>
        <v>0</v>
      </c>
    </row>
    <row r="713" spans="1:9" ht="12.75" customHeight="1" x14ac:dyDescent="0.2">
      <c r="A713" s="2">
        <v>2010106024</v>
      </c>
      <c r="B713" t="s">
        <v>180</v>
      </c>
      <c r="C713" s="9"/>
      <c r="E713" s="7"/>
      <c r="H713">
        <f t="shared" si="22"/>
        <v>0</v>
      </c>
      <c r="I713" s="12">
        <f t="shared" si="23"/>
        <v>0</v>
      </c>
    </row>
    <row r="714" spans="1:9" ht="12.75" customHeight="1" x14ac:dyDescent="0.2">
      <c r="A714" s="2">
        <v>2010106026</v>
      </c>
      <c r="B714" s="10" t="s">
        <v>181</v>
      </c>
      <c r="C714" s="9">
        <v>2718649.94</v>
      </c>
      <c r="D714" s="9"/>
      <c r="E714" s="9"/>
      <c r="F714" s="9"/>
      <c r="G714" s="9"/>
      <c r="H714">
        <f t="shared" si="22"/>
        <v>1</v>
      </c>
      <c r="I714" s="12">
        <f t="shared" si="23"/>
        <v>2718649.94</v>
      </c>
    </row>
    <row r="715" spans="1:9" ht="12.75" customHeight="1" x14ac:dyDescent="0.2">
      <c r="A715" s="2">
        <v>2010106026</v>
      </c>
      <c r="B715" s="10" t="s">
        <v>181</v>
      </c>
      <c r="C715" s="9"/>
      <c r="G715" s="7"/>
      <c r="H715">
        <f t="shared" si="22"/>
        <v>0</v>
      </c>
      <c r="I715" s="12">
        <f t="shared" si="23"/>
        <v>0</v>
      </c>
    </row>
    <row r="716" spans="1:9" ht="12.75" customHeight="1" x14ac:dyDescent="0.2">
      <c r="A716" s="2">
        <v>2010106026</v>
      </c>
      <c r="B716" s="10" t="s">
        <v>181</v>
      </c>
      <c r="C716" s="9"/>
      <c r="F716" s="7"/>
      <c r="H716">
        <f t="shared" si="22"/>
        <v>0</v>
      </c>
      <c r="I716" s="12">
        <f t="shared" si="23"/>
        <v>0</v>
      </c>
    </row>
    <row r="717" spans="1:9" ht="12.75" customHeight="1" x14ac:dyDescent="0.2">
      <c r="A717" s="2">
        <v>2010106026</v>
      </c>
      <c r="B717" s="10" t="s">
        <v>181</v>
      </c>
      <c r="C717" s="9"/>
      <c r="E717" s="7"/>
      <c r="H717">
        <f t="shared" si="22"/>
        <v>0</v>
      </c>
      <c r="I717" s="12">
        <f t="shared" si="23"/>
        <v>0</v>
      </c>
    </row>
    <row r="718" spans="1:9" ht="12.75" customHeight="1" x14ac:dyDescent="0.2">
      <c r="A718" s="2">
        <v>2010106030</v>
      </c>
      <c r="B718" t="s">
        <v>182</v>
      </c>
      <c r="C718" s="9"/>
      <c r="D718" s="9"/>
      <c r="E718" s="9"/>
      <c r="F718" s="9"/>
      <c r="G718" s="9"/>
      <c r="H718">
        <f t="shared" si="22"/>
        <v>0</v>
      </c>
      <c r="I718" s="12">
        <f t="shared" si="23"/>
        <v>0</v>
      </c>
    </row>
    <row r="719" spans="1:9" ht="12.75" customHeight="1" x14ac:dyDescent="0.2">
      <c r="A719" s="2">
        <v>2010106030</v>
      </c>
      <c r="B719" t="s">
        <v>182</v>
      </c>
      <c r="C719" s="9"/>
      <c r="G719" s="7"/>
      <c r="H719">
        <f t="shared" si="22"/>
        <v>0</v>
      </c>
      <c r="I719" s="12">
        <f t="shared" si="23"/>
        <v>0</v>
      </c>
    </row>
    <row r="720" spans="1:9" ht="12.75" customHeight="1" x14ac:dyDescent="0.2">
      <c r="A720" s="2">
        <v>2010106030</v>
      </c>
      <c r="B720" t="s">
        <v>182</v>
      </c>
      <c r="C720" s="9"/>
      <c r="F720" s="7"/>
      <c r="H720">
        <f t="shared" si="22"/>
        <v>0</v>
      </c>
      <c r="I720" s="12">
        <f t="shared" si="23"/>
        <v>0</v>
      </c>
    </row>
    <row r="721" spans="1:9" ht="12.75" customHeight="1" x14ac:dyDescent="0.2">
      <c r="A721" s="2">
        <v>2010106030</v>
      </c>
      <c r="B721" t="s">
        <v>182</v>
      </c>
      <c r="C721" s="9"/>
      <c r="E721" s="7"/>
      <c r="H721">
        <f t="shared" si="22"/>
        <v>0</v>
      </c>
      <c r="I721" s="12">
        <f t="shared" si="23"/>
        <v>0</v>
      </c>
    </row>
    <row r="722" spans="1:9" ht="12.75" customHeight="1" x14ac:dyDescent="0.2">
      <c r="A722" s="2">
        <v>2010106035</v>
      </c>
      <c r="B722" t="s">
        <v>183</v>
      </c>
      <c r="C722" s="9"/>
      <c r="D722" s="9"/>
      <c r="E722" s="9"/>
      <c r="F722" s="9"/>
      <c r="G722" s="9"/>
      <c r="H722">
        <f t="shared" si="22"/>
        <v>0</v>
      </c>
      <c r="I722" s="12">
        <f t="shared" si="23"/>
        <v>0</v>
      </c>
    </row>
    <row r="723" spans="1:9" ht="12.75" customHeight="1" x14ac:dyDescent="0.2">
      <c r="A723" s="2">
        <v>2010106035</v>
      </c>
      <c r="B723" t="s">
        <v>183</v>
      </c>
      <c r="C723" s="9"/>
      <c r="G723" s="7"/>
      <c r="H723">
        <f t="shared" si="22"/>
        <v>0</v>
      </c>
      <c r="I723" s="12">
        <f t="shared" si="23"/>
        <v>0</v>
      </c>
    </row>
    <row r="724" spans="1:9" ht="12.75" customHeight="1" x14ac:dyDescent="0.2">
      <c r="A724" s="2">
        <v>2010106035</v>
      </c>
      <c r="B724" t="s">
        <v>183</v>
      </c>
      <c r="C724" s="9"/>
      <c r="F724" s="7"/>
      <c r="H724">
        <f t="shared" si="22"/>
        <v>0</v>
      </c>
      <c r="I724" s="12">
        <f t="shared" si="23"/>
        <v>0</v>
      </c>
    </row>
    <row r="725" spans="1:9" ht="12.75" customHeight="1" x14ac:dyDescent="0.2">
      <c r="A725" s="2">
        <v>2010106035</v>
      </c>
      <c r="B725" t="s">
        <v>183</v>
      </c>
      <c r="C725" s="9"/>
      <c r="E725" s="7"/>
      <c r="H725">
        <f t="shared" si="22"/>
        <v>0</v>
      </c>
      <c r="I725" s="12">
        <f t="shared" si="23"/>
        <v>0</v>
      </c>
    </row>
    <row r="726" spans="1:9" ht="12.75" customHeight="1" x14ac:dyDescent="0.2">
      <c r="A726" s="2">
        <v>2010106048</v>
      </c>
      <c r="B726" t="s">
        <v>184</v>
      </c>
      <c r="C726" s="9"/>
      <c r="D726" s="9"/>
      <c r="E726" s="9"/>
      <c r="F726" s="9"/>
      <c r="G726" s="9"/>
      <c r="H726">
        <f t="shared" si="22"/>
        <v>0</v>
      </c>
      <c r="I726" s="12">
        <f t="shared" si="23"/>
        <v>0</v>
      </c>
    </row>
    <row r="727" spans="1:9" ht="12.75" customHeight="1" x14ac:dyDescent="0.2">
      <c r="A727" s="2">
        <v>2010106048</v>
      </c>
      <c r="B727" t="s">
        <v>184</v>
      </c>
      <c r="C727" s="9"/>
      <c r="G727" s="7"/>
      <c r="H727">
        <f t="shared" si="22"/>
        <v>0</v>
      </c>
      <c r="I727" s="12">
        <f t="shared" si="23"/>
        <v>0</v>
      </c>
    </row>
    <row r="728" spans="1:9" ht="12.75" customHeight="1" x14ac:dyDescent="0.2">
      <c r="A728" s="2">
        <v>2010106048</v>
      </c>
      <c r="B728" t="s">
        <v>184</v>
      </c>
      <c r="C728" s="9"/>
      <c r="F728" s="7"/>
      <c r="H728">
        <f t="shared" si="22"/>
        <v>0</v>
      </c>
      <c r="I728" s="12">
        <f t="shared" si="23"/>
        <v>0</v>
      </c>
    </row>
    <row r="729" spans="1:9" ht="12.75" customHeight="1" x14ac:dyDescent="0.2">
      <c r="A729" s="2">
        <v>2010106048</v>
      </c>
      <c r="B729" t="s">
        <v>184</v>
      </c>
      <c r="C729" s="9"/>
      <c r="E729" s="7"/>
      <c r="H729">
        <f t="shared" si="22"/>
        <v>0</v>
      </c>
      <c r="I729" s="12">
        <f t="shared" si="23"/>
        <v>0</v>
      </c>
    </row>
    <row r="730" spans="1:9" ht="12.75" customHeight="1" x14ac:dyDescent="0.2">
      <c r="A730" s="2">
        <v>2010106050</v>
      </c>
      <c r="B730" t="s">
        <v>185</v>
      </c>
      <c r="C730" s="9"/>
      <c r="D730" s="9"/>
      <c r="E730" s="9"/>
      <c r="F730" s="9"/>
      <c r="G730" s="9"/>
      <c r="H730">
        <f t="shared" si="22"/>
        <v>0</v>
      </c>
      <c r="I730" s="12">
        <f t="shared" si="23"/>
        <v>0</v>
      </c>
    </row>
    <row r="731" spans="1:9" ht="12.75" customHeight="1" x14ac:dyDescent="0.2">
      <c r="A731" s="2">
        <v>2010106050</v>
      </c>
      <c r="B731" t="s">
        <v>185</v>
      </c>
      <c r="C731" s="9"/>
      <c r="G731" s="7"/>
      <c r="H731">
        <f t="shared" si="22"/>
        <v>0</v>
      </c>
      <c r="I731" s="12">
        <f t="shared" si="23"/>
        <v>0</v>
      </c>
    </row>
    <row r="732" spans="1:9" ht="12.75" customHeight="1" x14ac:dyDescent="0.2">
      <c r="A732" s="2">
        <v>2010106050</v>
      </c>
      <c r="B732" t="s">
        <v>185</v>
      </c>
      <c r="C732" s="9"/>
      <c r="F732" s="7"/>
      <c r="H732">
        <f t="shared" si="22"/>
        <v>0</v>
      </c>
      <c r="I732" s="12">
        <f t="shared" si="23"/>
        <v>0</v>
      </c>
    </row>
    <row r="733" spans="1:9" ht="12.75" customHeight="1" x14ac:dyDescent="0.2">
      <c r="A733" s="2">
        <v>2010106050</v>
      </c>
      <c r="B733" t="s">
        <v>185</v>
      </c>
      <c r="C733" s="9"/>
      <c r="E733" s="7"/>
      <c r="H733">
        <f t="shared" si="22"/>
        <v>0</v>
      </c>
      <c r="I733" s="12">
        <f t="shared" si="23"/>
        <v>0</v>
      </c>
    </row>
    <row r="734" spans="1:9" ht="12.75" customHeight="1" x14ac:dyDescent="0.2">
      <c r="A734" s="2">
        <v>2010106053</v>
      </c>
      <c r="B734" t="s">
        <v>186</v>
      </c>
      <c r="C734" s="9"/>
      <c r="D734" s="9"/>
      <c r="E734" s="9"/>
      <c r="F734" s="9"/>
      <c r="G734" s="9"/>
      <c r="H734">
        <f t="shared" si="22"/>
        <v>0</v>
      </c>
      <c r="I734" s="12">
        <f t="shared" si="23"/>
        <v>0</v>
      </c>
    </row>
    <row r="735" spans="1:9" ht="12.75" customHeight="1" x14ac:dyDescent="0.2">
      <c r="A735" s="2">
        <v>2010106053</v>
      </c>
      <c r="B735" t="s">
        <v>186</v>
      </c>
      <c r="C735" s="9"/>
      <c r="G735" s="7"/>
      <c r="H735">
        <f t="shared" si="22"/>
        <v>0</v>
      </c>
      <c r="I735" s="12">
        <f t="shared" si="23"/>
        <v>0</v>
      </c>
    </row>
    <row r="736" spans="1:9" ht="12.75" customHeight="1" x14ac:dyDescent="0.2">
      <c r="A736" s="2">
        <v>2010106053</v>
      </c>
      <c r="B736" t="s">
        <v>186</v>
      </c>
      <c r="C736" s="9"/>
      <c r="F736" s="7"/>
      <c r="H736">
        <f t="shared" si="22"/>
        <v>0</v>
      </c>
      <c r="I736" s="12">
        <f t="shared" si="23"/>
        <v>0</v>
      </c>
    </row>
    <row r="737" spans="1:9" ht="12.75" customHeight="1" x14ac:dyDescent="0.2">
      <c r="A737" s="2">
        <v>2010106053</v>
      </c>
      <c r="B737" t="s">
        <v>186</v>
      </c>
      <c r="C737" s="9"/>
      <c r="E737" s="7"/>
      <c r="H737">
        <f t="shared" si="22"/>
        <v>0</v>
      </c>
      <c r="I737" s="12">
        <f t="shared" si="23"/>
        <v>0</v>
      </c>
    </row>
    <row r="738" spans="1:9" ht="12.75" customHeight="1" x14ac:dyDescent="0.2">
      <c r="A738" s="2">
        <v>2010106057</v>
      </c>
      <c r="B738" t="s">
        <v>187</v>
      </c>
      <c r="C738" s="9"/>
      <c r="D738" s="9"/>
      <c r="E738" s="9"/>
      <c r="F738" s="9"/>
      <c r="G738" s="9"/>
      <c r="H738">
        <f t="shared" si="22"/>
        <v>0</v>
      </c>
      <c r="I738" s="12">
        <f t="shared" si="23"/>
        <v>0</v>
      </c>
    </row>
    <row r="739" spans="1:9" ht="12.75" customHeight="1" x14ac:dyDescent="0.2">
      <c r="A739" s="2">
        <v>2010106057</v>
      </c>
      <c r="B739" t="s">
        <v>187</v>
      </c>
      <c r="C739" s="9"/>
      <c r="G739" s="7"/>
      <c r="H739">
        <f t="shared" si="22"/>
        <v>0</v>
      </c>
      <c r="I739" s="12">
        <f t="shared" si="23"/>
        <v>0</v>
      </c>
    </row>
    <row r="740" spans="1:9" ht="12.75" customHeight="1" x14ac:dyDescent="0.2">
      <c r="A740" s="2">
        <v>2010106057</v>
      </c>
      <c r="B740" t="s">
        <v>187</v>
      </c>
      <c r="C740" s="9"/>
      <c r="F740" s="7"/>
      <c r="H740">
        <f t="shared" si="22"/>
        <v>0</v>
      </c>
      <c r="I740" s="12">
        <f t="shared" si="23"/>
        <v>0</v>
      </c>
    </row>
    <row r="741" spans="1:9" ht="12.75" customHeight="1" x14ac:dyDescent="0.2">
      <c r="A741" s="2">
        <v>2010106057</v>
      </c>
      <c r="B741" t="s">
        <v>187</v>
      </c>
      <c r="C741" s="9"/>
      <c r="E741" s="7"/>
      <c r="H741">
        <f t="shared" si="22"/>
        <v>0</v>
      </c>
      <c r="I741" s="12">
        <f t="shared" si="23"/>
        <v>0</v>
      </c>
    </row>
    <row r="742" spans="1:9" ht="12.75" customHeight="1" x14ac:dyDescent="0.2">
      <c r="A742" s="2">
        <v>2010106063</v>
      </c>
      <c r="B742" t="s">
        <v>188</v>
      </c>
      <c r="C742" s="9"/>
      <c r="D742" s="9"/>
      <c r="E742" s="9"/>
      <c r="F742" s="9"/>
      <c r="G742" s="9"/>
      <c r="H742">
        <f t="shared" si="22"/>
        <v>0</v>
      </c>
      <c r="I742" s="12">
        <f t="shared" si="23"/>
        <v>0</v>
      </c>
    </row>
    <row r="743" spans="1:9" ht="12.75" customHeight="1" x14ac:dyDescent="0.2">
      <c r="A743" s="2">
        <v>2010106063</v>
      </c>
      <c r="B743" t="s">
        <v>188</v>
      </c>
      <c r="C743" s="9"/>
      <c r="G743" s="7"/>
      <c r="H743">
        <f t="shared" si="22"/>
        <v>0</v>
      </c>
      <c r="I743" s="12">
        <f t="shared" si="23"/>
        <v>0</v>
      </c>
    </row>
    <row r="744" spans="1:9" ht="12.75" customHeight="1" x14ac:dyDescent="0.2">
      <c r="A744" s="2">
        <v>2010106063</v>
      </c>
      <c r="B744" t="s">
        <v>188</v>
      </c>
      <c r="C744" s="9"/>
      <c r="F744" s="7"/>
      <c r="H744">
        <f t="shared" si="22"/>
        <v>0</v>
      </c>
      <c r="I744" s="12">
        <f t="shared" si="23"/>
        <v>0</v>
      </c>
    </row>
    <row r="745" spans="1:9" ht="12.75" customHeight="1" x14ac:dyDescent="0.2">
      <c r="A745" s="2">
        <v>2010106063</v>
      </c>
      <c r="B745" t="s">
        <v>188</v>
      </c>
      <c r="C745" s="9"/>
      <c r="E745" s="7"/>
      <c r="H745">
        <f t="shared" si="22"/>
        <v>0</v>
      </c>
      <c r="I745" s="12">
        <f t="shared" si="23"/>
        <v>0</v>
      </c>
    </row>
    <row r="746" spans="1:9" ht="12.75" customHeight="1" x14ac:dyDescent="0.2">
      <c r="A746" s="2">
        <v>2010106065</v>
      </c>
      <c r="B746" t="s">
        <v>189</v>
      </c>
      <c r="C746" s="9"/>
      <c r="D746" s="9"/>
      <c r="E746" s="9"/>
      <c r="F746" s="9"/>
      <c r="G746" s="9"/>
      <c r="H746">
        <f t="shared" si="22"/>
        <v>0</v>
      </c>
      <c r="I746" s="12">
        <f t="shared" si="23"/>
        <v>0</v>
      </c>
    </row>
    <row r="747" spans="1:9" ht="12.75" customHeight="1" x14ac:dyDescent="0.2">
      <c r="A747" s="2">
        <v>2010106065</v>
      </c>
      <c r="B747" t="s">
        <v>189</v>
      </c>
      <c r="C747" s="9"/>
      <c r="G747" s="7"/>
      <c r="H747">
        <f t="shared" si="22"/>
        <v>0</v>
      </c>
      <c r="I747" s="12">
        <f t="shared" si="23"/>
        <v>0</v>
      </c>
    </row>
    <row r="748" spans="1:9" ht="12.75" customHeight="1" x14ac:dyDescent="0.2">
      <c r="A748" s="2">
        <v>2010106065</v>
      </c>
      <c r="B748" t="s">
        <v>189</v>
      </c>
      <c r="C748" s="9"/>
      <c r="F748" s="7"/>
      <c r="H748">
        <f t="shared" si="22"/>
        <v>0</v>
      </c>
      <c r="I748" s="12">
        <f t="shared" si="23"/>
        <v>0</v>
      </c>
    </row>
    <row r="749" spans="1:9" ht="12.75" customHeight="1" x14ac:dyDescent="0.2">
      <c r="A749" s="2">
        <v>2010106065</v>
      </c>
      <c r="B749" t="s">
        <v>189</v>
      </c>
      <c r="C749" s="9"/>
      <c r="E749" s="7"/>
      <c r="H749">
        <f t="shared" si="22"/>
        <v>0</v>
      </c>
      <c r="I749" s="12">
        <f t="shared" si="23"/>
        <v>0</v>
      </c>
    </row>
    <row r="750" spans="1:9" ht="12.75" customHeight="1" x14ac:dyDescent="0.2">
      <c r="A750" s="2">
        <v>2010106070</v>
      </c>
      <c r="B750" t="s">
        <v>190</v>
      </c>
      <c r="C750" s="9"/>
      <c r="D750" s="9"/>
      <c r="E750" s="9"/>
      <c r="F750" s="9"/>
      <c r="G750" s="9"/>
      <c r="H750">
        <f t="shared" si="22"/>
        <v>0</v>
      </c>
      <c r="I750" s="12">
        <f t="shared" si="23"/>
        <v>0</v>
      </c>
    </row>
    <row r="751" spans="1:9" ht="12.75" customHeight="1" x14ac:dyDescent="0.2">
      <c r="A751" s="2">
        <v>2010106070</v>
      </c>
      <c r="B751" t="s">
        <v>190</v>
      </c>
      <c r="C751" s="9"/>
      <c r="G751" s="7"/>
      <c r="H751">
        <f t="shared" si="22"/>
        <v>0</v>
      </c>
      <c r="I751" s="12">
        <f t="shared" si="23"/>
        <v>0</v>
      </c>
    </row>
    <row r="752" spans="1:9" ht="12.75" customHeight="1" x14ac:dyDescent="0.2">
      <c r="A752" s="2">
        <v>2010106070</v>
      </c>
      <c r="B752" t="s">
        <v>190</v>
      </c>
      <c r="C752" s="9"/>
      <c r="F752" s="7"/>
      <c r="H752">
        <f t="shared" si="22"/>
        <v>0</v>
      </c>
      <c r="I752" s="12">
        <f t="shared" si="23"/>
        <v>0</v>
      </c>
    </row>
    <row r="753" spans="1:9" ht="12.75" customHeight="1" x14ac:dyDescent="0.2">
      <c r="A753" s="2">
        <v>2010106070</v>
      </c>
      <c r="B753" t="s">
        <v>190</v>
      </c>
      <c r="C753" s="9"/>
      <c r="E753" s="7"/>
      <c r="H753">
        <f t="shared" si="22"/>
        <v>0</v>
      </c>
      <c r="I753" s="12">
        <f t="shared" si="23"/>
        <v>0</v>
      </c>
    </row>
    <row r="754" spans="1:9" ht="12.75" customHeight="1" x14ac:dyDescent="0.2">
      <c r="A754" s="2">
        <v>2010106074</v>
      </c>
      <c r="B754" t="s">
        <v>191</v>
      </c>
      <c r="C754" s="9"/>
      <c r="D754" s="9"/>
      <c r="E754" s="9"/>
      <c r="F754" s="9"/>
      <c r="G754" s="9"/>
      <c r="H754">
        <f t="shared" si="22"/>
        <v>0</v>
      </c>
      <c r="I754" s="12">
        <f t="shared" si="23"/>
        <v>0</v>
      </c>
    </row>
    <row r="755" spans="1:9" ht="12.75" customHeight="1" x14ac:dyDescent="0.2">
      <c r="A755" s="2">
        <v>2010106074</v>
      </c>
      <c r="B755" t="s">
        <v>191</v>
      </c>
      <c r="C755" s="9"/>
      <c r="G755" s="7"/>
      <c r="H755">
        <f t="shared" si="22"/>
        <v>0</v>
      </c>
      <c r="I755" s="12">
        <f t="shared" si="23"/>
        <v>0</v>
      </c>
    </row>
    <row r="756" spans="1:9" ht="12.75" customHeight="1" x14ac:dyDescent="0.2">
      <c r="A756" s="2">
        <v>2010106074</v>
      </c>
      <c r="B756" t="s">
        <v>191</v>
      </c>
      <c r="C756" s="9"/>
      <c r="F756" s="7"/>
      <c r="H756">
        <f t="shared" si="22"/>
        <v>0</v>
      </c>
      <c r="I756" s="12">
        <f t="shared" si="23"/>
        <v>0</v>
      </c>
    </row>
    <row r="757" spans="1:9" ht="12.75" customHeight="1" x14ac:dyDescent="0.2">
      <c r="A757" s="2">
        <v>2010106074</v>
      </c>
      <c r="B757" t="s">
        <v>191</v>
      </c>
      <c r="C757" s="9"/>
      <c r="E757" s="7"/>
      <c r="H757">
        <f t="shared" si="22"/>
        <v>0</v>
      </c>
      <c r="I757" s="12">
        <f t="shared" si="23"/>
        <v>0</v>
      </c>
    </row>
    <row r="758" spans="1:9" ht="12.75" customHeight="1" x14ac:dyDescent="0.2">
      <c r="A758" s="2">
        <v>2010106076</v>
      </c>
      <c r="B758" t="s">
        <v>192</v>
      </c>
      <c r="C758" s="9"/>
      <c r="D758" s="9"/>
      <c r="E758" s="9"/>
      <c r="F758" s="9"/>
      <c r="G758" s="9"/>
      <c r="H758">
        <f t="shared" si="22"/>
        <v>0</v>
      </c>
      <c r="I758" s="12">
        <f t="shared" si="23"/>
        <v>0</v>
      </c>
    </row>
    <row r="759" spans="1:9" ht="12.75" customHeight="1" x14ac:dyDescent="0.2">
      <c r="A759" s="2">
        <v>2010106076</v>
      </c>
      <c r="B759" t="s">
        <v>192</v>
      </c>
      <c r="C759" s="9"/>
      <c r="G759" s="7"/>
      <c r="H759">
        <f t="shared" si="22"/>
        <v>0</v>
      </c>
      <c r="I759" s="12">
        <f t="shared" si="23"/>
        <v>0</v>
      </c>
    </row>
    <row r="760" spans="1:9" ht="12.75" customHeight="1" x14ac:dyDescent="0.2">
      <c r="A760" s="2">
        <v>2010106076</v>
      </c>
      <c r="B760" t="s">
        <v>192</v>
      </c>
      <c r="C760" s="9"/>
      <c r="F760" s="7"/>
      <c r="H760">
        <f t="shared" si="22"/>
        <v>0</v>
      </c>
      <c r="I760" s="12">
        <f t="shared" si="23"/>
        <v>0</v>
      </c>
    </row>
    <row r="761" spans="1:9" ht="12.75" customHeight="1" x14ac:dyDescent="0.2">
      <c r="A761" s="2">
        <v>2010106076</v>
      </c>
      <c r="B761" t="s">
        <v>192</v>
      </c>
      <c r="C761" s="9"/>
      <c r="E761" s="7"/>
      <c r="H761">
        <f t="shared" si="22"/>
        <v>0</v>
      </c>
      <c r="I761" s="12">
        <f t="shared" si="23"/>
        <v>0</v>
      </c>
    </row>
    <row r="762" spans="1:9" ht="12.75" customHeight="1" x14ac:dyDescent="0.2">
      <c r="A762" s="2">
        <v>2010106077</v>
      </c>
      <c r="B762" t="s">
        <v>193</v>
      </c>
      <c r="C762" s="9">
        <v>3162.3358400000002</v>
      </c>
      <c r="D762" s="9"/>
      <c r="E762" s="9"/>
      <c r="F762" s="9"/>
      <c r="G762" s="9"/>
      <c r="H762">
        <f t="shared" si="22"/>
        <v>1</v>
      </c>
      <c r="I762" s="12">
        <f t="shared" si="23"/>
        <v>3162.3358400000002</v>
      </c>
    </row>
    <row r="763" spans="1:9" ht="12.75" customHeight="1" x14ac:dyDescent="0.2">
      <c r="A763" s="2">
        <v>2010106077</v>
      </c>
      <c r="B763" t="s">
        <v>193</v>
      </c>
      <c r="C763" s="9"/>
      <c r="G763" s="7"/>
      <c r="H763">
        <f t="shared" si="22"/>
        <v>0</v>
      </c>
      <c r="I763" s="12">
        <f t="shared" si="23"/>
        <v>0</v>
      </c>
    </row>
    <row r="764" spans="1:9" ht="12.75" customHeight="1" x14ac:dyDescent="0.2">
      <c r="A764" s="2">
        <v>2010106077</v>
      </c>
      <c r="B764" t="s">
        <v>193</v>
      </c>
      <c r="C764" s="9"/>
      <c r="F764" s="7"/>
      <c r="H764">
        <f t="shared" si="22"/>
        <v>0</v>
      </c>
      <c r="I764" s="12">
        <f t="shared" si="23"/>
        <v>0</v>
      </c>
    </row>
    <row r="765" spans="1:9" ht="12.75" customHeight="1" x14ac:dyDescent="0.2">
      <c r="A765" s="2">
        <v>2010106077</v>
      </c>
      <c r="B765" t="s">
        <v>193</v>
      </c>
      <c r="C765" s="9"/>
      <c r="E765" s="7"/>
      <c r="H765">
        <f t="shared" si="22"/>
        <v>0</v>
      </c>
      <c r="I765" s="12">
        <f t="shared" si="23"/>
        <v>0</v>
      </c>
    </row>
    <row r="766" spans="1:9" ht="12.75" customHeight="1" x14ac:dyDescent="0.2">
      <c r="A766" s="2">
        <v>2010106080</v>
      </c>
      <c r="B766" t="s">
        <v>194</v>
      </c>
      <c r="C766" s="9"/>
      <c r="D766" s="9"/>
      <c r="E766" s="9"/>
      <c r="F766" s="9"/>
      <c r="G766" s="9"/>
      <c r="H766">
        <f t="shared" si="22"/>
        <v>0</v>
      </c>
      <c r="I766" s="12">
        <f t="shared" si="23"/>
        <v>0</v>
      </c>
    </row>
    <row r="767" spans="1:9" ht="12.75" customHeight="1" x14ac:dyDescent="0.2">
      <c r="A767" s="2">
        <v>2010106080</v>
      </c>
      <c r="B767" t="s">
        <v>194</v>
      </c>
      <c r="C767" s="9"/>
      <c r="G767" s="7"/>
      <c r="H767">
        <f t="shared" si="22"/>
        <v>0</v>
      </c>
      <c r="I767" s="12">
        <f t="shared" si="23"/>
        <v>0</v>
      </c>
    </row>
    <row r="768" spans="1:9" ht="12.75" customHeight="1" x14ac:dyDescent="0.2">
      <c r="A768" s="2">
        <v>2010106080</v>
      </c>
      <c r="B768" t="s">
        <v>194</v>
      </c>
      <c r="C768" s="9"/>
      <c r="F768" s="7"/>
      <c r="H768">
        <f t="shared" si="22"/>
        <v>0</v>
      </c>
      <c r="I768" s="12">
        <f t="shared" si="23"/>
        <v>0</v>
      </c>
    </row>
    <row r="769" spans="1:9" ht="12.75" customHeight="1" x14ac:dyDescent="0.2">
      <c r="A769" s="2">
        <v>2010106080</v>
      </c>
      <c r="B769" t="s">
        <v>194</v>
      </c>
      <c r="C769" s="9"/>
      <c r="E769" s="7"/>
      <c r="H769">
        <f t="shared" si="22"/>
        <v>0</v>
      </c>
      <c r="I769" s="12">
        <f t="shared" si="23"/>
        <v>0</v>
      </c>
    </row>
    <row r="770" spans="1:9" ht="12.75" customHeight="1" x14ac:dyDescent="0.2">
      <c r="A770" s="2">
        <v>2010106081</v>
      </c>
      <c r="B770" t="s">
        <v>195</v>
      </c>
      <c r="C770" s="9"/>
      <c r="D770" s="9"/>
      <c r="E770" s="9"/>
      <c r="F770" s="9"/>
      <c r="G770" s="9"/>
      <c r="H770">
        <f t="shared" ref="H770:H833" si="24">COUNTA(C770:G770)</f>
        <v>0</v>
      </c>
      <c r="I770" s="12">
        <f t="shared" ref="I770:I833" si="25">SUM(C770:G770)</f>
        <v>0</v>
      </c>
    </row>
    <row r="771" spans="1:9" ht="12.75" customHeight="1" x14ac:dyDescent="0.2">
      <c r="A771" s="2">
        <v>2010106081</v>
      </c>
      <c r="B771" t="s">
        <v>195</v>
      </c>
      <c r="C771" s="9"/>
      <c r="G771" s="7"/>
      <c r="H771">
        <f t="shared" si="24"/>
        <v>0</v>
      </c>
      <c r="I771" s="12">
        <f t="shared" si="25"/>
        <v>0</v>
      </c>
    </row>
    <row r="772" spans="1:9" ht="12.75" customHeight="1" x14ac:dyDescent="0.2">
      <c r="A772" s="2">
        <v>2010106081</v>
      </c>
      <c r="B772" t="s">
        <v>195</v>
      </c>
      <c r="C772" s="9"/>
      <c r="F772" s="7"/>
      <c r="H772">
        <f t="shared" si="24"/>
        <v>0</v>
      </c>
      <c r="I772" s="12">
        <f t="shared" si="25"/>
        <v>0</v>
      </c>
    </row>
    <row r="773" spans="1:9" ht="12.75" customHeight="1" x14ac:dyDescent="0.2">
      <c r="A773" s="2">
        <v>2010106081</v>
      </c>
      <c r="B773" t="s">
        <v>195</v>
      </c>
      <c r="C773" s="9"/>
      <c r="E773" s="7"/>
      <c r="H773">
        <f t="shared" si="24"/>
        <v>0</v>
      </c>
      <c r="I773" s="12">
        <f t="shared" si="25"/>
        <v>0</v>
      </c>
    </row>
    <row r="774" spans="1:9" ht="12.75" customHeight="1" x14ac:dyDescent="0.2">
      <c r="A774" s="2">
        <v>2010106086</v>
      </c>
      <c r="B774" t="s">
        <v>196</v>
      </c>
      <c r="C774" s="9"/>
      <c r="D774" s="9"/>
      <c r="E774" s="9"/>
      <c r="F774" s="9"/>
      <c r="G774" s="9"/>
      <c r="H774">
        <f t="shared" si="24"/>
        <v>0</v>
      </c>
      <c r="I774" s="12">
        <f t="shared" si="25"/>
        <v>0</v>
      </c>
    </row>
    <row r="775" spans="1:9" ht="12.75" customHeight="1" x14ac:dyDescent="0.2">
      <c r="A775" s="2">
        <v>2010106086</v>
      </c>
      <c r="B775" t="s">
        <v>196</v>
      </c>
      <c r="C775" s="9"/>
      <c r="G775" s="7"/>
      <c r="H775">
        <f t="shared" si="24"/>
        <v>0</v>
      </c>
      <c r="I775" s="12">
        <f t="shared" si="25"/>
        <v>0</v>
      </c>
    </row>
    <row r="776" spans="1:9" ht="12.75" customHeight="1" x14ac:dyDescent="0.2">
      <c r="A776" s="2">
        <v>2010106086</v>
      </c>
      <c r="B776" t="s">
        <v>196</v>
      </c>
      <c r="C776" s="9"/>
      <c r="F776" s="7"/>
      <c r="H776">
        <f t="shared" si="24"/>
        <v>0</v>
      </c>
      <c r="I776" s="12">
        <f t="shared" si="25"/>
        <v>0</v>
      </c>
    </row>
    <row r="777" spans="1:9" ht="12.75" customHeight="1" x14ac:dyDescent="0.2">
      <c r="A777" s="2">
        <v>2010106086</v>
      </c>
      <c r="B777" t="s">
        <v>196</v>
      </c>
      <c r="C777" s="9"/>
      <c r="E777" s="7"/>
      <c r="H777">
        <f t="shared" si="24"/>
        <v>0</v>
      </c>
      <c r="I777" s="12">
        <f t="shared" si="25"/>
        <v>0</v>
      </c>
    </row>
    <row r="778" spans="1:9" ht="12.75" customHeight="1" x14ac:dyDescent="0.2">
      <c r="A778" s="2">
        <v>2010106088</v>
      </c>
      <c r="B778" t="s">
        <v>197</v>
      </c>
      <c r="C778" s="9"/>
      <c r="D778" s="9"/>
      <c r="E778" s="9"/>
      <c r="F778" s="9"/>
      <c r="G778" s="9"/>
      <c r="H778">
        <f t="shared" si="24"/>
        <v>0</v>
      </c>
      <c r="I778" s="12">
        <f t="shared" si="25"/>
        <v>0</v>
      </c>
    </row>
    <row r="779" spans="1:9" ht="12.75" customHeight="1" x14ac:dyDescent="0.2">
      <c r="A779" s="2">
        <v>2010106088</v>
      </c>
      <c r="B779" t="s">
        <v>197</v>
      </c>
      <c r="C779" s="9"/>
      <c r="G779" s="7"/>
      <c r="H779">
        <f t="shared" si="24"/>
        <v>0</v>
      </c>
      <c r="I779" s="12">
        <f t="shared" si="25"/>
        <v>0</v>
      </c>
    </row>
    <row r="780" spans="1:9" ht="12.75" customHeight="1" x14ac:dyDescent="0.2">
      <c r="A780" s="2">
        <v>2010106088</v>
      </c>
      <c r="B780" t="s">
        <v>197</v>
      </c>
      <c r="C780" s="9"/>
      <c r="F780" s="7"/>
      <c r="H780">
        <f t="shared" si="24"/>
        <v>0</v>
      </c>
      <c r="I780" s="12">
        <f t="shared" si="25"/>
        <v>0</v>
      </c>
    </row>
    <row r="781" spans="1:9" ht="12.75" customHeight="1" x14ac:dyDescent="0.2">
      <c r="A781" s="2">
        <v>2010106088</v>
      </c>
      <c r="B781" t="s">
        <v>197</v>
      </c>
      <c r="C781" s="9"/>
      <c r="E781" s="7"/>
      <c r="H781">
        <f t="shared" si="24"/>
        <v>0</v>
      </c>
      <c r="I781" s="12">
        <f t="shared" si="25"/>
        <v>0</v>
      </c>
    </row>
    <row r="782" spans="1:9" ht="12.75" customHeight="1" x14ac:dyDescent="0.2">
      <c r="A782" s="2">
        <v>2010106092</v>
      </c>
      <c r="B782" t="s">
        <v>198</v>
      </c>
      <c r="C782" s="9">
        <v>11732.3362</v>
      </c>
      <c r="D782" s="9"/>
      <c r="E782" s="9"/>
      <c r="F782" s="9"/>
      <c r="G782" s="9"/>
      <c r="H782">
        <f t="shared" si="24"/>
        <v>1</v>
      </c>
      <c r="I782" s="12">
        <f t="shared" si="25"/>
        <v>11732.3362</v>
      </c>
    </row>
    <row r="783" spans="1:9" ht="12.75" customHeight="1" x14ac:dyDescent="0.2">
      <c r="A783" s="2">
        <v>2010106092</v>
      </c>
      <c r="B783" t="s">
        <v>198</v>
      </c>
      <c r="C783" s="9"/>
      <c r="G783" s="7"/>
      <c r="H783">
        <f t="shared" si="24"/>
        <v>0</v>
      </c>
      <c r="I783" s="12">
        <f t="shared" si="25"/>
        <v>0</v>
      </c>
    </row>
    <row r="784" spans="1:9" ht="12.75" customHeight="1" x14ac:dyDescent="0.2">
      <c r="A784" s="2">
        <v>2010106092</v>
      </c>
      <c r="B784" t="s">
        <v>198</v>
      </c>
      <c r="C784" s="9"/>
      <c r="F784" s="7"/>
      <c r="H784">
        <f t="shared" si="24"/>
        <v>0</v>
      </c>
      <c r="I784" s="12">
        <f t="shared" si="25"/>
        <v>0</v>
      </c>
    </row>
    <row r="785" spans="1:9" ht="12.75" customHeight="1" x14ac:dyDescent="0.2">
      <c r="A785" s="2">
        <v>2010106092</v>
      </c>
      <c r="B785" t="s">
        <v>198</v>
      </c>
      <c r="C785" s="9"/>
      <c r="E785" s="7"/>
      <c r="H785">
        <f t="shared" si="24"/>
        <v>0</v>
      </c>
      <c r="I785" s="12">
        <f t="shared" si="25"/>
        <v>0</v>
      </c>
    </row>
    <row r="786" spans="1:9" ht="12.75" customHeight="1" x14ac:dyDescent="0.2">
      <c r="A786" s="2">
        <v>2010106093</v>
      </c>
      <c r="B786" t="s">
        <v>199</v>
      </c>
      <c r="C786" s="9"/>
      <c r="D786" s="9"/>
      <c r="E786" s="9"/>
      <c r="F786" s="9"/>
      <c r="G786" s="9"/>
      <c r="H786">
        <f t="shared" si="24"/>
        <v>0</v>
      </c>
      <c r="I786" s="12">
        <f t="shared" si="25"/>
        <v>0</v>
      </c>
    </row>
    <row r="787" spans="1:9" ht="12.75" customHeight="1" x14ac:dyDescent="0.2">
      <c r="A787" s="2">
        <v>2010106093</v>
      </c>
      <c r="B787" t="s">
        <v>199</v>
      </c>
      <c r="C787" s="9"/>
      <c r="G787" s="7"/>
      <c r="H787">
        <f t="shared" si="24"/>
        <v>0</v>
      </c>
      <c r="I787" s="12">
        <f t="shared" si="25"/>
        <v>0</v>
      </c>
    </row>
    <row r="788" spans="1:9" ht="12.75" customHeight="1" x14ac:dyDescent="0.2">
      <c r="A788" s="2">
        <v>2010106093</v>
      </c>
      <c r="B788" t="s">
        <v>199</v>
      </c>
      <c r="C788" s="9"/>
      <c r="F788" s="7"/>
      <c r="H788">
        <f t="shared" si="24"/>
        <v>0</v>
      </c>
      <c r="I788" s="12">
        <f t="shared" si="25"/>
        <v>0</v>
      </c>
    </row>
    <row r="789" spans="1:9" ht="12.75" customHeight="1" x14ac:dyDescent="0.2">
      <c r="A789" s="2">
        <v>2010106093</v>
      </c>
      <c r="B789" t="s">
        <v>199</v>
      </c>
      <c r="C789" s="9"/>
      <c r="E789" s="7"/>
      <c r="H789">
        <f t="shared" si="24"/>
        <v>0</v>
      </c>
      <c r="I789" s="12">
        <f t="shared" si="25"/>
        <v>0</v>
      </c>
    </row>
    <row r="790" spans="1:9" ht="12.75" customHeight="1" x14ac:dyDescent="0.2">
      <c r="A790" s="2">
        <v>2010106095</v>
      </c>
      <c r="B790" t="s">
        <v>200</v>
      </c>
      <c r="C790" s="9"/>
      <c r="D790" s="9"/>
      <c r="E790" s="9"/>
      <c r="F790" s="9"/>
      <c r="G790" s="9"/>
      <c r="H790">
        <f t="shared" si="24"/>
        <v>0</v>
      </c>
      <c r="I790" s="12">
        <f t="shared" si="25"/>
        <v>0</v>
      </c>
    </row>
    <row r="791" spans="1:9" ht="12.75" customHeight="1" x14ac:dyDescent="0.2">
      <c r="A791" s="2">
        <v>2010106095</v>
      </c>
      <c r="B791" t="s">
        <v>200</v>
      </c>
      <c r="C791" s="9"/>
      <c r="G791" s="7"/>
      <c r="H791">
        <f t="shared" si="24"/>
        <v>0</v>
      </c>
      <c r="I791" s="12">
        <f t="shared" si="25"/>
        <v>0</v>
      </c>
    </row>
    <row r="792" spans="1:9" ht="12.75" customHeight="1" x14ac:dyDescent="0.2">
      <c r="A792" s="2">
        <v>2010106095</v>
      </c>
      <c r="B792" t="s">
        <v>200</v>
      </c>
      <c r="C792" s="9"/>
      <c r="F792" s="7"/>
      <c r="H792">
        <f t="shared" si="24"/>
        <v>0</v>
      </c>
      <c r="I792" s="12">
        <f t="shared" si="25"/>
        <v>0</v>
      </c>
    </row>
    <row r="793" spans="1:9" ht="12.75" customHeight="1" x14ac:dyDescent="0.2">
      <c r="A793" s="2">
        <v>2010106095</v>
      </c>
      <c r="B793" t="s">
        <v>200</v>
      </c>
      <c r="C793" s="9"/>
      <c r="E793" s="7"/>
      <c r="H793">
        <f t="shared" si="24"/>
        <v>0</v>
      </c>
      <c r="I793" s="12">
        <f t="shared" si="25"/>
        <v>0</v>
      </c>
    </row>
    <row r="794" spans="1:9" ht="12.75" customHeight="1" x14ac:dyDescent="0.2">
      <c r="A794" s="2">
        <v>2010106098</v>
      </c>
      <c r="B794" t="s">
        <v>201</v>
      </c>
      <c r="C794" s="9"/>
      <c r="D794" s="9"/>
      <c r="E794" s="9"/>
      <c r="F794" s="9"/>
      <c r="G794" s="9"/>
      <c r="H794">
        <f t="shared" si="24"/>
        <v>0</v>
      </c>
      <c r="I794" s="12">
        <f t="shared" si="25"/>
        <v>0</v>
      </c>
    </row>
    <row r="795" spans="1:9" ht="12.75" customHeight="1" x14ac:dyDescent="0.2">
      <c r="A795" s="2">
        <v>2010106098</v>
      </c>
      <c r="B795" t="s">
        <v>201</v>
      </c>
      <c r="C795" s="9"/>
      <c r="G795" s="7"/>
      <c r="H795">
        <f t="shared" si="24"/>
        <v>0</v>
      </c>
      <c r="I795" s="12">
        <f t="shared" si="25"/>
        <v>0</v>
      </c>
    </row>
    <row r="796" spans="1:9" ht="12.75" customHeight="1" x14ac:dyDescent="0.2">
      <c r="A796" s="2">
        <v>2010106098</v>
      </c>
      <c r="B796" t="s">
        <v>201</v>
      </c>
      <c r="C796" s="9"/>
      <c r="F796" s="7"/>
      <c r="H796">
        <f t="shared" si="24"/>
        <v>0</v>
      </c>
      <c r="I796" s="12">
        <f t="shared" si="25"/>
        <v>0</v>
      </c>
    </row>
    <row r="797" spans="1:9" ht="12.75" customHeight="1" x14ac:dyDescent="0.2">
      <c r="A797" s="2">
        <v>2010106098</v>
      </c>
      <c r="B797" t="s">
        <v>201</v>
      </c>
      <c r="C797" s="9"/>
      <c r="E797" s="7"/>
      <c r="H797">
        <f t="shared" si="24"/>
        <v>0</v>
      </c>
      <c r="I797" s="12">
        <f t="shared" si="25"/>
        <v>0</v>
      </c>
    </row>
    <row r="798" spans="1:9" ht="12.75" customHeight="1" x14ac:dyDescent="0.2">
      <c r="A798" s="2">
        <v>2010106099</v>
      </c>
      <c r="B798" t="s">
        <v>202</v>
      </c>
      <c r="C798" s="9"/>
      <c r="D798" s="9"/>
      <c r="E798" s="9"/>
      <c r="F798" s="9"/>
      <c r="G798" s="9"/>
      <c r="H798">
        <f t="shared" si="24"/>
        <v>0</v>
      </c>
      <c r="I798" s="12">
        <f t="shared" si="25"/>
        <v>0</v>
      </c>
    </row>
    <row r="799" spans="1:9" ht="12.75" customHeight="1" x14ac:dyDescent="0.2">
      <c r="A799" s="2">
        <v>2010106099</v>
      </c>
      <c r="B799" t="s">
        <v>202</v>
      </c>
      <c r="C799" s="9"/>
      <c r="G799" s="7"/>
      <c r="H799">
        <f t="shared" si="24"/>
        <v>0</v>
      </c>
      <c r="I799" s="12">
        <f t="shared" si="25"/>
        <v>0</v>
      </c>
    </row>
    <row r="800" spans="1:9" ht="12.75" customHeight="1" x14ac:dyDescent="0.2">
      <c r="A800" s="2">
        <v>2010106099</v>
      </c>
      <c r="B800" t="s">
        <v>202</v>
      </c>
      <c r="C800" s="9"/>
      <c r="F800" s="7"/>
      <c r="H800">
        <f t="shared" si="24"/>
        <v>0</v>
      </c>
      <c r="I800" s="12">
        <f t="shared" si="25"/>
        <v>0</v>
      </c>
    </row>
    <row r="801" spans="1:9" ht="12.75" customHeight="1" x14ac:dyDescent="0.2">
      <c r="A801" s="2">
        <v>2010106099</v>
      </c>
      <c r="B801" t="s">
        <v>202</v>
      </c>
      <c r="C801" s="9"/>
      <c r="E801" s="7"/>
      <c r="H801">
        <f t="shared" si="24"/>
        <v>0</v>
      </c>
      <c r="I801" s="12">
        <f t="shared" si="25"/>
        <v>0</v>
      </c>
    </row>
    <row r="802" spans="1:9" ht="12.75" customHeight="1" x14ac:dyDescent="0.2">
      <c r="A802" s="2">
        <v>2010106100</v>
      </c>
      <c r="B802" t="s">
        <v>203</v>
      </c>
      <c r="C802" s="9"/>
      <c r="D802" s="9"/>
      <c r="E802" s="9"/>
      <c r="F802" s="9"/>
      <c r="G802" s="9"/>
      <c r="H802">
        <f t="shared" si="24"/>
        <v>0</v>
      </c>
      <c r="I802" s="12">
        <f t="shared" si="25"/>
        <v>0</v>
      </c>
    </row>
    <row r="803" spans="1:9" ht="12.75" customHeight="1" x14ac:dyDescent="0.2">
      <c r="A803" s="2">
        <v>2010106100</v>
      </c>
      <c r="B803" t="s">
        <v>203</v>
      </c>
      <c r="C803" s="9"/>
      <c r="G803" s="7"/>
      <c r="H803">
        <f t="shared" si="24"/>
        <v>0</v>
      </c>
      <c r="I803" s="12">
        <f t="shared" si="25"/>
        <v>0</v>
      </c>
    </row>
    <row r="804" spans="1:9" ht="12.75" customHeight="1" x14ac:dyDescent="0.2">
      <c r="A804" s="2">
        <v>2010106100</v>
      </c>
      <c r="B804" t="s">
        <v>203</v>
      </c>
      <c r="C804" s="9"/>
      <c r="F804" s="7"/>
      <c r="H804">
        <f t="shared" si="24"/>
        <v>0</v>
      </c>
      <c r="I804" s="12">
        <f t="shared" si="25"/>
        <v>0</v>
      </c>
    </row>
    <row r="805" spans="1:9" ht="12.75" customHeight="1" x14ac:dyDescent="0.2">
      <c r="A805" s="2">
        <v>2010106100</v>
      </c>
      <c r="B805" t="s">
        <v>203</v>
      </c>
      <c r="C805" s="9"/>
      <c r="E805" s="7"/>
      <c r="H805">
        <f t="shared" si="24"/>
        <v>0</v>
      </c>
      <c r="I805" s="12">
        <f t="shared" si="25"/>
        <v>0</v>
      </c>
    </row>
    <row r="806" spans="1:9" ht="12.75" customHeight="1" x14ac:dyDescent="0.2">
      <c r="A806" s="2">
        <v>2010106102</v>
      </c>
      <c r="B806" t="s">
        <v>204</v>
      </c>
      <c r="C806" s="9"/>
      <c r="D806" s="9"/>
      <c r="E806" s="9"/>
      <c r="F806" s="9"/>
      <c r="G806" s="9"/>
      <c r="H806">
        <f t="shared" si="24"/>
        <v>0</v>
      </c>
      <c r="I806" s="12">
        <f t="shared" si="25"/>
        <v>0</v>
      </c>
    </row>
    <row r="807" spans="1:9" ht="12.75" customHeight="1" x14ac:dyDescent="0.2">
      <c r="A807" s="2">
        <v>2010106102</v>
      </c>
      <c r="B807" t="s">
        <v>204</v>
      </c>
      <c r="C807" s="9"/>
      <c r="G807" s="7"/>
      <c r="H807">
        <f t="shared" si="24"/>
        <v>0</v>
      </c>
      <c r="I807" s="12">
        <f t="shared" si="25"/>
        <v>0</v>
      </c>
    </row>
    <row r="808" spans="1:9" ht="12.75" customHeight="1" x14ac:dyDescent="0.2">
      <c r="A808" s="2">
        <v>2010106102</v>
      </c>
      <c r="B808" t="s">
        <v>204</v>
      </c>
      <c r="C808" s="9"/>
      <c r="F808" s="7"/>
      <c r="H808">
        <f t="shared" si="24"/>
        <v>0</v>
      </c>
      <c r="I808" s="12">
        <f t="shared" si="25"/>
        <v>0</v>
      </c>
    </row>
    <row r="809" spans="1:9" ht="12.75" customHeight="1" x14ac:dyDescent="0.2">
      <c r="A809" s="2">
        <v>2010106102</v>
      </c>
      <c r="B809" t="s">
        <v>204</v>
      </c>
      <c r="C809" s="9"/>
      <c r="E809" s="7"/>
      <c r="H809">
        <f t="shared" si="24"/>
        <v>0</v>
      </c>
      <c r="I809" s="12">
        <f t="shared" si="25"/>
        <v>0</v>
      </c>
    </row>
    <row r="810" spans="1:9" ht="12.75" customHeight="1" x14ac:dyDescent="0.2">
      <c r="A810" s="2">
        <v>2010106104</v>
      </c>
      <c r="B810" t="s">
        <v>205</v>
      </c>
      <c r="C810" s="9"/>
      <c r="D810" s="9"/>
      <c r="E810" s="9"/>
      <c r="F810" s="9"/>
      <c r="G810" s="9"/>
      <c r="H810">
        <f t="shared" si="24"/>
        <v>0</v>
      </c>
      <c r="I810" s="12">
        <f t="shared" si="25"/>
        <v>0</v>
      </c>
    </row>
    <row r="811" spans="1:9" ht="12.75" customHeight="1" x14ac:dyDescent="0.2">
      <c r="A811" s="2">
        <v>2010106104</v>
      </c>
      <c r="B811" t="s">
        <v>205</v>
      </c>
      <c r="C811" s="9"/>
      <c r="G811" s="7"/>
      <c r="H811">
        <f t="shared" si="24"/>
        <v>0</v>
      </c>
      <c r="I811" s="12">
        <f t="shared" si="25"/>
        <v>0</v>
      </c>
    </row>
    <row r="812" spans="1:9" ht="12.75" customHeight="1" x14ac:dyDescent="0.2">
      <c r="A812" s="2">
        <v>2010106104</v>
      </c>
      <c r="B812" t="s">
        <v>205</v>
      </c>
      <c r="C812" s="9"/>
      <c r="F812" s="7"/>
      <c r="H812">
        <f t="shared" si="24"/>
        <v>0</v>
      </c>
      <c r="I812" s="12">
        <f t="shared" si="25"/>
        <v>0</v>
      </c>
    </row>
    <row r="813" spans="1:9" ht="12.75" customHeight="1" x14ac:dyDescent="0.2">
      <c r="A813" s="2">
        <v>2010106104</v>
      </c>
      <c r="B813" t="s">
        <v>205</v>
      </c>
      <c r="C813" s="9"/>
      <c r="E813" s="7"/>
      <c r="H813">
        <f t="shared" si="24"/>
        <v>0</v>
      </c>
      <c r="I813" s="12">
        <f t="shared" si="25"/>
        <v>0</v>
      </c>
    </row>
    <row r="814" spans="1:9" ht="12.75" customHeight="1" x14ac:dyDescent="0.2">
      <c r="A814" s="2">
        <v>2010106105</v>
      </c>
      <c r="B814" t="s">
        <v>206</v>
      </c>
      <c r="C814" s="9"/>
      <c r="D814" s="9"/>
      <c r="E814" s="9"/>
      <c r="F814" s="9"/>
      <c r="G814" s="9"/>
      <c r="H814">
        <f t="shared" si="24"/>
        <v>0</v>
      </c>
      <c r="I814" s="12">
        <f t="shared" si="25"/>
        <v>0</v>
      </c>
    </row>
    <row r="815" spans="1:9" ht="12.75" customHeight="1" x14ac:dyDescent="0.2">
      <c r="A815" s="2">
        <v>2010106105</v>
      </c>
      <c r="B815" t="s">
        <v>206</v>
      </c>
      <c r="C815" s="9"/>
      <c r="G815" s="7"/>
      <c r="H815">
        <f t="shared" si="24"/>
        <v>0</v>
      </c>
      <c r="I815" s="12">
        <f t="shared" si="25"/>
        <v>0</v>
      </c>
    </row>
    <row r="816" spans="1:9" ht="12.75" customHeight="1" x14ac:dyDescent="0.2">
      <c r="A816" s="2">
        <v>2010106105</v>
      </c>
      <c r="B816" t="s">
        <v>206</v>
      </c>
      <c r="C816" s="9"/>
      <c r="F816" s="7"/>
      <c r="H816">
        <f t="shared" si="24"/>
        <v>0</v>
      </c>
      <c r="I816" s="12">
        <f t="shared" si="25"/>
        <v>0</v>
      </c>
    </row>
    <row r="817" spans="1:9" ht="12.75" customHeight="1" x14ac:dyDescent="0.2">
      <c r="A817" s="2">
        <v>2010106105</v>
      </c>
      <c r="B817" t="s">
        <v>206</v>
      </c>
      <c r="C817" s="9"/>
      <c r="E817" s="7"/>
      <c r="H817">
        <f t="shared" si="24"/>
        <v>0</v>
      </c>
      <c r="I817" s="12">
        <f t="shared" si="25"/>
        <v>0</v>
      </c>
    </row>
    <row r="818" spans="1:9" ht="12.75" customHeight="1" x14ac:dyDescent="0.2">
      <c r="A818" s="2">
        <v>2010106106</v>
      </c>
      <c r="B818" t="s">
        <v>207</v>
      </c>
      <c r="C818" s="9"/>
      <c r="D818" s="9"/>
      <c r="E818" s="9"/>
      <c r="F818" s="9"/>
      <c r="G818" s="9"/>
      <c r="H818">
        <f t="shared" si="24"/>
        <v>0</v>
      </c>
      <c r="I818" s="12">
        <f t="shared" si="25"/>
        <v>0</v>
      </c>
    </row>
    <row r="819" spans="1:9" ht="12.75" customHeight="1" x14ac:dyDescent="0.2">
      <c r="A819" s="2">
        <v>2010106106</v>
      </c>
      <c r="B819" t="s">
        <v>207</v>
      </c>
      <c r="C819" s="9"/>
      <c r="G819" s="7"/>
      <c r="H819">
        <f t="shared" si="24"/>
        <v>0</v>
      </c>
      <c r="I819" s="12">
        <f t="shared" si="25"/>
        <v>0</v>
      </c>
    </row>
    <row r="820" spans="1:9" ht="12.75" customHeight="1" x14ac:dyDescent="0.2">
      <c r="A820" s="2">
        <v>2010106106</v>
      </c>
      <c r="B820" t="s">
        <v>207</v>
      </c>
      <c r="C820" s="9"/>
      <c r="F820" s="7"/>
      <c r="H820">
        <f t="shared" si="24"/>
        <v>0</v>
      </c>
      <c r="I820" s="12">
        <f t="shared" si="25"/>
        <v>0</v>
      </c>
    </row>
    <row r="821" spans="1:9" ht="12.75" customHeight="1" x14ac:dyDescent="0.2">
      <c r="A821" s="2">
        <v>2010106106</v>
      </c>
      <c r="B821" t="s">
        <v>207</v>
      </c>
      <c r="C821" s="9"/>
      <c r="E821" s="7"/>
      <c r="H821">
        <f t="shared" si="24"/>
        <v>0</v>
      </c>
      <c r="I821" s="12">
        <f t="shared" si="25"/>
        <v>0</v>
      </c>
    </row>
    <row r="822" spans="1:9" ht="12.75" customHeight="1" x14ac:dyDescent="0.2">
      <c r="A822" s="2">
        <v>2010106109</v>
      </c>
      <c r="B822" t="s">
        <v>208</v>
      </c>
      <c r="C822" s="9"/>
      <c r="D822" s="9"/>
      <c r="E822" s="9"/>
      <c r="F822" s="9"/>
      <c r="G822" s="9"/>
      <c r="H822">
        <f t="shared" si="24"/>
        <v>0</v>
      </c>
      <c r="I822" s="12">
        <f t="shared" si="25"/>
        <v>0</v>
      </c>
    </row>
    <row r="823" spans="1:9" ht="12.75" customHeight="1" x14ac:dyDescent="0.2">
      <c r="A823" s="2">
        <v>2010106109</v>
      </c>
      <c r="B823" t="s">
        <v>208</v>
      </c>
      <c r="C823" s="9"/>
      <c r="G823" s="7"/>
      <c r="H823">
        <f t="shared" si="24"/>
        <v>0</v>
      </c>
      <c r="I823" s="12">
        <f t="shared" si="25"/>
        <v>0</v>
      </c>
    </row>
    <row r="824" spans="1:9" ht="12.75" customHeight="1" x14ac:dyDescent="0.2">
      <c r="A824" s="2">
        <v>2010106109</v>
      </c>
      <c r="B824" t="s">
        <v>208</v>
      </c>
      <c r="C824" s="9"/>
      <c r="F824" s="7"/>
      <c r="H824">
        <f t="shared" si="24"/>
        <v>0</v>
      </c>
      <c r="I824" s="12">
        <f t="shared" si="25"/>
        <v>0</v>
      </c>
    </row>
    <row r="825" spans="1:9" ht="12.75" customHeight="1" x14ac:dyDescent="0.2">
      <c r="A825" s="2">
        <v>2010106109</v>
      </c>
      <c r="B825" t="s">
        <v>208</v>
      </c>
      <c r="C825" s="9"/>
      <c r="E825" s="7"/>
      <c r="H825">
        <f t="shared" si="24"/>
        <v>0</v>
      </c>
      <c r="I825" s="12">
        <f t="shared" si="25"/>
        <v>0</v>
      </c>
    </row>
    <row r="826" spans="1:9" ht="12.75" customHeight="1" x14ac:dyDescent="0.2">
      <c r="A826" s="2">
        <v>2010106110</v>
      </c>
      <c r="B826" t="s">
        <v>209</v>
      </c>
      <c r="C826" s="9"/>
      <c r="D826" s="9"/>
      <c r="E826" s="9"/>
      <c r="F826" s="9"/>
      <c r="G826" s="9"/>
      <c r="H826">
        <f t="shared" si="24"/>
        <v>0</v>
      </c>
      <c r="I826" s="12">
        <f t="shared" si="25"/>
        <v>0</v>
      </c>
    </row>
    <row r="827" spans="1:9" ht="12.75" customHeight="1" x14ac:dyDescent="0.2">
      <c r="A827" s="2">
        <v>2010106110</v>
      </c>
      <c r="B827" t="s">
        <v>209</v>
      </c>
      <c r="C827" s="9"/>
      <c r="G827" s="7"/>
      <c r="H827">
        <f t="shared" si="24"/>
        <v>0</v>
      </c>
      <c r="I827" s="12">
        <f t="shared" si="25"/>
        <v>0</v>
      </c>
    </row>
    <row r="828" spans="1:9" ht="12.75" customHeight="1" x14ac:dyDescent="0.2">
      <c r="A828" s="2">
        <v>2010106110</v>
      </c>
      <c r="B828" t="s">
        <v>209</v>
      </c>
      <c r="C828" s="9"/>
      <c r="F828" s="7"/>
      <c r="H828">
        <f t="shared" si="24"/>
        <v>0</v>
      </c>
      <c r="I828" s="12">
        <f t="shared" si="25"/>
        <v>0</v>
      </c>
    </row>
    <row r="829" spans="1:9" ht="12.75" customHeight="1" x14ac:dyDescent="0.2">
      <c r="A829" s="2">
        <v>2010106110</v>
      </c>
      <c r="B829" t="s">
        <v>209</v>
      </c>
      <c r="C829" s="9"/>
      <c r="E829" s="7"/>
      <c r="H829">
        <f t="shared" si="24"/>
        <v>0</v>
      </c>
      <c r="I829" s="12">
        <f t="shared" si="25"/>
        <v>0</v>
      </c>
    </row>
    <row r="830" spans="1:9" ht="12.75" customHeight="1" x14ac:dyDescent="0.2">
      <c r="A830" s="2">
        <v>2010107002</v>
      </c>
      <c r="B830" t="s">
        <v>210</v>
      </c>
      <c r="C830" s="9"/>
      <c r="D830" s="9"/>
      <c r="E830" s="9"/>
      <c r="F830" s="9"/>
      <c r="G830" s="9"/>
      <c r="H830">
        <f t="shared" si="24"/>
        <v>0</v>
      </c>
      <c r="I830" s="12">
        <f t="shared" si="25"/>
        <v>0</v>
      </c>
    </row>
    <row r="831" spans="1:9" ht="12.75" customHeight="1" x14ac:dyDescent="0.2">
      <c r="A831" s="2">
        <v>2010107002</v>
      </c>
      <c r="B831" t="s">
        <v>210</v>
      </c>
      <c r="C831" s="9"/>
      <c r="G831" s="7"/>
      <c r="H831">
        <f t="shared" si="24"/>
        <v>0</v>
      </c>
      <c r="I831" s="12">
        <f t="shared" si="25"/>
        <v>0</v>
      </c>
    </row>
    <row r="832" spans="1:9" ht="12.75" customHeight="1" x14ac:dyDescent="0.2">
      <c r="A832" s="2">
        <v>2010107002</v>
      </c>
      <c r="B832" t="s">
        <v>210</v>
      </c>
      <c r="C832" s="9"/>
      <c r="F832" s="7"/>
      <c r="H832">
        <f t="shared" si="24"/>
        <v>0</v>
      </c>
      <c r="I832" s="12">
        <f t="shared" si="25"/>
        <v>0</v>
      </c>
    </row>
    <row r="833" spans="1:9" ht="12.75" customHeight="1" x14ac:dyDescent="0.2">
      <c r="A833" s="2">
        <v>2010107002</v>
      </c>
      <c r="B833" t="s">
        <v>210</v>
      </c>
      <c r="C833" s="9"/>
      <c r="E833" s="7"/>
      <c r="H833">
        <f t="shared" si="24"/>
        <v>0</v>
      </c>
      <c r="I833" s="12">
        <f t="shared" si="25"/>
        <v>0</v>
      </c>
    </row>
    <row r="834" spans="1:9" ht="12.75" customHeight="1" x14ac:dyDescent="0.2">
      <c r="A834" s="2">
        <v>2010107010</v>
      </c>
      <c r="B834" t="s">
        <v>211</v>
      </c>
      <c r="C834" s="9">
        <v>3765.26</v>
      </c>
      <c r="D834" s="9"/>
      <c r="E834" s="9"/>
      <c r="F834" s="9"/>
      <c r="G834" s="9"/>
      <c r="H834">
        <f t="shared" ref="H834:H897" si="26">COUNTA(C834:G834)</f>
        <v>1</v>
      </c>
      <c r="I834" s="12">
        <f t="shared" ref="I834:I865" si="27">SUM(C834:G834)</f>
        <v>3765.26</v>
      </c>
    </row>
    <row r="835" spans="1:9" ht="12.75" customHeight="1" x14ac:dyDescent="0.2">
      <c r="A835" s="2">
        <v>2010107010</v>
      </c>
      <c r="B835" t="s">
        <v>211</v>
      </c>
      <c r="C835" s="9"/>
      <c r="G835" s="7"/>
      <c r="H835">
        <f t="shared" si="26"/>
        <v>0</v>
      </c>
      <c r="I835" s="12">
        <f t="shared" si="27"/>
        <v>0</v>
      </c>
    </row>
    <row r="836" spans="1:9" ht="12.75" customHeight="1" x14ac:dyDescent="0.2">
      <c r="A836" s="2">
        <v>2010107010</v>
      </c>
      <c r="B836" t="s">
        <v>211</v>
      </c>
      <c r="C836" s="9"/>
      <c r="F836" s="7"/>
      <c r="H836">
        <f t="shared" si="26"/>
        <v>0</v>
      </c>
      <c r="I836" s="12">
        <f t="shared" si="27"/>
        <v>0</v>
      </c>
    </row>
    <row r="837" spans="1:9" ht="12.75" customHeight="1" x14ac:dyDescent="0.2">
      <c r="A837" s="2">
        <v>2010107010</v>
      </c>
      <c r="B837" t="s">
        <v>211</v>
      </c>
      <c r="C837" s="9"/>
      <c r="E837" s="7"/>
      <c r="H837">
        <f t="shared" si="26"/>
        <v>0</v>
      </c>
      <c r="I837" s="12">
        <f t="shared" si="27"/>
        <v>0</v>
      </c>
    </row>
    <row r="838" spans="1:9" ht="12.75" customHeight="1" x14ac:dyDescent="0.2">
      <c r="A838" s="2">
        <v>2010107015</v>
      </c>
      <c r="B838" t="s">
        <v>212</v>
      </c>
      <c r="C838" s="9"/>
      <c r="D838" s="9"/>
      <c r="E838" s="9"/>
      <c r="F838" s="9"/>
      <c r="G838" s="9"/>
      <c r="H838">
        <f t="shared" si="26"/>
        <v>0</v>
      </c>
      <c r="I838" s="12">
        <f t="shared" si="27"/>
        <v>0</v>
      </c>
    </row>
    <row r="839" spans="1:9" ht="12.75" customHeight="1" x14ac:dyDescent="0.2">
      <c r="A839" s="2">
        <v>2010107015</v>
      </c>
      <c r="B839" t="s">
        <v>212</v>
      </c>
      <c r="C839" s="9"/>
      <c r="G839" s="7"/>
      <c r="H839">
        <f t="shared" si="26"/>
        <v>0</v>
      </c>
      <c r="I839" s="12">
        <f t="shared" si="27"/>
        <v>0</v>
      </c>
    </row>
    <row r="840" spans="1:9" ht="12.75" customHeight="1" x14ac:dyDescent="0.2">
      <c r="A840" s="2">
        <v>2010107015</v>
      </c>
      <c r="B840" t="s">
        <v>212</v>
      </c>
      <c r="C840" s="9"/>
      <c r="F840" s="7"/>
      <c r="H840">
        <f t="shared" si="26"/>
        <v>0</v>
      </c>
      <c r="I840" s="12">
        <f t="shared" si="27"/>
        <v>0</v>
      </c>
    </row>
    <row r="841" spans="1:9" ht="12.75" customHeight="1" x14ac:dyDescent="0.2">
      <c r="A841" s="2">
        <v>2010107015</v>
      </c>
      <c r="B841" t="s">
        <v>212</v>
      </c>
      <c r="C841" s="9"/>
      <c r="E841" s="7"/>
      <c r="H841">
        <f t="shared" si="26"/>
        <v>0</v>
      </c>
      <c r="I841" s="12">
        <f t="shared" si="27"/>
        <v>0</v>
      </c>
    </row>
    <row r="842" spans="1:9" ht="12.75" customHeight="1" x14ac:dyDescent="0.2">
      <c r="A842" s="2">
        <v>2010107021</v>
      </c>
      <c r="B842" t="s">
        <v>213</v>
      </c>
      <c r="C842" s="9"/>
      <c r="D842" s="9"/>
      <c r="E842" s="9"/>
      <c r="F842" s="9"/>
      <c r="G842" s="9"/>
      <c r="H842">
        <f t="shared" si="26"/>
        <v>0</v>
      </c>
      <c r="I842" s="12">
        <f t="shared" si="27"/>
        <v>0</v>
      </c>
    </row>
    <row r="843" spans="1:9" ht="12.75" customHeight="1" x14ac:dyDescent="0.2">
      <c r="A843" s="2">
        <v>2010107021</v>
      </c>
      <c r="B843" t="s">
        <v>213</v>
      </c>
      <c r="C843" s="9"/>
      <c r="G843" s="7"/>
      <c r="H843">
        <f t="shared" si="26"/>
        <v>0</v>
      </c>
      <c r="I843" s="12">
        <f t="shared" si="27"/>
        <v>0</v>
      </c>
    </row>
    <row r="844" spans="1:9" ht="12.75" customHeight="1" x14ac:dyDescent="0.2">
      <c r="A844" s="2">
        <v>2010107021</v>
      </c>
      <c r="B844" t="s">
        <v>213</v>
      </c>
      <c r="C844" s="9"/>
      <c r="F844" s="7"/>
      <c r="H844">
        <f t="shared" si="26"/>
        <v>0</v>
      </c>
      <c r="I844" s="12">
        <f t="shared" si="27"/>
        <v>0</v>
      </c>
    </row>
    <row r="845" spans="1:9" ht="12.75" customHeight="1" x14ac:dyDescent="0.2">
      <c r="A845" s="2">
        <v>2010107021</v>
      </c>
      <c r="B845" t="s">
        <v>213</v>
      </c>
      <c r="C845" s="9"/>
      <c r="E845" s="7"/>
      <c r="H845">
        <f t="shared" si="26"/>
        <v>0</v>
      </c>
      <c r="I845" s="12">
        <f t="shared" si="27"/>
        <v>0</v>
      </c>
    </row>
    <row r="846" spans="1:9" ht="12.75" customHeight="1" x14ac:dyDescent="0.2">
      <c r="A846" s="2">
        <v>2010107023</v>
      </c>
      <c r="B846" t="s">
        <v>214</v>
      </c>
      <c r="C846" s="9"/>
      <c r="D846" s="9"/>
      <c r="E846" s="9"/>
      <c r="F846" s="9"/>
      <c r="G846" s="9"/>
      <c r="H846">
        <f t="shared" si="26"/>
        <v>0</v>
      </c>
      <c r="I846" s="12">
        <f t="shared" si="27"/>
        <v>0</v>
      </c>
    </row>
    <row r="847" spans="1:9" ht="12.75" customHeight="1" x14ac:dyDescent="0.2">
      <c r="A847" s="2">
        <v>2010107023</v>
      </c>
      <c r="B847" t="s">
        <v>214</v>
      </c>
      <c r="C847" s="9"/>
      <c r="G847" s="7"/>
      <c r="H847">
        <f t="shared" si="26"/>
        <v>0</v>
      </c>
      <c r="I847" s="12">
        <f t="shared" si="27"/>
        <v>0</v>
      </c>
    </row>
    <row r="848" spans="1:9" ht="12.75" customHeight="1" x14ac:dyDescent="0.2">
      <c r="A848" s="2">
        <v>2010107023</v>
      </c>
      <c r="B848" t="s">
        <v>214</v>
      </c>
      <c r="C848" s="9"/>
      <c r="F848" s="7"/>
      <c r="H848">
        <f t="shared" si="26"/>
        <v>0</v>
      </c>
      <c r="I848" s="12">
        <f t="shared" si="27"/>
        <v>0</v>
      </c>
    </row>
    <row r="849" spans="1:9" ht="12.75" customHeight="1" x14ac:dyDescent="0.2">
      <c r="A849" s="2">
        <v>2010107023</v>
      </c>
      <c r="B849" t="s">
        <v>214</v>
      </c>
      <c r="C849" s="9"/>
      <c r="E849" s="7"/>
      <c r="H849">
        <f t="shared" si="26"/>
        <v>0</v>
      </c>
      <c r="I849" s="12">
        <f t="shared" si="27"/>
        <v>0</v>
      </c>
    </row>
    <row r="850" spans="1:9" ht="12.75" customHeight="1" x14ac:dyDescent="0.2">
      <c r="A850" s="2">
        <v>2010107025</v>
      </c>
      <c r="B850" t="s">
        <v>215</v>
      </c>
      <c r="C850" s="9"/>
      <c r="D850" s="9"/>
      <c r="E850" s="9"/>
      <c r="F850" s="9"/>
      <c r="G850" s="9"/>
      <c r="H850">
        <f t="shared" si="26"/>
        <v>0</v>
      </c>
      <c r="I850" s="12">
        <f t="shared" si="27"/>
        <v>0</v>
      </c>
    </row>
    <row r="851" spans="1:9" ht="12.75" customHeight="1" x14ac:dyDescent="0.2">
      <c r="A851" s="2">
        <v>2010107025</v>
      </c>
      <c r="B851" t="s">
        <v>215</v>
      </c>
      <c r="C851" s="9"/>
      <c r="G851" s="7"/>
      <c r="H851">
        <f t="shared" si="26"/>
        <v>0</v>
      </c>
      <c r="I851" s="12">
        <f t="shared" si="27"/>
        <v>0</v>
      </c>
    </row>
    <row r="852" spans="1:9" ht="12.75" customHeight="1" x14ac:dyDescent="0.2">
      <c r="A852" s="2">
        <v>2010107025</v>
      </c>
      <c r="B852" t="s">
        <v>215</v>
      </c>
      <c r="C852" s="9"/>
      <c r="F852" s="7"/>
      <c r="H852">
        <f t="shared" si="26"/>
        <v>0</v>
      </c>
      <c r="I852" s="12">
        <f t="shared" si="27"/>
        <v>0</v>
      </c>
    </row>
    <row r="853" spans="1:9" ht="12.75" customHeight="1" x14ac:dyDescent="0.2">
      <c r="A853" s="2">
        <v>2010107025</v>
      </c>
      <c r="B853" t="s">
        <v>215</v>
      </c>
      <c r="C853" s="9"/>
      <c r="E853" s="7"/>
      <c r="H853">
        <f t="shared" si="26"/>
        <v>0</v>
      </c>
      <c r="I853" s="12">
        <f t="shared" si="27"/>
        <v>0</v>
      </c>
    </row>
    <row r="854" spans="1:9" ht="12.75" customHeight="1" x14ac:dyDescent="0.2">
      <c r="A854" s="2">
        <v>2010107031</v>
      </c>
      <c r="B854" t="s">
        <v>216</v>
      </c>
      <c r="C854" s="9"/>
      <c r="D854" s="9"/>
      <c r="E854" s="9"/>
      <c r="F854" s="9"/>
      <c r="G854" s="9"/>
      <c r="H854">
        <f t="shared" si="26"/>
        <v>0</v>
      </c>
      <c r="I854" s="12">
        <f t="shared" si="27"/>
        <v>0</v>
      </c>
    </row>
    <row r="855" spans="1:9" ht="12.75" customHeight="1" x14ac:dyDescent="0.2">
      <c r="A855" s="2">
        <v>2010107031</v>
      </c>
      <c r="B855" t="s">
        <v>216</v>
      </c>
      <c r="C855" s="9"/>
      <c r="G855" s="7"/>
      <c r="H855">
        <f t="shared" si="26"/>
        <v>0</v>
      </c>
      <c r="I855" s="12">
        <f t="shared" si="27"/>
        <v>0</v>
      </c>
    </row>
    <row r="856" spans="1:9" ht="12.75" customHeight="1" x14ac:dyDescent="0.2">
      <c r="A856" s="2">
        <v>2010107031</v>
      </c>
      <c r="B856" t="s">
        <v>216</v>
      </c>
      <c r="C856" s="9"/>
      <c r="F856" s="7"/>
      <c r="H856">
        <f t="shared" si="26"/>
        <v>0</v>
      </c>
      <c r="I856" s="12">
        <f t="shared" si="27"/>
        <v>0</v>
      </c>
    </row>
    <row r="857" spans="1:9" ht="12.75" customHeight="1" x14ac:dyDescent="0.2">
      <c r="A857" s="2">
        <v>2010107031</v>
      </c>
      <c r="B857" t="s">
        <v>216</v>
      </c>
      <c r="C857" s="9"/>
      <c r="E857" s="7"/>
      <c r="H857">
        <f t="shared" si="26"/>
        <v>0</v>
      </c>
      <c r="I857" s="12">
        <f t="shared" si="27"/>
        <v>0</v>
      </c>
    </row>
    <row r="858" spans="1:9" ht="12.75" customHeight="1" x14ac:dyDescent="0.2">
      <c r="A858" s="2">
        <v>2010107033</v>
      </c>
      <c r="B858" t="s">
        <v>217</v>
      </c>
      <c r="C858" s="9"/>
      <c r="D858" s="9"/>
      <c r="E858" s="9"/>
      <c r="F858" s="9"/>
      <c r="G858" s="9"/>
      <c r="H858">
        <f t="shared" si="26"/>
        <v>0</v>
      </c>
      <c r="I858" s="12">
        <f t="shared" si="27"/>
        <v>0</v>
      </c>
    </row>
    <row r="859" spans="1:9" ht="12.75" customHeight="1" x14ac:dyDescent="0.2">
      <c r="A859" s="2">
        <v>2010107033</v>
      </c>
      <c r="B859" t="s">
        <v>217</v>
      </c>
      <c r="C859" s="9"/>
      <c r="G859" s="7"/>
      <c r="H859">
        <f t="shared" si="26"/>
        <v>0</v>
      </c>
      <c r="I859" s="12">
        <f t="shared" si="27"/>
        <v>0</v>
      </c>
    </row>
    <row r="860" spans="1:9" ht="12.75" customHeight="1" x14ac:dyDescent="0.2">
      <c r="A860" s="2">
        <v>2010107033</v>
      </c>
      <c r="B860" t="s">
        <v>217</v>
      </c>
      <c r="C860" s="9"/>
      <c r="F860" s="7"/>
      <c r="H860">
        <f t="shared" si="26"/>
        <v>0</v>
      </c>
      <c r="I860" s="12">
        <f t="shared" si="27"/>
        <v>0</v>
      </c>
    </row>
    <row r="861" spans="1:9" ht="12.75" customHeight="1" x14ac:dyDescent="0.2">
      <c r="A861" s="2">
        <v>2010107033</v>
      </c>
      <c r="B861" t="s">
        <v>217</v>
      </c>
      <c r="C861" s="9"/>
      <c r="E861" s="7"/>
      <c r="H861">
        <f t="shared" si="26"/>
        <v>0</v>
      </c>
      <c r="I861" s="12">
        <f t="shared" si="27"/>
        <v>0</v>
      </c>
    </row>
    <row r="862" spans="1:9" ht="12.75" customHeight="1" x14ac:dyDescent="0.2">
      <c r="A862" s="2">
        <v>2010107034</v>
      </c>
      <c r="B862" t="s">
        <v>218</v>
      </c>
      <c r="C862" s="9"/>
      <c r="D862" s="9"/>
      <c r="E862" s="9"/>
      <c r="F862" s="9"/>
      <c r="G862" s="9"/>
      <c r="H862">
        <f t="shared" si="26"/>
        <v>0</v>
      </c>
      <c r="I862" s="12">
        <f t="shared" si="27"/>
        <v>0</v>
      </c>
    </row>
    <row r="863" spans="1:9" ht="12.75" customHeight="1" x14ac:dyDescent="0.2">
      <c r="A863" s="2">
        <v>2010107034</v>
      </c>
      <c r="B863" t="s">
        <v>218</v>
      </c>
      <c r="C863" s="9"/>
      <c r="G863" s="7"/>
      <c r="H863">
        <f t="shared" si="26"/>
        <v>0</v>
      </c>
      <c r="I863" s="12">
        <f t="shared" si="27"/>
        <v>0</v>
      </c>
    </row>
    <row r="864" spans="1:9" ht="12.75" customHeight="1" x14ac:dyDescent="0.2">
      <c r="A864" s="2">
        <v>2010107034</v>
      </c>
      <c r="B864" t="s">
        <v>218</v>
      </c>
      <c r="C864" s="9"/>
      <c r="F864" s="7"/>
      <c r="H864">
        <f t="shared" si="26"/>
        <v>0</v>
      </c>
      <c r="I864" s="12">
        <f t="shared" si="27"/>
        <v>0</v>
      </c>
    </row>
    <row r="865" spans="1:9" ht="12.75" customHeight="1" x14ac:dyDescent="0.2">
      <c r="A865" s="2">
        <v>2010107034</v>
      </c>
      <c r="B865" t="s">
        <v>218</v>
      </c>
      <c r="C865" s="9"/>
      <c r="E865" s="7"/>
      <c r="H865">
        <f t="shared" si="26"/>
        <v>0</v>
      </c>
      <c r="I865" s="12">
        <f t="shared" si="27"/>
        <v>0</v>
      </c>
    </row>
  </sheetData>
  <autoFilter ref="A1:I865" xr:uid="{00000000-0001-0000-0500-000000000000}">
    <sortState xmlns:xlrd2="http://schemas.microsoft.com/office/spreadsheetml/2017/richdata2" ref="A2:I865">
      <sortCondition ref="A1:A865"/>
    </sortState>
  </autoFilter>
  <pageMargins left="0" right="0" top="0" bottom="0" header="0" footer="0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65"/>
  <sheetViews>
    <sheetView rightToLeft="1" workbookViewId="0">
      <selection activeCell="C4" sqref="C4"/>
    </sheetView>
  </sheetViews>
  <sheetFormatPr defaultRowHeight="12.75" x14ac:dyDescent="0.2"/>
  <cols>
    <col min="1" max="1" width="11" bestFit="1" customWidth="1"/>
    <col min="2" max="2" width="57.28515625" bestFit="1" customWidth="1"/>
    <col min="3" max="3" width="12" bestFit="1" customWidth="1"/>
    <col min="4" max="4" width="10.140625" style="50" bestFit="1" customWidth="1"/>
    <col min="5" max="5" width="50.42578125" bestFit="1" customWidth="1"/>
    <col min="6" max="6" width="11.140625" bestFit="1" customWidth="1"/>
    <col min="7" max="8" width="7.5703125" bestFit="1" customWidth="1"/>
  </cols>
  <sheetData>
    <row r="1" spans="1:8" x14ac:dyDescent="0.2">
      <c r="A1" s="37" t="s">
        <v>866</v>
      </c>
      <c r="B1" s="38" t="s">
        <v>867</v>
      </c>
      <c r="C1" s="38" t="s">
        <v>868</v>
      </c>
      <c r="D1" s="46" t="s">
        <v>865</v>
      </c>
      <c r="E1" s="38" t="s">
        <v>761</v>
      </c>
      <c r="F1" s="38" t="s">
        <v>864</v>
      </c>
      <c r="G1" s="39" t="s">
        <v>1094</v>
      </c>
      <c r="H1" s="39" t="s">
        <v>1094</v>
      </c>
    </row>
    <row r="2" spans="1:8" x14ac:dyDescent="0.2">
      <c r="A2" s="40">
        <v>2010101002</v>
      </c>
      <c r="B2" s="41" t="s">
        <v>3</v>
      </c>
      <c r="C2" s="41">
        <v>0</v>
      </c>
      <c r="D2" s="47">
        <v>45322</v>
      </c>
      <c r="E2" s="41" t="s">
        <v>229</v>
      </c>
      <c r="F2" s="41">
        <v>31</v>
      </c>
      <c r="G2" s="42"/>
      <c r="H2" s="42"/>
    </row>
    <row r="3" spans="1:8" x14ac:dyDescent="0.2">
      <c r="A3" s="43">
        <v>2010101002</v>
      </c>
      <c r="B3" s="44" t="s">
        <v>3</v>
      </c>
      <c r="C3" s="44">
        <v>0</v>
      </c>
      <c r="D3" s="48">
        <v>45350</v>
      </c>
      <c r="E3" s="44" t="s">
        <v>229</v>
      </c>
      <c r="F3" s="44">
        <v>59</v>
      </c>
      <c r="G3" s="45"/>
      <c r="H3" s="45"/>
    </row>
    <row r="4" spans="1:8" x14ac:dyDescent="0.2">
      <c r="A4" s="40">
        <v>2010101002</v>
      </c>
      <c r="B4" s="41" t="s">
        <v>3</v>
      </c>
      <c r="C4" s="41">
        <v>238123.13</v>
      </c>
      <c r="D4" s="47">
        <v>45382</v>
      </c>
      <c r="E4" s="41" t="s">
        <v>229</v>
      </c>
      <c r="F4" s="41">
        <v>91</v>
      </c>
      <c r="G4" s="42">
        <v>91</v>
      </c>
      <c r="H4" s="42">
        <v>91</v>
      </c>
    </row>
    <row r="5" spans="1:8" x14ac:dyDescent="0.2">
      <c r="A5" s="43">
        <v>2010101002</v>
      </c>
      <c r="B5" s="44" t="s">
        <v>3</v>
      </c>
      <c r="C5" s="44">
        <v>0</v>
      </c>
      <c r="D5" s="48">
        <v>45412</v>
      </c>
      <c r="E5" s="44" t="s">
        <v>229</v>
      </c>
      <c r="F5" s="44">
        <v>121</v>
      </c>
      <c r="G5" s="45"/>
      <c r="H5" s="45"/>
    </row>
    <row r="6" spans="1:8" x14ac:dyDescent="0.2">
      <c r="A6" s="40">
        <v>2010101003</v>
      </c>
      <c r="B6" s="41" t="s">
        <v>4</v>
      </c>
      <c r="C6" s="41">
        <v>8791.9913099999721</v>
      </c>
      <c r="D6" s="47">
        <v>45322</v>
      </c>
      <c r="E6" s="41" t="s">
        <v>230</v>
      </c>
      <c r="F6" s="41">
        <v>31</v>
      </c>
      <c r="G6" s="42">
        <v>31</v>
      </c>
      <c r="H6" s="42">
        <v>31</v>
      </c>
    </row>
    <row r="7" spans="1:8" x14ac:dyDescent="0.2">
      <c r="A7" s="43">
        <v>2010101003</v>
      </c>
      <c r="B7" s="44" t="s">
        <v>4</v>
      </c>
      <c r="C7" s="44">
        <v>2375</v>
      </c>
      <c r="D7" s="48">
        <v>45350</v>
      </c>
      <c r="E7" s="44" t="s">
        <v>230</v>
      </c>
      <c r="F7" s="44">
        <v>59</v>
      </c>
      <c r="G7" s="45">
        <v>59</v>
      </c>
      <c r="H7" s="45">
        <v>59</v>
      </c>
    </row>
    <row r="8" spans="1:8" x14ac:dyDescent="0.2">
      <c r="A8" s="40">
        <v>2010101003</v>
      </c>
      <c r="B8" s="41" t="s">
        <v>4</v>
      </c>
      <c r="C8" s="41">
        <v>0</v>
      </c>
      <c r="D8" s="47">
        <v>45382</v>
      </c>
      <c r="E8" s="41" t="s">
        <v>230</v>
      </c>
      <c r="F8" s="41">
        <v>91</v>
      </c>
      <c r="G8" s="42"/>
      <c r="H8" s="42"/>
    </row>
    <row r="9" spans="1:8" x14ac:dyDescent="0.2">
      <c r="A9" s="43">
        <v>2010101003</v>
      </c>
      <c r="B9" s="44" t="s">
        <v>4</v>
      </c>
      <c r="C9" s="44">
        <v>0</v>
      </c>
      <c r="D9" s="48">
        <v>45412</v>
      </c>
      <c r="E9" s="44" t="s">
        <v>230</v>
      </c>
      <c r="F9" s="44">
        <v>121</v>
      </c>
      <c r="G9" s="45"/>
      <c r="H9" s="45"/>
    </row>
    <row r="10" spans="1:8" x14ac:dyDescent="0.2">
      <c r="A10" s="40">
        <v>2010101004</v>
      </c>
      <c r="B10" s="41" t="s">
        <v>5</v>
      </c>
      <c r="C10" s="41">
        <v>194929.87</v>
      </c>
      <c r="D10" s="47">
        <v>45322</v>
      </c>
      <c r="E10" s="41" t="s">
        <v>231</v>
      </c>
      <c r="F10" s="41">
        <v>31</v>
      </c>
      <c r="G10" s="42">
        <v>31</v>
      </c>
      <c r="H10" s="42">
        <v>31</v>
      </c>
    </row>
    <row r="11" spans="1:8" x14ac:dyDescent="0.2">
      <c r="A11" s="43">
        <v>2010101004</v>
      </c>
      <c r="B11" s="44" t="s">
        <v>5</v>
      </c>
      <c r="C11" s="44">
        <v>41492</v>
      </c>
      <c r="D11" s="48">
        <v>45350</v>
      </c>
      <c r="E11" s="44" t="s">
        <v>231</v>
      </c>
      <c r="F11" s="44">
        <v>59</v>
      </c>
      <c r="G11" s="45">
        <v>59</v>
      </c>
      <c r="H11" s="45">
        <v>59</v>
      </c>
    </row>
    <row r="12" spans="1:8" x14ac:dyDescent="0.2">
      <c r="A12" s="40">
        <v>2010101004</v>
      </c>
      <c r="B12" s="41" t="s">
        <v>5</v>
      </c>
      <c r="C12" s="41">
        <v>0</v>
      </c>
      <c r="D12" s="47">
        <v>45382</v>
      </c>
      <c r="E12" s="41" t="s">
        <v>231</v>
      </c>
      <c r="F12" s="41">
        <v>91</v>
      </c>
      <c r="G12" s="42"/>
      <c r="H12" s="42"/>
    </row>
    <row r="13" spans="1:8" x14ac:dyDescent="0.2">
      <c r="A13" s="43">
        <v>2010101004</v>
      </c>
      <c r="B13" s="44" t="s">
        <v>5</v>
      </c>
      <c r="C13" s="44">
        <v>0</v>
      </c>
      <c r="D13" s="48">
        <v>45412</v>
      </c>
      <c r="E13" s="44" t="s">
        <v>231</v>
      </c>
      <c r="F13" s="44">
        <v>121</v>
      </c>
      <c r="G13" s="45"/>
      <c r="H13" s="45"/>
    </row>
    <row r="14" spans="1:8" x14ac:dyDescent="0.2">
      <c r="A14" s="40">
        <v>2010101006</v>
      </c>
      <c r="B14" s="41" t="s">
        <v>6</v>
      </c>
      <c r="C14" s="41">
        <v>584930.81000000006</v>
      </c>
      <c r="D14" s="47">
        <v>45322</v>
      </c>
      <c r="E14" s="41" t="s">
        <v>232</v>
      </c>
      <c r="F14" s="41">
        <v>31</v>
      </c>
      <c r="G14" s="42">
        <v>31</v>
      </c>
      <c r="H14" s="42">
        <v>31</v>
      </c>
    </row>
    <row r="15" spans="1:8" x14ac:dyDescent="0.2">
      <c r="A15" s="43">
        <v>2010101006</v>
      </c>
      <c r="B15" s="44" t="s">
        <v>6</v>
      </c>
      <c r="C15" s="44">
        <v>118531</v>
      </c>
      <c r="D15" s="48">
        <v>45350</v>
      </c>
      <c r="E15" s="44" t="s">
        <v>232</v>
      </c>
      <c r="F15" s="44">
        <v>59</v>
      </c>
      <c r="G15" s="45">
        <v>59</v>
      </c>
      <c r="H15" s="45">
        <v>59</v>
      </c>
    </row>
    <row r="16" spans="1:8" x14ac:dyDescent="0.2">
      <c r="A16" s="40">
        <v>2010101006</v>
      </c>
      <c r="B16" s="41" t="s">
        <v>6</v>
      </c>
      <c r="C16" s="41">
        <v>214145</v>
      </c>
      <c r="D16" s="47">
        <v>45382</v>
      </c>
      <c r="E16" s="41" t="s">
        <v>232</v>
      </c>
      <c r="F16" s="41">
        <v>91</v>
      </c>
      <c r="G16" s="42">
        <v>91</v>
      </c>
      <c r="H16" s="42">
        <v>91</v>
      </c>
    </row>
    <row r="17" spans="1:8" x14ac:dyDescent="0.2">
      <c r="A17" s="43">
        <v>2010101006</v>
      </c>
      <c r="B17" s="44" t="s">
        <v>6</v>
      </c>
      <c r="C17" s="44">
        <v>302092</v>
      </c>
      <c r="D17" s="48">
        <v>45412</v>
      </c>
      <c r="E17" s="44" t="s">
        <v>232</v>
      </c>
      <c r="F17" s="44">
        <v>121</v>
      </c>
      <c r="G17" s="45">
        <v>121</v>
      </c>
      <c r="H17" s="45">
        <v>121</v>
      </c>
    </row>
    <row r="18" spans="1:8" x14ac:dyDescent="0.2">
      <c r="A18" s="40">
        <v>2010101007</v>
      </c>
      <c r="B18" s="41" t="s">
        <v>7</v>
      </c>
      <c r="C18" s="41">
        <v>40426.83</v>
      </c>
      <c r="D18" s="47">
        <v>45322</v>
      </c>
      <c r="E18" s="41" t="s">
        <v>233</v>
      </c>
      <c r="F18" s="41">
        <v>31</v>
      </c>
      <c r="G18" s="42">
        <v>31</v>
      </c>
      <c r="H18" s="42">
        <v>31</v>
      </c>
    </row>
    <row r="19" spans="1:8" x14ac:dyDescent="0.2">
      <c r="A19" s="43">
        <v>2010101007</v>
      </c>
      <c r="B19" s="44" t="s">
        <v>7</v>
      </c>
      <c r="C19" s="44">
        <v>0</v>
      </c>
      <c r="D19" s="48">
        <v>45350</v>
      </c>
      <c r="E19" s="44" t="s">
        <v>233</v>
      </c>
      <c r="F19" s="44">
        <v>59</v>
      </c>
      <c r="G19" s="45"/>
      <c r="H19" s="45"/>
    </row>
    <row r="20" spans="1:8" x14ac:dyDescent="0.2">
      <c r="A20" s="40">
        <v>2010101007</v>
      </c>
      <c r="B20" s="41" t="s">
        <v>7</v>
      </c>
      <c r="C20" s="41">
        <v>0</v>
      </c>
      <c r="D20" s="47">
        <v>45382</v>
      </c>
      <c r="E20" s="41" t="s">
        <v>233</v>
      </c>
      <c r="F20" s="41">
        <v>91</v>
      </c>
      <c r="G20" s="42"/>
      <c r="H20" s="42"/>
    </row>
    <row r="21" spans="1:8" x14ac:dyDescent="0.2">
      <c r="A21" s="43">
        <v>2010101007</v>
      </c>
      <c r="B21" s="44" t="s">
        <v>7</v>
      </c>
      <c r="C21" s="44">
        <v>0</v>
      </c>
      <c r="D21" s="48">
        <v>45412</v>
      </c>
      <c r="E21" s="44" t="s">
        <v>233</v>
      </c>
      <c r="F21" s="44">
        <v>121</v>
      </c>
      <c r="G21" s="45"/>
      <c r="H21" s="45"/>
    </row>
    <row r="22" spans="1:8" x14ac:dyDescent="0.2">
      <c r="A22" s="40">
        <v>2010101008</v>
      </c>
      <c r="B22" s="41" t="s">
        <v>8</v>
      </c>
      <c r="C22" s="41">
        <v>2469532</v>
      </c>
      <c r="D22" s="47">
        <v>45322</v>
      </c>
      <c r="E22" s="41" t="s">
        <v>234</v>
      </c>
      <c r="F22" s="41">
        <v>31</v>
      </c>
      <c r="G22" s="42">
        <v>31</v>
      </c>
      <c r="H22" s="42">
        <v>31</v>
      </c>
    </row>
    <row r="23" spans="1:8" x14ac:dyDescent="0.2">
      <c r="A23" s="43">
        <v>2010101008</v>
      </c>
      <c r="B23" s="44" t="s">
        <v>8</v>
      </c>
      <c r="C23" s="44">
        <v>1639839</v>
      </c>
      <c r="D23" s="48">
        <v>45350</v>
      </c>
      <c r="E23" s="44" t="s">
        <v>234</v>
      </c>
      <c r="F23" s="44">
        <v>59</v>
      </c>
      <c r="G23" s="45">
        <v>59</v>
      </c>
      <c r="H23" s="45">
        <v>59</v>
      </c>
    </row>
    <row r="24" spans="1:8" x14ac:dyDescent="0.2">
      <c r="A24" s="40">
        <v>2010101008</v>
      </c>
      <c r="B24" s="41" t="s">
        <v>8</v>
      </c>
      <c r="C24" s="41">
        <v>415640</v>
      </c>
      <c r="D24" s="47">
        <v>45382</v>
      </c>
      <c r="E24" s="41" t="s">
        <v>234</v>
      </c>
      <c r="F24" s="41">
        <v>91</v>
      </c>
      <c r="G24" s="42">
        <v>91</v>
      </c>
      <c r="H24" s="42">
        <v>91</v>
      </c>
    </row>
    <row r="25" spans="1:8" x14ac:dyDescent="0.2">
      <c r="A25" s="43">
        <v>2010101008</v>
      </c>
      <c r="B25" s="44" t="s">
        <v>8</v>
      </c>
      <c r="C25" s="44">
        <v>1071973.8</v>
      </c>
      <c r="D25" s="48">
        <v>45412</v>
      </c>
      <c r="E25" s="44" t="s">
        <v>234</v>
      </c>
      <c r="F25" s="44">
        <v>121</v>
      </c>
      <c r="G25" s="45">
        <v>121</v>
      </c>
      <c r="H25" s="45">
        <v>121</v>
      </c>
    </row>
    <row r="26" spans="1:8" x14ac:dyDescent="0.2">
      <c r="A26" s="40">
        <v>2010101010</v>
      </c>
      <c r="B26" s="41" t="s">
        <v>9</v>
      </c>
      <c r="C26" s="41">
        <v>180974.85</v>
      </c>
      <c r="D26" s="47">
        <v>45322</v>
      </c>
      <c r="E26" s="41" t="s">
        <v>236</v>
      </c>
      <c r="F26" s="41">
        <v>31</v>
      </c>
      <c r="G26" s="42">
        <v>31</v>
      </c>
      <c r="H26" s="42">
        <v>31</v>
      </c>
    </row>
    <row r="27" spans="1:8" x14ac:dyDescent="0.2">
      <c r="A27" s="43">
        <v>2010101010</v>
      </c>
      <c r="B27" s="44" t="s">
        <v>9</v>
      </c>
      <c r="C27" s="44">
        <v>180974.85</v>
      </c>
      <c r="D27" s="48">
        <v>45350</v>
      </c>
      <c r="E27" s="44" t="s">
        <v>236</v>
      </c>
      <c r="F27" s="44">
        <v>59</v>
      </c>
      <c r="G27" s="45">
        <v>59</v>
      </c>
      <c r="H27" s="45">
        <v>59</v>
      </c>
    </row>
    <row r="28" spans="1:8" x14ac:dyDescent="0.2">
      <c r="A28" s="40">
        <v>2010101010</v>
      </c>
      <c r="B28" s="41" t="s">
        <v>9</v>
      </c>
      <c r="C28" s="41">
        <v>180974.85</v>
      </c>
      <c r="D28" s="47">
        <v>45382</v>
      </c>
      <c r="E28" s="41" t="s">
        <v>236</v>
      </c>
      <c r="F28" s="41">
        <v>91</v>
      </c>
      <c r="G28" s="42">
        <v>91</v>
      </c>
      <c r="H28" s="42">
        <v>91</v>
      </c>
    </row>
    <row r="29" spans="1:8" x14ac:dyDescent="0.2">
      <c r="A29" s="43">
        <v>2010101010</v>
      </c>
      <c r="B29" s="44" t="s">
        <v>9</v>
      </c>
      <c r="C29" s="44">
        <v>0</v>
      </c>
      <c r="D29" s="48">
        <v>45412</v>
      </c>
      <c r="E29" s="44" t="s">
        <v>236</v>
      </c>
      <c r="F29" s="44">
        <v>121</v>
      </c>
      <c r="G29" s="45"/>
      <c r="H29" s="45"/>
    </row>
    <row r="30" spans="1:8" x14ac:dyDescent="0.2">
      <c r="A30" s="40">
        <v>2010101022</v>
      </c>
      <c r="B30" s="41" t="s">
        <v>10</v>
      </c>
      <c r="C30" s="41">
        <v>116084</v>
      </c>
      <c r="D30" s="47">
        <v>45322</v>
      </c>
      <c r="E30" s="41" t="s">
        <v>241</v>
      </c>
      <c r="F30" s="41">
        <v>31</v>
      </c>
      <c r="G30" s="42">
        <v>31</v>
      </c>
      <c r="H30" s="42">
        <v>31</v>
      </c>
    </row>
    <row r="31" spans="1:8" x14ac:dyDescent="0.2">
      <c r="A31" s="43">
        <v>2010101022</v>
      </c>
      <c r="B31" s="44" t="s">
        <v>10</v>
      </c>
      <c r="C31" s="44">
        <v>30277</v>
      </c>
      <c r="D31" s="48">
        <v>45350</v>
      </c>
      <c r="E31" s="44" t="s">
        <v>241</v>
      </c>
      <c r="F31" s="44">
        <v>59</v>
      </c>
      <c r="G31" s="45">
        <v>59</v>
      </c>
      <c r="H31" s="45">
        <v>59</v>
      </c>
    </row>
    <row r="32" spans="1:8" x14ac:dyDescent="0.2">
      <c r="A32" s="40">
        <v>2010101022</v>
      </c>
      <c r="B32" s="41" t="s">
        <v>10</v>
      </c>
      <c r="C32" s="41">
        <v>15824.55</v>
      </c>
      <c r="D32" s="47">
        <v>45382</v>
      </c>
      <c r="E32" s="41" t="s">
        <v>241</v>
      </c>
      <c r="F32" s="41">
        <v>91</v>
      </c>
      <c r="G32" s="42">
        <v>91</v>
      </c>
      <c r="H32" s="42">
        <v>91</v>
      </c>
    </row>
    <row r="33" spans="1:8" x14ac:dyDescent="0.2">
      <c r="A33" s="43">
        <v>2010101022</v>
      </c>
      <c r="B33" s="44" t="s">
        <v>10</v>
      </c>
      <c r="C33" s="44">
        <v>0</v>
      </c>
      <c r="D33" s="48">
        <v>45412</v>
      </c>
      <c r="E33" s="44" t="s">
        <v>241</v>
      </c>
      <c r="F33" s="44">
        <v>121</v>
      </c>
      <c r="G33" s="45"/>
      <c r="H33" s="45"/>
    </row>
    <row r="34" spans="1:8" x14ac:dyDescent="0.2">
      <c r="A34" s="40">
        <v>2010101023</v>
      </c>
      <c r="B34" s="41" t="s">
        <v>11</v>
      </c>
      <c r="C34" s="41">
        <v>10392.67</v>
      </c>
      <c r="D34" s="47">
        <v>45322</v>
      </c>
      <c r="E34" s="41" t="s">
        <v>242</v>
      </c>
      <c r="F34" s="41">
        <v>31</v>
      </c>
      <c r="G34" s="42">
        <v>31</v>
      </c>
      <c r="H34" s="42">
        <v>31</v>
      </c>
    </row>
    <row r="35" spans="1:8" x14ac:dyDescent="0.2">
      <c r="A35" s="43">
        <v>2010101023</v>
      </c>
      <c r="B35" s="44" t="s">
        <v>11</v>
      </c>
      <c r="C35" s="44">
        <v>0</v>
      </c>
      <c r="D35" s="48">
        <v>45350</v>
      </c>
      <c r="E35" s="44" t="s">
        <v>242</v>
      </c>
      <c r="F35" s="44">
        <v>59</v>
      </c>
      <c r="G35" s="45"/>
      <c r="H35" s="45"/>
    </row>
    <row r="36" spans="1:8" x14ac:dyDescent="0.2">
      <c r="A36" s="40">
        <v>2010101023</v>
      </c>
      <c r="B36" s="41" t="s">
        <v>11</v>
      </c>
      <c r="C36" s="41">
        <v>0</v>
      </c>
      <c r="D36" s="47">
        <v>45382</v>
      </c>
      <c r="E36" s="41" t="s">
        <v>242</v>
      </c>
      <c r="F36" s="41">
        <v>91</v>
      </c>
      <c r="G36" s="42"/>
      <c r="H36" s="42"/>
    </row>
    <row r="37" spans="1:8" x14ac:dyDescent="0.2">
      <c r="A37" s="43">
        <v>2010101023</v>
      </c>
      <c r="B37" s="44" t="s">
        <v>11</v>
      </c>
      <c r="C37" s="44">
        <v>0</v>
      </c>
      <c r="D37" s="48">
        <v>45412</v>
      </c>
      <c r="E37" s="44" t="s">
        <v>242</v>
      </c>
      <c r="F37" s="44">
        <v>121</v>
      </c>
      <c r="G37" s="45"/>
      <c r="H37" s="45"/>
    </row>
    <row r="38" spans="1:8" x14ac:dyDescent="0.2">
      <c r="A38" s="40">
        <v>2010101032</v>
      </c>
      <c r="B38" s="41" t="s">
        <v>12</v>
      </c>
      <c r="C38" s="41">
        <v>314702</v>
      </c>
      <c r="D38" s="47">
        <v>45322</v>
      </c>
      <c r="E38" s="41" t="s">
        <v>244</v>
      </c>
      <c r="F38" s="41">
        <v>31</v>
      </c>
      <c r="G38" s="42">
        <v>31</v>
      </c>
      <c r="H38" s="42">
        <v>31</v>
      </c>
    </row>
    <row r="39" spans="1:8" x14ac:dyDescent="0.2">
      <c r="A39" s="43">
        <v>2010101032</v>
      </c>
      <c r="B39" s="44" t="s">
        <v>12</v>
      </c>
      <c r="C39" s="44">
        <v>42881.37</v>
      </c>
      <c r="D39" s="48">
        <v>45350</v>
      </c>
      <c r="E39" s="44" t="s">
        <v>244</v>
      </c>
      <c r="F39" s="44">
        <v>59</v>
      </c>
      <c r="G39" s="45">
        <v>59</v>
      </c>
      <c r="H39" s="45">
        <v>59</v>
      </c>
    </row>
    <row r="40" spans="1:8" x14ac:dyDescent="0.2">
      <c r="A40" s="40">
        <v>2010101032</v>
      </c>
      <c r="B40" s="41" t="s">
        <v>12</v>
      </c>
      <c r="C40" s="41">
        <v>0</v>
      </c>
      <c r="D40" s="47">
        <v>45382</v>
      </c>
      <c r="E40" s="41" t="s">
        <v>244</v>
      </c>
      <c r="F40" s="41">
        <v>91</v>
      </c>
      <c r="G40" s="42"/>
      <c r="H40" s="42"/>
    </row>
    <row r="41" spans="1:8" x14ac:dyDescent="0.2">
      <c r="A41" s="43">
        <v>2010101032</v>
      </c>
      <c r="B41" s="44" t="s">
        <v>12</v>
      </c>
      <c r="C41" s="44">
        <v>0</v>
      </c>
      <c r="D41" s="48">
        <v>45412</v>
      </c>
      <c r="E41" s="44" t="s">
        <v>244</v>
      </c>
      <c r="F41" s="44">
        <v>121</v>
      </c>
      <c r="G41" s="45"/>
      <c r="H41" s="45"/>
    </row>
    <row r="42" spans="1:8" x14ac:dyDescent="0.2">
      <c r="A42" s="40">
        <v>2010101033</v>
      </c>
      <c r="B42" s="41" t="s">
        <v>13</v>
      </c>
      <c r="C42" s="41">
        <v>0</v>
      </c>
      <c r="D42" s="47">
        <v>45322</v>
      </c>
      <c r="E42" s="41" t="s">
        <v>245</v>
      </c>
      <c r="F42" s="41">
        <v>31</v>
      </c>
      <c r="G42" s="42"/>
      <c r="H42" s="42"/>
    </row>
    <row r="43" spans="1:8" x14ac:dyDescent="0.2">
      <c r="A43" s="43">
        <v>2010101033</v>
      </c>
      <c r="B43" s="44" t="s">
        <v>13</v>
      </c>
      <c r="C43" s="44">
        <v>0</v>
      </c>
      <c r="D43" s="48">
        <v>45350</v>
      </c>
      <c r="E43" s="44" t="s">
        <v>245</v>
      </c>
      <c r="F43" s="44">
        <v>59</v>
      </c>
      <c r="G43" s="45"/>
      <c r="H43" s="45"/>
    </row>
    <row r="44" spans="1:8" x14ac:dyDescent="0.2">
      <c r="A44" s="40">
        <v>2010101033</v>
      </c>
      <c r="B44" s="41" t="s">
        <v>13</v>
      </c>
      <c r="C44" s="41">
        <v>19534.16</v>
      </c>
      <c r="D44" s="47">
        <v>45382</v>
      </c>
      <c r="E44" s="41" t="s">
        <v>245</v>
      </c>
      <c r="F44" s="41">
        <v>91</v>
      </c>
      <c r="G44" s="42">
        <v>91</v>
      </c>
      <c r="H44" s="42">
        <v>91</v>
      </c>
    </row>
    <row r="45" spans="1:8" x14ac:dyDescent="0.2">
      <c r="A45" s="43">
        <v>2010101033</v>
      </c>
      <c r="B45" s="44" t="s">
        <v>13</v>
      </c>
      <c r="C45" s="44">
        <v>0</v>
      </c>
      <c r="D45" s="48">
        <v>45412</v>
      </c>
      <c r="E45" s="44" t="s">
        <v>245</v>
      </c>
      <c r="F45" s="44">
        <v>121</v>
      </c>
      <c r="G45" s="45"/>
      <c r="H45" s="45"/>
    </row>
    <row r="46" spans="1:8" x14ac:dyDescent="0.2">
      <c r="A46" s="40">
        <v>2010101034</v>
      </c>
      <c r="B46" s="41" t="s">
        <v>14</v>
      </c>
      <c r="C46" s="41">
        <v>129948.7</v>
      </c>
      <c r="D46" s="47">
        <v>45322</v>
      </c>
      <c r="E46" s="41" t="s">
        <v>246</v>
      </c>
      <c r="F46" s="41">
        <v>31</v>
      </c>
      <c r="G46" s="42">
        <v>31</v>
      </c>
      <c r="H46" s="42">
        <v>31</v>
      </c>
    </row>
    <row r="47" spans="1:8" x14ac:dyDescent="0.2">
      <c r="A47" s="43">
        <v>2010101034</v>
      </c>
      <c r="B47" s="44" t="s">
        <v>14</v>
      </c>
      <c r="C47" s="44">
        <v>129948.7</v>
      </c>
      <c r="D47" s="48">
        <v>45350</v>
      </c>
      <c r="E47" s="44" t="s">
        <v>246</v>
      </c>
      <c r="F47" s="44">
        <v>59</v>
      </c>
      <c r="G47" s="45">
        <v>59</v>
      </c>
      <c r="H47" s="45">
        <v>59</v>
      </c>
    </row>
    <row r="48" spans="1:8" x14ac:dyDescent="0.2">
      <c r="A48" s="40">
        <v>2010101034</v>
      </c>
      <c r="B48" s="41" t="s">
        <v>14</v>
      </c>
      <c r="C48" s="41">
        <v>129948.7</v>
      </c>
      <c r="D48" s="47">
        <v>45382</v>
      </c>
      <c r="E48" s="41" t="s">
        <v>246</v>
      </c>
      <c r="F48" s="41">
        <v>91</v>
      </c>
      <c r="G48" s="42">
        <v>91</v>
      </c>
      <c r="H48" s="42">
        <v>91</v>
      </c>
    </row>
    <row r="49" spans="1:8" x14ac:dyDescent="0.2">
      <c r="A49" s="43">
        <v>2010101034</v>
      </c>
      <c r="B49" s="44" t="s">
        <v>14</v>
      </c>
      <c r="C49" s="44">
        <v>129949</v>
      </c>
      <c r="D49" s="48">
        <v>45412</v>
      </c>
      <c r="E49" s="44" t="s">
        <v>246</v>
      </c>
      <c r="F49" s="44">
        <v>121</v>
      </c>
      <c r="G49" s="45">
        <v>121</v>
      </c>
      <c r="H49" s="45">
        <v>121</v>
      </c>
    </row>
    <row r="50" spans="1:8" x14ac:dyDescent="0.2">
      <c r="A50" s="40">
        <v>2010101039</v>
      </c>
      <c r="B50" s="41" t="s">
        <v>15</v>
      </c>
      <c r="C50" s="41">
        <v>0</v>
      </c>
      <c r="D50" s="47">
        <v>45322</v>
      </c>
      <c r="E50" s="41" t="s">
        <v>247</v>
      </c>
      <c r="F50" s="41">
        <v>31</v>
      </c>
      <c r="G50" s="42"/>
      <c r="H50" s="42"/>
    </row>
    <row r="51" spans="1:8" x14ac:dyDescent="0.2">
      <c r="A51" s="43">
        <v>2010101039</v>
      </c>
      <c r="B51" s="44" t="s">
        <v>15</v>
      </c>
      <c r="C51" s="44">
        <v>0</v>
      </c>
      <c r="D51" s="48">
        <v>45350</v>
      </c>
      <c r="E51" s="44" t="s">
        <v>247</v>
      </c>
      <c r="F51" s="44">
        <v>59</v>
      </c>
      <c r="G51" s="45"/>
      <c r="H51" s="45"/>
    </row>
    <row r="52" spans="1:8" x14ac:dyDescent="0.2">
      <c r="A52" s="40">
        <v>2010101039</v>
      </c>
      <c r="B52" s="41" t="s">
        <v>15</v>
      </c>
      <c r="C52" s="41">
        <v>0</v>
      </c>
      <c r="D52" s="47">
        <v>45382</v>
      </c>
      <c r="E52" s="41" t="s">
        <v>247</v>
      </c>
      <c r="F52" s="41">
        <v>91</v>
      </c>
      <c r="G52" s="42"/>
      <c r="H52" s="42"/>
    </row>
    <row r="53" spans="1:8" x14ac:dyDescent="0.2">
      <c r="A53" s="43">
        <v>2010101039</v>
      </c>
      <c r="B53" s="44" t="s">
        <v>15</v>
      </c>
      <c r="C53" s="44">
        <v>0</v>
      </c>
      <c r="D53" s="48">
        <v>45412</v>
      </c>
      <c r="E53" s="44" t="s">
        <v>247</v>
      </c>
      <c r="F53" s="44">
        <v>121</v>
      </c>
      <c r="G53" s="45"/>
      <c r="H53" s="45"/>
    </row>
    <row r="54" spans="1:8" x14ac:dyDescent="0.2">
      <c r="A54" s="40">
        <v>2010101040</v>
      </c>
      <c r="B54" s="41" t="s">
        <v>16</v>
      </c>
      <c r="C54" s="41">
        <v>15559.39</v>
      </c>
      <c r="D54" s="47">
        <v>45322</v>
      </c>
      <c r="E54" s="41" t="s">
        <v>248</v>
      </c>
      <c r="F54" s="41">
        <v>31</v>
      </c>
      <c r="G54" s="42">
        <v>31</v>
      </c>
      <c r="H54" s="42">
        <v>31</v>
      </c>
    </row>
    <row r="55" spans="1:8" x14ac:dyDescent="0.2">
      <c r="A55" s="43">
        <v>2010101040</v>
      </c>
      <c r="B55" s="44" t="s">
        <v>16</v>
      </c>
      <c r="C55" s="44">
        <v>0</v>
      </c>
      <c r="D55" s="48">
        <v>45350</v>
      </c>
      <c r="E55" s="44" t="s">
        <v>248</v>
      </c>
      <c r="F55" s="44">
        <v>59</v>
      </c>
      <c r="G55" s="45"/>
      <c r="H55" s="45"/>
    </row>
    <row r="56" spans="1:8" x14ac:dyDescent="0.2">
      <c r="A56" s="40">
        <v>2010101040</v>
      </c>
      <c r="B56" s="41" t="s">
        <v>16</v>
      </c>
      <c r="C56" s="41">
        <v>0</v>
      </c>
      <c r="D56" s="47">
        <v>45382</v>
      </c>
      <c r="E56" s="41" t="s">
        <v>248</v>
      </c>
      <c r="F56" s="41">
        <v>91</v>
      </c>
      <c r="G56" s="42"/>
      <c r="H56" s="42"/>
    </row>
    <row r="57" spans="1:8" x14ac:dyDescent="0.2">
      <c r="A57" s="43">
        <v>2010101040</v>
      </c>
      <c r="B57" s="44" t="s">
        <v>16</v>
      </c>
      <c r="C57" s="44">
        <v>0</v>
      </c>
      <c r="D57" s="48">
        <v>45412</v>
      </c>
      <c r="E57" s="44" t="s">
        <v>248</v>
      </c>
      <c r="F57" s="44">
        <v>121</v>
      </c>
      <c r="G57" s="45"/>
      <c r="H57" s="45"/>
    </row>
    <row r="58" spans="1:8" x14ac:dyDescent="0.2">
      <c r="A58" s="40">
        <v>2010101044</v>
      </c>
      <c r="B58" s="41" t="s">
        <v>17</v>
      </c>
      <c r="C58" s="41">
        <v>70530.994850000003</v>
      </c>
      <c r="D58" s="47">
        <v>45322</v>
      </c>
      <c r="E58" s="41" t="s">
        <v>249</v>
      </c>
      <c r="F58" s="41">
        <v>31</v>
      </c>
      <c r="G58" s="42">
        <v>31</v>
      </c>
      <c r="H58" s="42">
        <v>31</v>
      </c>
    </row>
    <row r="59" spans="1:8" x14ac:dyDescent="0.2">
      <c r="A59" s="43">
        <v>2010101044</v>
      </c>
      <c r="B59" s="44" t="s">
        <v>17</v>
      </c>
      <c r="C59" s="44">
        <v>70530.994850000003</v>
      </c>
      <c r="D59" s="48">
        <v>45350</v>
      </c>
      <c r="E59" s="44" t="s">
        <v>249</v>
      </c>
      <c r="F59" s="44">
        <v>59</v>
      </c>
      <c r="G59" s="45">
        <v>59</v>
      </c>
      <c r="H59" s="45">
        <v>59</v>
      </c>
    </row>
    <row r="60" spans="1:8" x14ac:dyDescent="0.2">
      <c r="A60" s="40">
        <v>2010101044</v>
      </c>
      <c r="B60" s="41" t="s">
        <v>17</v>
      </c>
      <c r="C60" s="41">
        <v>0</v>
      </c>
      <c r="D60" s="47">
        <v>45382</v>
      </c>
      <c r="E60" s="41" t="s">
        <v>249</v>
      </c>
      <c r="F60" s="41">
        <v>91</v>
      </c>
      <c r="G60" s="42"/>
      <c r="H60" s="42"/>
    </row>
    <row r="61" spans="1:8" x14ac:dyDescent="0.2">
      <c r="A61" s="43">
        <v>2010101044</v>
      </c>
      <c r="B61" s="44" t="s">
        <v>17</v>
      </c>
      <c r="C61" s="44">
        <v>0</v>
      </c>
      <c r="D61" s="48">
        <v>45412</v>
      </c>
      <c r="E61" s="44" t="s">
        <v>249</v>
      </c>
      <c r="F61" s="44">
        <v>121</v>
      </c>
      <c r="G61" s="45"/>
      <c r="H61" s="45"/>
    </row>
    <row r="62" spans="1:8" x14ac:dyDescent="0.2">
      <c r="A62" s="40">
        <v>2010101060</v>
      </c>
      <c r="B62" s="41" t="s">
        <v>18</v>
      </c>
      <c r="C62" s="41">
        <v>0</v>
      </c>
      <c r="D62" s="47">
        <v>45322</v>
      </c>
      <c r="E62" s="41" t="s">
        <v>250</v>
      </c>
      <c r="F62" s="41">
        <v>31</v>
      </c>
      <c r="G62" s="42"/>
      <c r="H62" s="42"/>
    </row>
    <row r="63" spans="1:8" x14ac:dyDescent="0.2">
      <c r="A63" s="43">
        <v>2010101060</v>
      </c>
      <c r="B63" s="44" t="s">
        <v>18</v>
      </c>
      <c r="C63" s="44">
        <v>0</v>
      </c>
      <c r="D63" s="48">
        <v>45350</v>
      </c>
      <c r="E63" s="44" t="s">
        <v>250</v>
      </c>
      <c r="F63" s="44">
        <v>59</v>
      </c>
      <c r="G63" s="45"/>
      <c r="H63" s="45"/>
    </row>
    <row r="64" spans="1:8" x14ac:dyDescent="0.2">
      <c r="A64" s="40">
        <v>2010101060</v>
      </c>
      <c r="B64" s="41" t="s">
        <v>18</v>
      </c>
      <c r="C64" s="41">
        <v>0</v>
      </c>
      <c r="D64" s="47">
        <v>45382</v>
      </c>
      <c r="E64" s="41" t="s">
        <v>250</v>
      </c>
      <c r="F64" s="41">
        <v>91</v>
      </c>
      <c r="G64" s="42"/>
      <c r="H64" s="42"/>
    </row>
    <row r="65" spans="1:8" x14ac:dyDescent="0.2">
      <c r="A65" s="43">
        <v>2010101060</v>
      </c>
      <c r="B65" s="44" t="s">
        <v>18</v>
      </c>
      <c r="C65" s="44">
        <v>0</v>
      </c>
      <c r="D65" s="48">
        <v>45412</v>
      </c>
      <c r="E65" s="44" t="s">
        <v>250</v>
      </c>
      <c r="F65" s="44">
        <v>121</v>
      </c>
      <c r="G65" s="45"/>
      <c r="H65" s="45"/>
    </row>
    <row r="66" spans="1:8" x14ac:dyDescent="0.2">
      <c r="A66" s="40">
        <v>2010101061</v>
      </c>
      <c r="B66" s="41" t="s">
        <v>19</v>
      </c>
      <c r="C66" s="41">
        <v>0</v>
      </c>
      <c r="D66" s="47">
        <v>45322</v>
      </c>
      <c r="E66" s="41" t="s">
        <v>251</v>
      </c>
      <c r="F66" s="41">
        <v>31</v>
      </c>
      <c r="G66" s="42"/>
      <c r="H66" s="42"/>
    </row>
    <row r="67" spans="1:8" x14ac:dyDescent="0.2">
      <c r="A67" s="43">
        <v>2010101061</v>
      </c>
      <c r="B67" s="44" t="s">
        <v>19</v>
      </c>
      <c r="C67" s="44">
        <v>0</v>
      </c>
      <c r="D67" s="48">
        <v>45350</v>
      </c>
      <c r="E67" s="44" t="s">
        <v>251</v>
      </c>
      <c r="F67" s="44">
        <v>59</v>
      </c>
      <c r="G67" s="45"/>
      <c r="H67" s="45"/>
    </row>
    <row r="68" spans="1:8" x14ac:dyDescent="0.2">
      <c r="A68" s="40">
        <v>2010101061</v>
      </c>
      <c r="B68" s="41" t="s">
        <v>19</v>
      </c>
      <c r="C68" s="41">
        <v>0</v>
      </c>
      <c r="D68" s="47">
        <v>45382</v>
      </c>
      <c r="E68" s="41" t="s">
        <v>251</v>
      </c>
      <c r="F68" s="41">
        <v>91</v>
      </c>
      <c r="G68" s="42"/>
      <c r="H68" s="42"/>
    </row>
    <row r="69" spans="1:8" x14ac:dyDescent="0.2">
      <c r="A69" s="43">
        <v>2010101061</v>
      </c>
      <c r="B69" s="44" t="s">
        <v>19</v>
      </c>
      <c r="C69" s="44">
        <v>0</v>
      </c>
      <c r="D69" s="48">
        <v>45412</v>
      </c>
      <c r="E69" s="44" t="s">
        <v>251</v>
      </c>
      <c r="F69" s="44">
        <v>121</v>
      </c>
      <c r="G69" s="45"/>
      <c r="H69" s="45"/>
    </row>
    <row r="70" spans="1:8" x14ac:dyDescent="0.2">
      <c r="A70" s="40">
        <v>2010101064</v>
      </c>
      <c r="B70" s="41" t="s">
        <v>20</v>
      </c>
      <c r="C70" s="41">
        <v>1538355.4</v>
      </c>
      <c r="D70" s="47">
        <v>45322</v>
      </c>
      <c r="E70" s="41" t="s">
        <v>253</v>
      </c>
      <c r="F70" s="41">
        <v>31</v>
      </c>
      <c r="G70" s="42">
        <v>31</v>
      </c>
      <c r="H70" s="42">
        <v>31</v>
      </c>
    </row>
    <row r="71" spans="1:8" x14ac:dyDescent="0.2">
      <c r="A71" s="43">
        <v>2010101064</v>
      </c>
      <c r="B71" s="44" t="s">
        <v>20</v>
      </c>
      <c r="C71" s="44">
        <v>542429.60000000009</v>
      </c>
      <c r="D71" s="48">
        <v>45350</v>
      </c>
      <c r="E71" s="44" t="s">
        <v>253</v>
      </c>
      <c r="F71" s="44">
        <v>59</v>
      </c>
      <c r="G71" s="45">
        <v>59</v>
      </c>
      <c r="H71" s="45">
        <v>59</v>
      </c>
    </row>
    <row r="72" spans="1:8" x14ac:dyDescent="0.2">
      <c r="A72" s="40">
        <v>2010101064</v>
      </c>
      <c r="B72" s="41" t="s">
        <v>20</v>
      </c>
      <c r="C72" s="41">
        <v>545894</v>
      </c>
      <c r="D72" s="47">
        <v>45382</v>
      </c>
      <c r="E72" s="41" t="s">
        <v>253</v>
      </c>
      <c r="F72" s="41">
        <v>91</v>
      </c>
      <c r="G72" s="42">
        <v>91</v>
      </c>
      <c r="H72" s="42">
        <v>91</v>
      </c>
    </row>
    <row r="73" spans="1:8" x14ac:dyDescent="0.2">
      <c r="A73" s="43">
        <v>2010101064</v>
      </c>
      <c r="B73" s="44" t="s">
        <v>20</v>
      </c>
      <c r="C73" s="44">
        <v>69941.600000000006</v>
      </c>
      <c r="D73" s="48">
        <v>45412</v>
      </c>
      <c r="E73" s="44" t="s">
        <v>253</v>
      </c>
      <c r="F73" s="44">
        <v>121</v>
      </c>
      <c r="G73" s="45">
        <v>121</v>
      </c>
      <c r="H73" s="45">
        <v>121</v>
      </c>
    </row>
    <row r="74" spans="1:8" x14ac:dyDescent="0.2">
      <c r="A74" s="40">
        <v>2010101072</v>
      </c>
      <c r="B74" s="41" t="s">
        <v>21</v>
      </c>
      <c r="C74" s="41">
        <v>0</v>
      </c>
      <c r="D74" s="47">
        <v>45322</v>
      </c>
      <c r="E74" s="41" t="s">
        <v>255</v>
      </c>
      <c r="F74" s="41">
        <v>31</v>
      </c>
      <c r="G74" s="42"/>
      <c r="H74" s="42"/>
    </row>
    <row r="75" spans="1:8" x14ac:dyDescent="0.2">
      <c r="A75" s="43">
        <v>2010101072</v>
      </c>
      <c r="B75" s="44" t="s">
        <v>21</v>
      </c>
      <c r="C75" s="44">
        <v>0</v>
      </c>
      <c r="D75" s="48">
        <v>45350</v>
      </c>
      <c r="E75" s="44" t="s">
        <v>255</v>
      </c>
      <c r="F75" s="44">
        <v>59</v>
      </c>
      <c r="G75" s="45"/>
      <c r="H75" s="45"/>
    </row>
    <row r="76" spans="1:8" x14ac:dyDescent="0.2">
      <c r="A76" s="40">
        <v>2010101072</v>
      </c>
      <c r="B76" s="41" t="s">
        <v>21</v>
      </c>
      <c r="C76" s="41">
        <v>0</v>
      </c>
      <c r="D76" s="47">
        <v>45382</v>
      </c>
      <c r="E76" s="41" t="s">
        <v>255</v>
      </c>
      <c r="F76" s="41">
        <v>91</v>
      </c>
      <c r="G76" s="42"/>
      <c r="H76" s="42"/>
    </row>
    <row r="77" spans="1:8" x14ac:dyDescent="0.2">
      <c r="A77" s="43">
        <v>2010101072</v>
      </c>
      <c r="B77" s="44" t="s">
        <v>21</v>
      </c>
      <c r="C77" s="44">
        <v>0</v>
      </c>
      <c r="D77" s="48">
        <v>45412</v>
      </c>
      <c r="E77" s="44" t="s">
        <v>255</v>
      </c>
      <c r="F77" s="44">
        <v>121</v>
      </c>
      <c r="G77" s="45"/>
      <c r="H77" s="45"/>
    </row>
    <row r="78" spans="1:8" x14ac:dyDescent="0.2">
      <c r="A78" s="40">
        <v>2010101074</v>
      </c>
      <c r="B78" s="41" t="s">
        <v>22</v>
      </c>
      <c r="C78" s="41">
        <v>102174.56</v>
      </c>
      <c r="D78" s="47">
        <v>45322</v>
      </c>
      <c r="E78" s="41" t="s">
        <v>256</v>
      </c>
      <c r="F78" s="41">
        <v>31</v>
      </c>
      <c r="G78" s="42">
        <v>31</v>
      </c>
      <c r="H78" s="42">
        <v>31</v>
      </c>
    </row>
    <row r="79" spans="1:8" x14ac:dyDescent="0.2">
      <c r="A79" s="43">
        <v>2010101074</v>
      </c>
      <c r="B79" s="44" t="s">
        <v>22</v>
      </c>
      <c r="C79" s="44"/>
      <c r="D79" s="48">
        <v>45350</v>
      </c>
      <c r="E79" s="44" t="s">
        <v>256</v>
      </c>
      <c r="F79" s="44">
        <v>59</v>
      </c>
      <c r="G79" s="45"/>
      <c r="H79" s="45"/>
    </row>
    <row r="80" spans="1:8" x14ac:dyDescent="0.2">
      <c r="A80" s="40">
        <v>2010101074</v>
      </c>
      <c r="B80" s="41" t="s">
        <v>22</v>
      </c>
      <c r="C80" s="41">
        <v>0</v>
      </c>
      <c r="D80" s="47">
        <v>45382</v>
      </c>
      <c r="E80" s="41" t="s">
        <v>256</v>
      </c>
      <c r="F80" s="41">
        <v>91</v>
      </c>
      <c r="G80" s="42"/>
      <c r="H80" s="42"/>
    </row>
    <row r="81" spans="1:8" x14ac:dyDescent="0.2">
      <c r="A81" s="43">
        <v>2010101074</v>
      </c>
      <c r="B81" s="44" t="s">
        <v>22</v>
      </c>
      <c r="C81" s="44">
        <v>0</v>
      </c>
      <c r="D81" s="48">
        <v>45412</v>
      </c>
      <c r="E81" s="44" t="s">
        <v>256</v>
      </c>
      <c r="F81" s="44">
        <v>121</v>
      </c>
      <c r="G81" s="45"/>
      <c r="H81" s="45"/>
    </row>
    <row r="82" spans="1:8" x14ac:dyDescent="0.2">
      <c r="A82" s="40">
        <v>2010101092</v>
      </c>
      <c r="B82" s="41" t="s">
        <v>23</v>
      </c>
      <c r="C82" s="41">
        <v>0</v>
      </c>
      <c r="D82" s="47">
        <v>45322</v>
      </c>
      <c r="E82" s="41" t="s">
        <v>257</v>
      </c>
      <c r="F82" s="41">
        <v>31</v>
      </c>
      <c r="G82" s="42"/>
      <c r="H82" s="42"/>
    </row>
    <row r="83" spans="1:8" x14ac:dyDescent="0.2">
      <c r="A83" s="43">
        <v>2010101092</v>
      </c>
      <c r="B83" s="44" t="s">
        <v>23</v>
      </c>
      <c r="C83" s="44">
        <v>0</v>
      </c>
      <c r="D83" s="48">
        <v>45350</v>
      </c>
      <c r="E83" s="44" t="s">
        <v>257</v>
      </c>
      <c r="F83" s="44">
        <v>59</v>
      </c>
      <c r="G83" s="45"/>
      <c r="H83" s="45"/>
    </row>
    <row r="84" spans="1:8" x14ac:dyDescent="0.2">
      <c r="A84" s="40">
        <v>2010101092</v>
      </c>
      <c r="B84" s="41" t="s">
        <v>23</v>
      </c>
      <c r="C84" s="41">
        <v>0</v>
      </c>
      <c r="D84" s="47">
        <v>45382</v>
      </c>
      <c r="E84" s="41" t="s">
        <v>257</v>
      </c>
      <c r="F84" s="41">
        <v>91</v>
      </c>
      <c r="G84" s="42"/>
      <c r="H84" s="42"/>
    </row>
    <row r="85" spans="1:8" x14ac:dyDescent="0.2">
      <c r="A85" s="43">
        <v>2010101092</v>
      </c>
      <c r="B85" s="44" t="s">
        <v>23</v>
      </c>
      <c r="C85" s="44">
        <v>0</v>
      </c>
      <c r="D85" s="48">
        <v>45412</v>
      </c>
      <c r="E85" s="44" t="s">
        <v>257</v>
      </c>
      <c r="F85" s="44">
        <v>121</v>
      </c>
      <c r="G85" s="45"/>
      <c r="H85" s="45"/>
    </row>
    <row r="86" spans="1:8" x14ac:dyDescent="0.2">
      <c r="A86" s="40">
        <v>2010101093</v>
      </c>
      <c r="B86" s="41" t="s">
        <v>24</v>
      </c>
      <c r="C86" s="41">
        <v>0</v>
      </c>
      <c r="D86" s="47">
        <v>45322</v>
      </c>
      <c r="E86" s="41" t="s">
        <v>258</v>
      </c>
      <c r="F86" s="41">
        <v>31</v>
      </c>
      <c r="G86" s="42"/>
      <c r="H86" s="42"/>
    </row>
    <row r="87" spans="1:8" x14ac:dyDescent="0.2">
      <c r="A87" s="43">
        <v>2010101093</v>
      </c>
      <c r="B87" s="44" t="s">
        <v>24</v>
      </c>
      <c r="C87" s="44">
        <v>0</v>
      </c>
      <c r="D87" s="48">
        <v>45350</v>
      </c>
      <c r="E87" s="44" t="s">
        <v>258</v>
      </c>
      <c r="F87" s="44">
        <v>59</v>
      </c>
      <c r="G87" s="45"/>
      <c r="H87" s="45"/>
    </row>
    <row r="88" spans="1:8" x14ac:dyDescent="0.2">
      <c r="A88" s="40">
        <v>2010101093</v>
      </c>
      <c r="B88" s="41" t="s">
        <v>24</v>
      </c>
      <c r="C88" s="41">
        <v>2020392</v>
      </c>
      <c r="D88" s="47">
        <v>45382</v>
      </c>
      <c r="E88" s="41" t="s">
        <v>258</v>
      </c>
      <c r="F88" s="41">
        <v>91</v>
      </c>
      <c r="G88" s="42">
        <v>91</v>
      </c>
      <c r="H88" s="42">
        <v>91</v>
      </c>
    </row>
    <row r="89" spans="1:8" x14ac:dyDescent="0.2">
      <c r="A89" s="43">
        <v>2010101093</v>
      </c>
      <c r="B89" s="44" t="s">
        <v>24</v>
      </c>
      <c r="C89" s="44">
        <v>1222574.6499999999</v>
      </c>
      <c r="D89" s="48">
        <v>45412</v>
      </c>
      <c r="E89" s="44" t="s">
        <v>258</v>
      </c>
      <c r="F89" s="44">
        <v>121</v>
      </c>
      <c r="G89" s="45">
        <v>121</v>
      </c>
      <c r="H89" s="45">
        <v>121</v>
      </c>
    </row>
    <row r="90" spans="1:8" x14ac:dyDescent="0.2">
      <c r="A90" s="40">
        <v>2010101095</v>
      </c>
      <c r="B90" s="41" t="s">
        <v>25</v>
      </c>
      <c r="C90" s="41">
        <v>54831</v>
      </c>
      <c r="D90" s="47">
        <v>45322</v>
      </c>
      <c r="E90" s="41" t="s">
        <v>259</v>
      </c>
      <c r="F90" s="41">
        <v>31</v>
      </c>
      <c r="G90" s="42">
        <v>31</v>
      </c>
      <c r="H90" s="42">
        <v>31</v>
      </c>
    </row>
    <row r="91" spans="1:8" x14ac:dyDescent="0.2">
      <c r="A91" s="43">
        <v>2010101095</v>
      </c>
      <c r="B91" s="44" t="s">
        <v>25</v>
      </c>
      <c r="C91" s="44">
        <v>12936.82</v>
      </c>
      <c r="D91" s="48">
        <v>45350</v>
      </c>
      <c r="E91" s="44" t="s">
        <v>259</v>
      </c>
      <c r="F91" s="44">
        <v>59</v>
      </c>
      <c r="G91" s="45">
        <v>59</v>
      </c>
      <c r="H91" s="45">
        <v>59</v>
      </c>
    </row>
    <row r="92" spans="1:8" x14ac:dyDescent="0.2">
      <c r="A92" s="40">
        <v>2010101095</v>
      </c>
      <c r="B92" s="41" t="s">
        <v>25</v>
      </c>
      <c r="C92" s="41">
        <v>0</v>
      </c>
      <c r="D92" s="47">
        <v>45382</v>
      </c>
      <c r="E92" s="41" t="s">
        <v>259</v>
      </c>
      <c r="F92" s="41">
        <v>91</v>
      </c>
      <c r="G92" s="42"/>
      <c r="H92" s="42"/>
    </row>
    <row r="93" spans="1:8" x14ac:dyDescent="0.2">
      <c r="A93" s="43">
        <v>2010101095</v>
      </c>
      <c r="B93" s="44" t="s">
        <v>25</v>
      </c>
      <c r="C93" s="44">
        <v>0</v>
      </c>
      <c r="D93" s="48">
        <v>45412</v>
      </c>
      <c r="E93" s="44" t="s">
        <v>259</v>
      </c>
      <c r="F93" s="44">
        <v>121</v>
      </c>
      <c r="G93" s="45"/>
      <c r="H93" s="45"/>
    </row>
    <row r="94" spans="1:8" x14ac:dyDescent="0.2">
      <c r="A94" s="40">
        <v>2010101097</v>
      </c>
      <c r="B94" s="41" t="s">
        <v>26</v>
      </c>
      <c r="C94" s="41">
        <v>734.81000000000006</v>
      </c>
      <c r="D94" s="47">
        <v>45322</v>
      </c>
      <c r="E94" s="41" t="s">
        <v>261</v>
      </c>
      <c r="F94" s="41">
        <v>31</v>
      </c>
      <c r="G94" s="42">
        <v>31</v>
      </c>
      <c r="H94" s="42">
        <v>31</v>
      </c>
    </row>
    <row r="95" spans="1:8" x14ac:dyDescent="0.2">
      <c r="A95" s="43">
        <v>2010101097</v>
      </c>
      <c r="B95" s="44" t="s">
        <v>26</v>
      </c>
      <c r="C95" s="44">
        <v>0</v>
      </c>
      <c r="D95" s="48">
        <v>45350</v>
      </c>
      <c r="E95" s="44" t="s">
        <v>261</v>
      </c>
      <c r="F95" s="44">
        <v>59</v>
      </c>
      <c r="G95" s="45"/>
      <c r="H95" s="45"/>
    </row>
    <row r="96" spans="1:8" x14ac:dyDescent="0.2">
      <c r="A96" s="40">
        <v>2010101097</v>
      </c>
      <c r="B96" s="41" t="s">
        <v>26</v>
      </c>
      <c r="C96" s="41">
        <v>0</v>
      </c>
      <c r="D96" s="47">
        <v>45382</v>
      </c>
      <c r="E96" s="41" t="s">
        <v>261</v>
      </c>
      <c r="F96" s="41">
        <v>91</v>
      </c>
      <c r="G96" s="42"/>
      <c r="H96" s="42"/>
    </row>
    <row r="97" spans="1:8" x14ac:dyDescent="0.2">
      <c r="A97" s="43">
        <v>2010101097</v>
      </c>
      <c r="B97" s="44" t="s">
        <v>26</v>
      </c>
      <c r="C97" s="44">
        <v>0</v>
      </c>
      <c r="D97" s="48">
        <v>45412</v>
      </c>
      <c r="E97" s="44" t="s">
        <v>261</v>
      </c>
      <c r="F97" s="44">
        <v>121</v>
      </c>
      <c r="G97" s="45"/>
      <c r="H97" s="45"/>
    </row>
    <row r="98" spans="1:8" x14ac:dyDescent="0.2">
      <c r="A98" s="40">
        <v>2010101112</v>
      </c>
      <c r="B98" s="41" t="s">
        <v>27</v>
      </c>
      <c r="C98" s="41">
        <v>0.53</v>
      </c>
      <c r="D98" s="47">
        <v>45322</v>
      </c>
      <c r="E98" s="41" t="s">
        <v>263</v>
      </c>
      <c r="F98" s="41">
        <v>31</v>
      </c>
      <c r="G98" s="42">
        <v>31</v>
      </c>
      <c r="H98" s="42">
        <v>31</v>
      </c>
    </row>
    <row r="99" spans="1:8" x14ac:dyDescent="0.2">
      <c r="A99" s="43">
        <v>2010101112</v>
      </c>
      <c r="B99" s="44" t="s">
        <v>27</v>
      </c>
      <c r="C99" s="44">
        <v>0</v>
      </c>
      <c r="D99" s="48">
        <v>45350</v>
      </c>
      <c r="E99" s="44" t="s">
        <v>263</v>
      </c>
      <c r="F99" s="44">
        <v>59</v>
      </c>
      <c r="G99" s="45"/>
      <c r="H99" s="45"/>
    </row>
    <row r="100" spans="1:8" x14ac:dyDescent="0.2">
      <c r="A100" s="40">
        <v>2010101112</v>
      </c>
      <c r="B100" s="41" t="s">
        <v>27</v>
      </c>
      <c r="C100" s="41">
        <v>0</v>
      </c>
      <c r="D100" s="47">
        <v>45382</v>
      </c>
      <c r="E100" s="41" t="s">
        <v>263</v>
      </c>
      <c r="F100" s="41">
        <v>91</v>
      </c>
      <c r="G100" s="42"/>
      <c r="H100" s="42"/>
    </row>
    <row r="101" spans="1:8" x14ac:dyDescent="0.2">
      <c r="A101" s="43">
        <v>2010101112</v>
      </c>
      <c r="B101" s="44" t="s">
        <v>27</v>
      </c>
      <c r="C101" s="44">
        <v>0</v>
      </c>
      <c r="D101" s="48">
        <v>45412</v>
      </c>
      <c r="E101" s="44" t="s">
        <v>263</v>
      </c>
      <c r="F101" s="44">
        <v>121</v>
      </c>
      <c r="G101" s="45"/>
      <c r="H101" s="45"/>
    </row>
    <row r="102" spans="1:8" x14ac:dyDescent="0.2">
      <c r="A102" s="40">
        <v>2010101122</v>
      </c>
      <c r="B102" s="41" t="s">
        <v>28</v>
      </c>
      <c r="C102" s="41">
        <v>28742.600000000002</v>
      </c>
      <c r="D102" s="47">
        <v>45322</v>
      </c>
      <c r="E102" s="41" t="s">
        <v>266</v>
      </c>
      <c r="F102" s="41">
        <v>31</v>
      </c>
      <c r="G102" s="42">
        <v>31</v>
      </c>
      <c r="H102" s="42">
        <v>31</v>
      </c>
    </row>
    <row r="103" spans="1:8" x14ac:dyDescent="0.2">
      <c r="A103" s="43">
        <v>2010101122</v>
      </c>
      <c r="B103" s="44" t="s">
        <v>28</v>
      </c>
      <c r="C103" s="44">
        <v>0</v>
      </c>
      <c r="D103" s="48">
        <v>45350</v>
      </c>
      <c r="E103" s="44" t="s">
        <v>266</v>
      </c>
      <c r="F103" s="44">
        <v>59</v>
      </c>
      <c r="G103" s="45"/>
      <c r="H103" s="45"/>
    </row>
    <row r="104" spans="1:8" x14ac:dyDescent="0.2">
      <c r="A104" s="40">
        <v>2010101122</v>
      </c>
      <c r="B104" s="41" t="s">
        <v>28</v>
      </c>
      <c r="C104" s="41">
        <v>0</v>
      </c>
      <c r="D104" s="47">
        <v>45382</v>
      </c>
      <c r="E104" s="41" t="s">
        <v>266</v>
      </c>
      <c r="F104" s="41">
        <v>91</v>
      </c>
      <c r="G104" s="42"/>
      <c r="H104" s="42"/>
    </row>
    <row r="105" spans="1:8" x14ac:dyDescent="0.2">
      <c r="A105" s="43">
        <v>2010101122</v>
      </c>
      <c r="B105" s="44" t="s">
        <v>28</v>
      </c>
      <c r="C105" s="44">
        <v>0</v>
      </c>
      <c r="D105" s="48">
        <v>45412</v>
      </c>
      <c r="E105" s="44" t="s">
        <v>266</v>
      </c>
      <c r="F105" s="44">
        <v>121</v>
      </c>
      <c r="G105" s="45"/>
      <c r="H105" s="45"/>
    </row>
    <row r="106" spans="1:8" x14ac:dyDescent="0.2">
      <c r="A106" s="40">
        <v>2010101149</v>
      </c>
      <c r="B106" s="41" t="s">
        <v>29</v>
      </c>
      <c r="C106" s="41">
        <v>0</v>
      </c>
      <c r="D106" s="47">
        <v>45322</v>
      </c>
      <c r="E106" s="41" t="s">
        <v>271</v>
      </c>
      <c r="F106" s="41">
        <v>31</v>
      </c>
      <c r="G106" s="42"/>
      <c r="H106" s="42"/>
    </row>
    <row r="107" spans="1:8" x14ac:dyDescent="0.2">
      <c r="A107" s="43">
        <v>2010101149</v>
      </c>
      <c r="B107" s="44" t="s">
        <v>29</v>
      </c>
      <c r="C107" s="44">
        <v>0</v>
      </c>
      <c r="D107" s="48">
        <v>45350</v>
      </c>
      <c r="E107" s="44" t="s">
        <v>271</v>
      </c>
      <c r="F107" s="44">
        <v>59</v>
      </c>
      <c r="G107" s="45"/>
      <c r="H107" s="45"/>
    </row>
    <row r="108" spans="1:8" x14ac:dyDescent="0.2">
      <c r="A108" s="40">
        <v>2010101149</v>
      </c>
      <c r="B108" s="41" t="s">
        <v>29</v>
      </c>
      <c r="C108" s="41">
        <v>0</v>
      </c>
      <c r="D108" s="47">
        <v>45382</v>
      </c>
      <c r="E108" s="41" t="s">
        <v>271</v>
      </c>
      <c r="F108" s="41">
        <v>91</v>
      </c>
      <c r="G108" s="42"/>
      <c r="H108" s="42"/>
    </row>
    <row r="109" spans="1:8" x14ac:dyDescent="0.2">
      <c r="A109" s="43">
        <v>2010101149</v>
      </c>
      <c r="B109" s="44" t="s">
        <v>29</v>
      </c>
      <c r="C109" s="44">
        <v>0</v>
      </c>
      <c r="D109" s="48">
        <v>45412</v>
      </c>
      <c r="E109" s="44" t="s">
        <v>271</v>
      </c>
      <c r="F109" s="44">
        <v>121</v>
      </c>
      <c r="G109" s="45"/>
      <c r="H109" s="45"/>
    </row>
    <row r="110" spans="1:8" x14ac:dyDescent="0.2">
      <c r="A110" s="40">
        <v>2010101150</v>
      </c>
      <c r="B110" s="41" t="s">
        <v>30</v>
      </c>
      <c r="C110" s="41">
        <v>0</v>
      </c>
      <c r="D110" s="47">
        <v>45322</v>
      </c>
      <c r="E110" s="41" t="s">
        <v>272</v>
      </c>
      <c r="F110" s="41">
        <v>31</v>
      </c>
      <c r="G110" s="42"/>
      <c r="H110" s="42"/>
    </row>
    <row r="111" spans="1:8" x14ac:dyDescent="0.2">
      <c r="A111" s="43">
        <v>2010101150</v>
      </c>
      <c r="B111" s="44" t="s">
        <v>30</v>
      </c>
      <c r="C111" s="44">
        <v>0</v>
      </c>
      <c r="D111" s="48">
        <v>45350</v>
      </c>
      <c r="E111" s="44" t="s">
        <v>272</v>
      </c>
      <c r="F111" s="44">
        <v>59</v>
      </c>
      <c r="G111" s="45"/>
      <c r="H111" s="45"/>
    </row>
    <row r="112" spans="1:8" x14ac:dyDescent="0.2">
      <c r="A112" s="40">
        <v>2010101150</v>
      </c>
      <c r="B112" s="41" t="s">
        <v>30</v>
      </c>
      <c r="C112" s="41">
        <v>0</v>
      </c>
      <c r="D112" s="47">
        <v>45382</v>
      </c>
      <c r="E112" s="41" t="s">
        <v>272</v>
      </c>
      <c r="F112" s="41">
        <v>91</v>
      </c>
      <c r="G112" s="42"/>
      <c r="H112" s="42"/>
    </row>
    <row r="113" spans="1:8" x14ac:dyDescent="0.2">
      <c r="A113" s="43">
        <v>2010101150</v>
      </c>
      <c r="B113" s="44" t="s">
        <v>30</v>
      </c>
      <c r="C113" s="44">
        <v>0</v>
      </c>
      <c r="D113" s="48">
        <v>45412</v>
      </c>
      <c r="E113" s="44" t="s">
        <v>272</v>
      </c>
      <c r="F113" s="44">
        <v>121</v>
      </c>
      <c r="G113" s="45"/>
      <c r="H113" s="45"/>
    </row>
    <row r="114" spans="1:8" x14ac:dyDescent="0.2">
      <c r="A114" s="40">
        <v>2010101157</v>
      </c>
      <c r="B114" s="41" t="s">
        <v>31</v>
      </c>
      <c r="C114" s="41">
        <v>1501925</v>
      </c>
      <c r="D114" s="47">
        <v>45322</v>
      </c>
      <c r="E114" s="41" t="s">
        <v>274</v>
      </c>
      <c r="F114" s="41">
        <v>31</v>
      </c>
      <c r="G114" s="42">
        <v>31</v>
      </c>
      <c r="H114" s="42">
        <v>31</v>
      </c>
    </row>
    <row r="115" spans="1:8" x14ac:dyDescent="0.2">
      <c r="A115" s="43">
        <v>2010101157</v>
      </c>
      <c r="B115" s="44" t="s">
        <v>31</v>
      </c>
      <c r="C115" s="44">
        <v>0</v>
      </c>
      <c r="D115" s="48">
        <v>45350</v>
      </c>
      <c r="E115" s="44" t="s">
        <v>274</v>
      </c>
      <c r="F115" s="44">
        <v>59</v>
      </c>
      <c r="G115" s="45"/>
      <c r="H115" s="45"/>
    </row>
    <row r="116" spans="1:8" x14ac:dyDescent="0.2">
      <c r="A116" s="40">
        <v>2010101157</v>
      </c>
      <c r="B116" s="41" t="s">
        <v>31</v>
      </c>
      <c r="C116" s="41">
        <v>0</v>
      </c>
      <c r="D116" s="47">
        <v>45382</v>
      </c>
      <c r="E116" s="41" t="s">
        <v>274</v>
      </c>
      <c r="F116" s="41">
        <v>91</v>
      </c>
      <c r="G116" s="42"/>
      <c r="H116" s="42"/>
    </row>
    <row r="117" spans="1:8" x14ac:dyDescent="0.2">
      <c r="A117" s="43">
        <v>2010101157</v>
      </c>
      <c r="B117" s="44" t="s">
        <v>31</v>
      </c>
      <c r="C117" s="44">
        <v>629209.10000000009</v>
      </c>
      <c r="D117" s="48">
        <v>45412</v>
      </c>
      <c r="E117" s="44" t="s">
        <v>274</v>
      </c>
      <c r="F117" s="44">
        <v>121</v>
      </c>
      <c r="G117" s="45">
        <v>121</v>
      </c>
      <c r="H117" s="45">
        <v>121</v>
      </c>
    </row>
    <row r="118" spans="1:8" x14ac:dyDescent="0.2">
      <c r="A118" s="40">
        <v>2010101168</v>
      </c>
      <c r="B118" s="41" t="s">
        <v>32</v>
      </c>
      <c r="C118" s="41">
        <v>1904.585189999789</v>
      </c>
      <c r="D118" s="47">
        <v>45322</v>
      </c>
      <c r="E118" s="41" t="s">
        <v>276</v>
      </c>
      <c r="F118" s="41">
        <v>31</v>
      </c>
      <c r="G118" s="42">
        <v>31</v>
      </c>
      <c r="H118" s="42">
        <v>31</v>
      </c>
    </row>
    <row r="119" spans="1:8" x14ac:dyDescent="0.2">
      <c r="A119" s="43">
        <v>2010101168</v>
      </c>
      <c r="B119" s="44" t="s">
        <v>32</v>
      </c>
      <c r="C119" s="44">
        <v>0</v>
      </c>
      <c r="D119" s="48">
        <v>45350</v>
      </c>
      <c r="E119" s="44" t="s">
        <v>276</v>
      </c>
      <c r="F119" s="44">
        <v>59</v>
      </c>
      <c r="G119" s="45"/>
      <c r="H119" s="45"/>
    </row>
    <row r="120" spans="1:8" x14ac:dyDescent="0.2">
      <c r="A120" s="40">
        <v>2010101168</v>
      </c>
      <c r="B120" s="41" t="s">
        <v>32</v>
      </c>
      <c r="C120" s="41">
        <v>0</v>
      </c>
      <c r="D120" s="47">
        <v>45382</v>
      </c>
      <c r="E120" s="41" t="s">
        <v>276</v>
      </c>
      <c r="F120" s="41">
        <v>91</v>
      </c>
      <c r="G120" s="42"/>
      <c r="H120" s="42"/>
    </row>
    <row r="121" spans="1:8" x14ac:dyDescent="0.2">
      <c r="A121" s="43">
        <v>2010101168</v>
      </c>
      <c r="B121" s="44" t="s">
        <v>32</v>
      </c>
      <c r="C121" s="44">
        <v>0</v>
      </c>
      <c r="D121" s="48">
        <v>45412</v>
      </c>
      <c r="E121" s="44" t="s">
        <v>276</v>
      </c>
      <c r="F121" s="44">
        <v>121</v>
      </c>
      <c r="G121" s="45"/>
      <c r="H121" s="45"/>
    </row>
    <row r="122" spans="1:8" x14ac:dyDescent="0.2">
      <c r="A122" s="40">
        <v>2010101170</v>
      </c>
      <c r="B122" s="41" t="s">
        <v>33</v>
      </c>
      <c r="C122" s="41">
        <v>0</v>
      </c>
      <c r="D122" s="47">
        <v>45322</v>
      </c>
      <c r="E122" s="41" t="s">
        <v>278</v>
      </c>
      <c r="F122" s="41">
        <v>31</v>
      </c>
      <c r="G122" s="42"/>
      <c r="H122" s="42"/>
    </row>
    <row r="123" spans="1:8" x14ac:dyDescent="0.2">
      <c r="A123" s="43">
        <v>2010101170</v>
      </c>
      <c r="B123" s="44" t="s">
        <v>33</v>
      </c>
      <c r="C123" s="44">
        <v>0</v>
      </c>
      <c r="D123" s="48">
        <v>45350</v>
      </c>
      <c r="E123" s="44" t="s">
        <v>278</v>
      </c>
      <c r="F123" s="44">
        <v>59</v>
      </c>
      <c r="G123" s="45"/>
      <c r="H123" s="45"/>
    </row>
    <row r="124" spans="1:8" x14ac:dyDescent="0.2">
      <c r="A124" s="40">
        <v>2010101170</v>
      </c>
      <c r="B124" s="41" t="s">
        <v>33</v>
      </c>
      <c r="C124" s="41">
        <v>0</v>
      </c>
      <c r="D124" s="47">
        <v>45382</v>
      </c>
      <c r="E124" s="41" t="s">
        <v>278</v>
      </c>
      <c r="F124" s="41">
        <v>91</v>
      </c>
      <c r="G124" s="42"/>
      <c r="H124" s="42"/>
    </row>
    <row r="125" spans="1:8" x14ac:dyDescent="0.2">
      <c r="A125" s="43">
        <v>2010101170</v>
      </c>
      <c r="B125" s="44" t="s">
        <v>33</v>
      </c>
      <c r="C125" s="44">
        <v>0</v>
      </c>
      <c r="D125" s="48">
        <v>45412</v>
      </c>
      <c r="E125" s="44" t="s">
        <v>278</v>
      </c>
      <c r="F125" s="44">
        <v>121</v>
      </c>
      <c r="G125" s="45"/>
      <c r="H125" s="45"/>
    </row>
    <row r="126" spans="1:8" x14ac:dyDescent="0.2">
      <c r="A126" s="40">
        <v>2010101173</v>
      </c>
      <c r="B126" s="41" t="s">
        <v>34</v>
      </c>
      <c r="C126" s="41">
        <v>0</v>
      </c>
      <c r="D126" s="47">
        <v>45322</v>
      </c>
      <c r="E126" s="41" t="s">
        <v>279</v>
      </c>
      <c r="F126" s="41">
        <v>31</v>
      </c>
      <c r="G126" s="42"/>
      <c r="H126" s="42"/>
    </row>
    <row r="127" spans="1:8" x14ac:dyDescent="0.2">
      <c r="A127" s="43">
        <v>2010101173</v>
      </c>
      <c r="B127" s="44" t="s">
        <v>34</v>
      </c>
      <c r="C127" s="44">
        <v>0</v>
      </c>
      <c r="D127" s="48">
        <v>45350</v>
      </c>
      <c r="E127" s="44" t="s">
        <v>279</v>
      </c>
      <c r="F127" s="44">
        <v>59</v>
      </c>
      <c r="G127" s="45"/>
      <c r="H127" s="45"/>
    </row>
    <row r="128" spans="1:8" x14ac:dyDescent="0.2">
      <c r="A128" s="40">
        <v>2010101173</v>
      </c>
      <c r="B128" s="41" t="s">
        <v>34</v>
      </c>
      <c r="C128" s="41">
        <v>0</v>
      </c>
      <c r="D128" s="47">
        <v>45382</v>
      </c>
      <c r="E128" s="41" t="s">
        <v>279</v>
      </c>
      <c r="F128" s="41">
        <v>91</v>
      </c>
      <c r="G128" s="42"/>
      <c r="H128" s="42"/>
    </row>
    <row r="129" spans="1:8" x14ac:dyDescent="0.2">
      <c r="A129" s="43">
        <v>2010101173</v>
      </c>
      <c r="B129" s="44" t="s">
        <v>34</v>
      </c>
      <c r="C129" s="44">
        <v>0</v>
      </c>
      <c r="D129" s="48">
        <v>45412</v>
      </c>
      <c r="E129" s="44" t="s">
        <v>279</v>
      </c>
      <c r="F129" s="44">
        <v>121</v>
      </c>
      <c r="G129" s="45"/>
      <c r="H129" s="45"/>
    </row>
    <row r="130" spans="1:8" x14ac:dyDescent="0.2">
      <c r="A130" s="40">
        <v>2010101182</v>
      </c>
      <c r="B130" s="41" t="s">
        <v>35</v>
      </c>
      <c r="C130" s="41">
        <v>3571.94</v>
      </c>
      <c r="D130" s="47">
        <v>45322</v>
      </c>
      <c r="E130" s="41" t="s">
        <v>280</v>
      </c>
      <c r="F130" s="41">
        <v>31</v>
      </c>
      <c r="G130" s="42">
        <v>31</v>
      </c>
      <c r="H130" s="42">
        <v>31</v>
      </c>
    </row>
    <row r="131" spans="1:8" x14ac:dyDescent="0.2">
      <c r="A131" s="43">
        <v>2010101182</v>
      </c>
      <c r="B131" s="44" t="s">
        <v>35</v>
      </c>
      <c r="C131" s="44">
        <v>0</v>
      </c>
      <c r="D131" s="48">
        <v>45350</v>
      </c>
      <c r="E131" s="44" t="s">
        <v>280</v>
      </c>
      <c r="F131" s="44">
        <v>59</v>
      </c>
      <c r="G131" s="45"/>
      <c r="H131" s="45"/>
    </row>
    <row r="132" spans="1:8" x14ac:dyDescent="0.2">
      <c r="A132" s="40">
        <v>2010101182</v>
      </c>
      <c r="B132" s="41" t="s">
        <v>35</v>
      </c>
      <c r="C132" s="41">
        <v>0</v>
      </c>
      <c r="D132" s="47">
        <v>45382</v>
      </c>
      <c r="E132" s="41" t="s">
        <v>280</v>
      </c>
      <c r="F132" s="41">
        <v>91</v>
      </c>
      <c r="G132" s="42"/>
      <c r="H132" s="42"/>
    </row>
    <row r="133" spans="1:8" x14ac:dyDescent="0.2">
      <c r="A133" s="43">
        <v>2010101182</v>
      </c>
      <c r="B133" s="44" t="s">
        <v>35</v>
      </c>
      <c r="C133" s="44">
        <v>0</v>
      </c>
      <c r="D133" s="48">
        <v>45412</v>
      </c>
      <c r="E133" s="44" t="s">
        <v>280</v>
      </c>
      <c r="F133" s="44">
        <v>121</v>
      </c>
      <c r="G133" s="45"/>
      <c r="H133" s="45"/>
    </row>
    <row r="134" spans="1:8" x14ac:dyDescent="0.2">
      <c r="A134" s="40">
        <v>2010101183</v>
      </c>
      <c r="B134" s="41" t="s">
        <v>36</v>
      </c>
      <c r="C134" s="41">
        <v>0</v>
      </c>
      <c r="D134" s="47">
        <v>45322</v>
      </c>
      <c r="E134" s="41" t="s">
        <v>281</v>
      </c>
      <c r="F134" s="41">
        <v>31</v>
      </c>
      <c r="G134" s="42"/>
      <c r="H134" s="42"/>
    </row>
    <row r="135" spans="1:8" x14ac:dyDescent="0.2">
      <c r="A135" s="43">
        <v>2010101183</v>
      </c>
      <c r="B135" s="44" t="s">
        <v>36</v>
      </c>
      <c r="C135" s="44">
        <v>0</v>
      </c>
      <c r="D135" s="48">
        <v>45350</v>
      </c>
      <c r="E135" s="44" t="s">
        <v>281</v>
      </c>
      <c r="F135" s="44">
        <v>59</v>
      </c>
      <c r="G135" s="45"/>
      <c r="H135" s="45"/>
    </row>
    <row r="136" spans="1:8" x14ac:dyDescent="0.2">
      <c r="A136" s="40">
        <v>2010101183</v>
      </c>
      <c r="B136" s="41" t="s">
        <v>36</v>
      </c>
      <c r="C136" s="41">
        <v>0</v>
      </c>
      <c r="D136" s="47">
        <v>45382</v>
      </c>
      <c r="E136" s="41" t="s">
        <v>281</v>
      </c>
      <c r="F136" s="41">
        <v>91</v>
      </c>
      <c r="G136" s="42"/>
      <c r="H136" s="42"/>
    </row>
    <row r="137" spans="1:8" x14ac:dyDescent="0.2">
      <c r="A137" s="43">
        <v>2010101183</v>
      </c>
      <c r="B137" s="44" t="s">
        <v>36</v>
      </c>
      <c r="C137" s="44">
        <v>0</v>
      </c>
      <c r="D137" s="48">
        <v>45412</v>
      </c>
      <c r="E137" s="44" t="s">
        <v>281</v>
      </c>
      <c r="F137" s="44">
        <v>121</v>
      </c>
      <c r="G137" s="45"/>
      <c r="H137" s="45"/>
    </row>
    <row r="138" spans="1:8" x14ac:dyDescent="0.2">
      <c r="A138" s="40">
        <v>2010101185</v>
      </c>
      <c r="B138" s="41" t="s">
        <v>37</v>
      </c>
      <c r="C138" s="41">
        <v>0</v>
      </c>
      <c r="D138" s="47">
        <v>45322</v>
      </c>
      <c r="E138" s="41" t="s">
        <v>282</v>
      </c>
      <c r="F138" s="41">
        <v>31</v>
      </c>
      <c r="G138" s="42"/>
      <c r="H138" s="42"/>
    </row>
    <row r="139" spans="1:8" x14ac:dyDescent="0.2">
      <c r="A139" s="43">
        <v>2010101185</v>
      </c>
      <c r="B139" s="44" t="s">
        <v>37</v>
      </c>
      <c r="C139" s="44">
        <v>0</v>
      </c>
      <c r="D139" s="48">
        <v>45350</v>
      </c>
      <c r="E139" s="44" t="s">
        <v>282</v>
      </c>
      <c r="F139" s="44">
        <v>59</v>
      </c>
      <c r="G139" s="45"/>
      <c r="H139" s="45"/>
    </row>
    <row r="140" spans="1:8" x14ac:dyDescent="0.2">
      <c r="A140" s="40">
        <v>2010101185</v>
      </c>
      <c r="B140" s="41" t="s">
        <v>37</v>
      </c>
      <c r="C140" s="41">
        <v>0</v>
      </c>
      <c r="D140" s="47">
        <v>45382</v>
      </c>
      <c r="E140" s="41" t="s">
        <v>282</v>
      </c>
      <c r="F140" s="41">
        <v>91</v>
      </c>
      <c r="G140" s="42"/>
      <c r="H140" s="42"/>
    </row>
    <row r="141" spans="1:8" x14ac:dyDescent="0.2">
      <c r="A141" s="43">
        <v>2010101185</v>
      </c>
      <c r="B141" s="44" t="s">
        <v>37</v>
      </c>
      <c r="C141" s="44">
        <v>0</v>
      </c>
      <c r="D141" s="48">
        <v>45412</v>
      </c>
      <c r="E141" s="44" t="s">
        <v>282</v>
      </c>
      <c r="F141" s="44">
        <v>121</v>
      </c>
      <c r="G141" s="45"/>
      <c r="H141" s="45"/>
    </row>
    <row r="142" spans="1:8" x14ac:dyDescent="0.2">
      <c r="A142" s="40">
        <v>2010101188</v>
      </c>
      <c r="B142" s="41" t="s">
        <v>38</v>
      </c>
      <c r="C142" s="41">
        <v>44409.78</v>
      </c>
      <c r="D142" s="47">
        <v>45322</v>
      </c>
      <c r="E142" s="41" t="s">
        <v>284</v>
      </c>
      <c r="F142" s="41">
        <v>31</v>
      </c>
      <c r="G142" s="42">
        <v>31</v>
      </c>
      <c r="H142" s="42">
        <v>31</v>
      </c>
    </row>
    <row r="143" spans="1:8" x14ac:dyDescent="0.2">
      <c r="A143" s="43">
        <v>2010101188</v>
      </c>
      <c r="B143" s="44" t="s">
        <v>38</v>
      </c>
      <c r="C143" s="44">
        <v>0</v>
      </c>
      <c r="D143" s="48">
        <v>45350</v>
      </c>
      <c r="E143" s="44" t="s">
        <v>284</v>
      </c>
      <c r="F143" s="44">
        <v>59</v>
      </c>
      <c r="G143" s="45"/>
      <c r="H143" s="45"/>
    </row>
    <row r="144" spans="1:8" x14ac:dyDescent="0.2">
      <c r="A144" s="40">
        <v>2010101188</v>
      </c>
      <c r="B144" s="41" t="s">
        <v>38</v>
      </c>
      <c r="C144" s="41">
        <v>0</v>
      </c>
      <c r="D144" s="47">
        <v>45382</v>
      </c>
      <c r="E144" s="41" t="s">
        <v>284</v>
      </c>
      <c r="F144" s="41">
        <v>91</v>
      </c>
      <c r="G144" s="42"/>
      <c r="H144" s="42"/>
    </row>
    <row r="145" spans="1:8" x14ac:dyDescent="0.2">
      <c r="A145" s="43">
        <v>2010101188</v>
      </c>
      <c r="B145" s="44" t="s">
        <v>38</v>
      </c>
      <c r="C145" s="44">
        <v>0</v>
      </c>
      <c r="D145" s="48">
        <v>45412</v>
      </c>
      <c r="E145" s="44" t="s">
        <v>284</v>
      </c>
      <c r="F145" s="44">
        <v>121</v>
      </c>
      <c r="G145" s="45"/>
      <c r="H145" s="45"/>
    </row>
    <row r="146" spans="1:8" x14ac:dyDescent="0.2">
      <c r="A146" s="40">
        <v>2010101191</v>
      </c>
      <c r="B146" s="41" t="s">
        <v>39</v>
      </c>
      <c r="C146" s="41">
        <v>0</v>
      </c>
      <c r="D146" s="47">
        <v>45322</v>
      </c>
      <c r="E146" s="41" t="s">
        <v>285</v>
      </c>
      <c r="F146" s="41">
        <v>31</v>
      </c>
      <c r="G146" s="42"/>
      <c r="H146" s="42"/>
    </row>
    <row r="147" spans="1:8" x14ac:dyDescent="0.2">
      <c r="A147" s="43">
        <v>2010101191</v>
      </c>
      <c r="B147" s="44" t="s">
        <v>39</v>
      </c>
      <c r="C147" s="44">
        <v>0</v>
      </c>
      <c r="D147" s="48">
        <v>45350</v>
      </c>
      <c r="E147" s="44" t="s">
        <v>285</v>
      </c>
      <c r="F147" s="44">
        <v>59</v>
      </c>
      <c r="G147" s="45"/>
      <c r="H147" s="45"/>
    </row>
    <row r="148" spans="1:8" x14ac:dyDescent="0.2">
      <c r="A148" s="40">
        <v>2010101191</v>
      </c>
      <c r="B148" s="41" t="s">
        <v>39</v>
      </c>
      <c r="C148" s="41">
        <v>0</v>
      </c>
      <c r="D148" s="47">
        <v>45382</v>
      </c>
      <c r="E148" s="41" t="s">
        <v>285</v>
      </c>
      <c r="F148" s="41">
        <v>91</v>
      </c>
      <c r="G148" s="42"/>
      <c r="H148" s="42"/>
    </row>
    <row r="149" spans="1:8" x14ac:dyDescent="0.2">
      <c r="A149" s="43">
        <v>2010101191</v>
      </c>
      <c r="B149" s="44" t="s">
        <v>39</v>
      </c>
      <c r="C149" s="44">
        <v>0</v>
      </c>
      <c r="D149" s="48">
        <v>45412</v>
      </c>
      <c r="E149" s="44" t="s">
        <v>285</v>
      </c>
      <c r="F149" s="44">
        <v>121</v>
      </c>
      <c r="G149" s="45"/>
      <c r="H149" s="45"/>
    </row>
    <row r="150" spans="1:8" x14ac:dyDescent="0.2">
      <c r="A150" s="40">
        <v>2010101194</v>
      </c>
      <c r="B150" s="41" t="s">
        <v>40</v>
      </c>
      <c r="C150" s="41">
        <v>152538</v>
      </c>
      <c r="D150" s="47">
        <v>45322</v>
      </c>
      <c r="E150" s="41" t="s">
        <v>286</v>
      </c>
      <c r="F150" s="41">
        <v>31</v>
      </c>
      <c r="G150" s="42">
        <v>31</v>
      </c>
      <c r="H150" s="42">
        <v>31</v>
      </c>
    </row>
    <row r="151" spans="1:8" x14ac:dyDescent="0.2">
      <c r="A151" s="43">
        <v>2010101194</v>
      </c>
      <c r="B151" s="44" t="s">
        <v>40</v>
      </c>
      <c r="C151" s="44">
        <v>0</v>
      </c>
      <c r="D151" s="48">
        <v>45350</v>
      </c>
      <c r="E151" s="44" t="s">
        <v>286</v>
      </c>
      <c r="F151" s="44">
        <v>59</v>
      </c>
      <c r="G151" s="45"/>
      <c r="H151" s="45"/>
    </row>
    <row r="152" spans="1:8" x14ac:dyDescent="0.2">
      <c r="A152" s="40">
        <v>2010101194</v>
      </c>
      <c r="B152" s="41" t="s">
        <v>40</v>
      </c>
      <c r="C152" s="41">
        <v>0</v>
      </c>
      <c r="D152" s="47">
        <v>45382</v>
      </c>
      <c r="E152" s="41" t="s">
        <v>286</v>
      </c>
      <c r="F152" s="41">
        <v>91</v>
      </c>
      <c r="G152" s="42"/>
      <c r="H152" s="42"/>
    </row>
    <row r="153" spans="1:8" x14ac:dyDescent="0.2">
      <c r="A153" s="43">
        <v>2010101194</v>
      </c>
      <c r="B153" s="44" t="s">
        <v>40</v>
      </c>
      <c r="C153" s="44">
        <v>0</v>
      </c>
      <c r="D153" s="48">
        <v>45412</v>
      </c>
      <c r="E153" s="44" t="s">
        <v>286</v>
      </c>
      <c r="F153" s="44">
        <v>121</v>
      </c>
      <c r="G153" s="45"/>
      <c r="H153" s="45"/>
    </row>
    <row r="154" spans="1:8" x14ac:dyDescent="0.2">
      <c r="A154" s="40">
        <v>2010101195</v>
      </c>
      <c r="B154" s="41" t="s">
        <v>41</v>
      </c>
      <c r="C154" s="41">
        <v>2099.9</v>
      </c>
      <c r="D154" s="47">
        <v>45322</v>
      </c>
      <c r="E154" s="41" t="s">
        <v>287</v>
      </c>
      <c r="F154" s="41">
        <v>31</v>
      </c>
      <c r="G154" s="42">
        <v>31</v>
      </c>
      <c r="H154" s="42">
        <v>31</v>
      </c>
    </row>
    <row r="155" spans="1:8" x14ac:dyDescent="0.2">
      <c r="A155" s="43">
        <v>2010101195</v>
      </c>
      <c r="B155" s="44" t="s">
        <v>41</v>
      </c>
      <c r="C155" s="44">
        <v>0</v>
      </c>
      <c r="D155" s="48">
        <v>45350</v>
      </c>
      <c r="E155" s="44" t="s">
        <v>287</v>
      </c>
      <c r="F155" s="44">
        <v>59</v>
      </c>
      <c r="G155" s="45"/>
      <c r="H155" s="45"/>
    </row>
    <row r="156" spans="1:8" x14ac:dyDescent="0.2">
      <c r="A156" s="40">
        <v>2010101195</v>
      </c>
      <c r="B156" s="41" t="s">
        <v>41</v>
      </c>
      <c r="C156" s="41">
        <v>0</v>
      </c>
      <c r="D156" s="47">
        <v>45382</v>
      </c>
      <c r="E156" s="41" t="s">
        <v>287</v>
      </c>
      <c r="F156" s="41">
        <v>91</v>
      </c>
      <c r="G156" s="42"/>
      <c r="H156" s="42"/>
    </row>
    <row r="157" spans="1:8" x14ac:dyDescent="0.2">
      <c r="A157" s="43">
        <v>2010101195</v>
      </c>
      <c r="B157" s="44" t="s">
        <v>41</v>
      </c>
      <c r="C157" s="44">
        <v>0</v>
      </c>
      <c r="D157" s="48">
        <v>45412</v>
      </c>
      <c r="E157" s="44" t="s">
        <v>287</v>
      </c>
      <c r="F157" s="44">
        <v>121</v>
      </c>
      <c r="G157" s="45"/>
      <c r="H157" s="45"/>
    </row>
    <row r="158" spans="1:8" x14ac:dyDescent="0.2">
      <c r="A158" s="40">
        <v>2010101196</v>
      </c>
      <c r="B158" s="41" t="s">
        <v>42</v>
      </c>
      <c r="C158" s="41">
        <v>0</v>
      </c>
      <c r="D158" s="47">
        <v>45322</v>
      </c>
      <c r="E158" s="41" t="s">
        <v>288</v>
      </c>
      <c r="F158" s="41">
        <v>31</v>
      </c>
      <c r="G158" s="42"/>
      <c r="H158" s="42"/>
    </row>
    <row r="159" spans="1:8" x14ac:dyDescent="0.2">
      <c r="A159" s="43">
        <v>2010101196</v>
      </c>
      <c r="B159" s="44" t="s">
        <v>42</v>
      </c>
      <c r="C159" s="44">
        <v>0</v>
      </c>
      <c r="D159" s="48">
        <v>45350</v>
      </c>
      <c r="E159" s="44" t="s">
        <v>288</v>
      </c>
      <c r="F159" s="44">
        <v>59</v>
      </c>
      <c r="G159" s="45"/>
      <c r="H159" s="45"/>
    </row>
    <row r="160" spans="1:8" x14ac:dyDescent="0.2">
      <c r="A160" s="40">
        <v>2010101196</v>
      </c>
      <c r="B160" s="41" t="s">
        <v>42</v>
      </c>
      <c r="C160" s="41">
        <v>0</v>
      </c>
      <c r="D160" s="47">
        <v>45382</v>
      </c>
      <c r="E160" s="41" t="s">
        <v>288</v>
      </c>
      <c r="F160" s="41">
        <v>91</v>
      </c>
      <c r="G160" s="42"/>
      <c r="H160" s="42"/>
    </row>
    <row r="161" spans="1:8" x14ac:dyDescent="0.2">
      <c r="A161" s="43">
        <v>2010101196</v>
      </c>
      <c r="B161" s="44" t="s">
        <v>42</v>
      </c>
      <c r="C161" s="44">
        <v>0</v>
      </c>
      <c r="D161" s="48">
        <v>45412</v>
      </c>
      <c r="E161" s="44" t="s">
        <v>288</v>
      </c>
      <c r="F161" s="44">
        <v>121</v>
      </c>
      <c r="G161" s="45"/>
      <c r="H161" s="45"/>
    </row>
    <row r="162" spans="1:8" x14ac:dyDescent="0.2">
      <c r="A162" s="40">
        <v>2010101197</v>
      </c>
      <c r="B162" s="41" t="s">
        <v>43</v>
      </c>
      <c r="C162" s="41">
        <v>36086.93</v>
      </c>
      <c r="D162" s="47">
        <v>45322</v>
      </c>
      <c r="E162" s="41" t="s">
        <v>289</v>
      </c>
      <c r="F162" s="41">
        <v>31</v>
      </c>
      <c r="G162" s="42">
        <v>31</v>
      </c>
      <c r="H162" s="42">
        <v>31</v>
      </c>
    </row>
    <row r="163" spans="1:8" x14ac:dyDescent="0.2">
      <c r="A163" s="43">
        <v>2010101197</v>
      </c>
      <c r="B163" s="44" t="s">
        <v>43</v>
      </c>
      <c r="C163" s="44">
        <v>0</v>
      </c>
      <c r="D163" s="48">
        <v>45350</v>
      </c>
      <c r="E163" s="44" t="s">
        <v>289</v>
      </c>
      <c r="F163" s="44">
        <v>59</v>
      </c>
      <c r="G163" s="45"/>
      <c r="H163" s="45"/>
    </row>
    <row r="164" spans="1:8" x14ac:dyDescent="0.2">
      <c r="A164" s="40">
        <v>2010101197</v>
      </c>
      <c r="B164" s="41" t="s">
        <v>43</v>
      </c>
      <c r="C164" s="41">
        <v>0</v>
      </c>
      <c r="D164" s="47">
        <v>45382</v>
      </c>
      <c r="E164" s="41" t="s">
        <v>289</v>
      </c>
      <c r="F164" s="41">
        <v>91</v>
      </c>
      <c r="G164" s="42"/>
      <c r="H164" s="42"/>
    </row>
    <row r="165" spans="1:8" x14ac:dyDescent="0.2">
      <c r="A165" s="43">
        <v>2010101197</v>
      </c>
      <c r="B165" s="44" t="s">
        <v>43</v>
      </c>
      <c r="C165" s="44">
        <v>0</v>
      </c>
      <c r="D165" s="48">
        <v>45412</v>
      </c>
      <c r="E165" s="44" t="s">
        <v>289</v>
      </c>
      <c r="F165" s="44">
        <v>121</v>
      </c>
      <c r="G165" s="45"/>
      <c r="H165" s="45"/>
    </row>
    <row r="166" spans="1:8" x14ac:dyDescent="0.2">
      <c r="A166" s="40">
        <v>2010101200</v>
      </c>
      <c r="B166" s="41" t="s">
        <v>44</v>
      </c>
      <c r="C166" s="41">
        <v>0</v>
      </c>
      <c r="D166" s="47">
        <v>45322</v>
      </c>
      <c r="E166" s="41" t="s">
        <v>291</v>
      </c>
      <c r="F166" s="41">
        <v>31</v>
      </c>
      <c r="G166" s="42"/>
      <c r="H166" s="42"/>
    </row>
    <row r="167" spans="1:8" x14ac:dyDescent="0.2">
      <c r="A167" s="43">
        <v>2010101200</v>
      </c>
      <c r="B167" s="44" t="s">
        <v>44</v>
      </c>
      <c r="C167" s="44">
        <v>0</v>
      </c>
      <c r="D167" s="48">
        <v>45350</v>
      </c>
      <c r="E167" s="44" t="s">
        <v>291</v>
      </c>
      <c r="F167" s="44">
        <v>59</v>
      </c>
      <c r="G167" s="45"/>
      <c r="H167" s="45"/>
    </row>
    <row r="168" spans="1:8" x14ac:dyDescent="0.2">
      <c r="A168" s="40">
        <v>2010101200</v>
      </c>
      <c r="B168" s="41" t="s">
        <v>44</v>
      </c>
      <c r="C168" s="41">
        <v>0</v>
      </c>
      <c r="D168" s="47">
        <v>45382</v>
      </c>
      <c r="E168" s="41" t="s">
        <v>291</v>
      </c>
      <c r="F168" s="41">
        <v>91</v>
      </c>
      <c r="G168" s="42"/>
      <c r="H168" s="42"/>
    </row>
    <row r="169" spans="1:8" x14ac:dyDescent="0.2">
      <c r="A169" s="43">
        <v>2010101200</v>
      </c>
      <c r="B169" s="44" t="s">
        <v>44</v>
      </c>
      <c r="C169" s="44">
        <v>0</v>
      </c>
      <c r="D169" s="48">
        <v>45412</v>
      </c>
      <c r="E169" s="44" t="s">
        <v>291</v>
      </c>
      <c r="F169" s="44">
        <v>121</v>
      </c>
      <c r="G169" s="45"/>
      <c r="H169" s="45"/>
    </row>
    <row r="170" spans="1:8" x14ac:dyDescent="0.2">
      <c r="A170" s="40">
        <v>2010101201</v>
      </c>
      <c r="B170" s="41" t="s">
        <v>45</v>
      </c>
      <c r="C170" s="41">
        <v>0</v>
      </c>
      <c r="D170" s="47">
        <v>45322</v>
      </c>
      <c r="E170" s="41" t="s">
        <v>292</v>
      </c>
      <c r="F170" s="41">
        <v>31</v>
      </c>
      <c r="G170" s="42"/>
      <c r="H170" s="42"/>
    </row>
    <row r="171" spans="1:8" x14ac:dyDescent="0.2">
      <c r="A171" s="43">
        <v>2010101201</v>
      </c>
      <c r="B171" s="44" t="s">
        <v>45</v>
      </c>
      <c r="C171" s="44">
        <v>0</v>
      </c>
      <c r="D171" s="48">
        <v>45350</v>
      </c>
      <c r="E171" s="44" t="s">
        <v>292</v>
      </c>
      <c r="F171" s="44">
        <v>59</v>
      </c>
      <c r="G171" s="45"/>
      <c r="H171" s="45"/>
    </row>
    <row r="172" spans="1:8" x14ac:dyDescent="0.2">
      <c r="A172" s="40">
        <v>2010101201</v>
      </c>
      <c r="B172" s="41" t="s">
        <v>45</v>
      </c>
      <c r="C172" s="41">
        <v>0</v>
      </c>
      <c r="D172" s="47">
        <v>45382</v>
      </c>
      <c r="E172" s="41" t="s">
        <v>292</v>
      </c>
      <c r="F172" s="41">
        <v>91</v>
      </c>
      <c r="G172" s="42"/>
      <c r="H172" s="42"/>
    </row>
    <row r="173" spans="1:8" x14ac:dyDescent="0.2">
      <c r="A173" s="43">
        <v>2010101201</v>
      </c>
      <c r="B173" s="44" t="s">
        <v>45</v>
      </c>
      <c r="C173" s="44">
        <v>0</v>
      </c>
      <c r="D173" s="48">
        <v>45412</v>
      </c>
      <c r="E173" s="44" t="s">
        <v>292</v>
      </c>
      <c r="F173" s="44">
        <v>121</v>
      </c>
      <c r="G173" s="45"/>
      <c r="H173" s="45"/>
    </row>
    <row r="174" spans="1:8" x14ac:dyDescent="0.2">
      <c r="A174" s="40">
        <v>2010101209</v>
      </c>
      <c r="B174" s="41" t="s">
        <v>46</v>
      </c>
      <c r="C174" s="41">
        <v>8338</v>
      </c>
      <c r="D174" s="47">
        <v>45322</v>
      </c>
      <c r="E174" s="41" t="s">
        <v>298</v>
      </c>
      <c r="F174" s="41">
        <v>31</v>
      </c>
      <c r="G174" s="42">
        <v>31</v>
      </c>
      <c r="H174" s="42">
        <v>31</v>
      </c>
    </row>
    <row r="175" spans="1:8" x14ac:dyDescent="0.2">
      <c r="A175" s="43">
        <v>2010101209</v>
      </c>
      <c r="B175" s="44" t="s">
        <v>46</v>
      </c>
      <c r="C175" s="44">
        <v>0</v>
      </c>
      <c r="D175" s="48">
        <v>45350</v>
      </c>
      <c r="E175" s="44" t="s">
        <v>298</v>
      </c>
      <c r="F175" s="44">
        <v>59</v>
      </c>
      <c r="G175" s="45"/>
      <c r="H175" s="45"/>
    </row>
    <row r="176" spans="1:8" x14ac:dyDescent="0.2">
      <c r="A176" s="40">
        <v>2010101209</v>
      </c>
      <c r="B176" s="41" t="s">
        <v>46</v>
      </c>
      <c r="C176" s="41">
        <v>0</v>
      </c>
      <c r="D176" s="47">
        <v>45382</v>
      </c>
      <c r="E176" s="41" t="s">
        <v>298</v>
      </c>
      <c r="F176" s="41">
        <v>91</v>
      </c>
      <c r="G176" s="42"/>
      <c r="H176" s="42"/>
    </row>
    <row r="177" spans="1:8" x14ac:dyDescent="0.2">
      <c r="A177" s="43">
        <v>2010101209</v>
      </c>
      <c r="B177" s="44" t="s">
        <v>46</v>
      </c>
      <c r="C177" s="44">
        <v>0</v>
      </c>
      <c r="D177" s="48">
        <v>45412</v>
      </c>
      <c r="E177" s="44" t="s">
        <v>298</v>
      </c>
      <c r="F177" s="44">
        <v>121</v>
      </c>
      <c r="G177" s="45"/>
      <c r="H177" s="45"/>
    </row>
    <row r="178" spans="1:8" x14ac:dyDescent="0.2">
      <c r="A178" s="40">
        <v>2010101221</v>
      </c>
      <c r="B178" s="41" t="s">
        <v>47</v>
      </c>
      <c r="C178" s="41">
        <v>0</v>
      </c>
      <c r="D178" s="47">
        <v>45322</v>
      </c>
      <c r="E178" s="41" t="s">
        <v>304</v>
      </c>
      <c r="F178" s="41">
        <v>31</v>
      </c>
      <c r="G178" s="42"/>
      <c r="H178" s="42"/>
    </row>
    <row r="179" spans="1:8" x14ac:dyDescent="0.2">
      <c r="A179" s="43">
        <v>2010101221</v>
      </c>
      <c r="B179" s="44" t="s">
        <v>47</v>
      </c>
      <c r="C179" s="44">
        <v>0</v>
      </c>
      <c r="D179" s="48">
        <v>45350</v>
      </c>
      <c r="E179" s="44" t="s">
        <v>304</v>
      </c>
      <c r="F179" s="44">
        <v>59</v>
      </c>
      <c r="G179" s="45"/>
      <c r="H179" s="45"/>
    </row>
    <row r="180" spans="1:8" x14ac:dyDescent="0.2">
      <c r="A180" s="40">
        <v>2010101221</v>
      </c>
      <c r="B180" s="41" t="s">
        <v>47</v>
      </c>
      <c r="C180" s="41">
        <v>0</v>
      </c>
      <c r="D180" s="47">
        <v>45382</v>
      </c>
      <c r="E180" s="41" t="s">
        <v>304</v>
      </c>
      <c r="F180" s="41">
        <v>91</v>
      </c>
      <c r="G180" s="42"/>
      <c r="H180" s="42"/>
    </row>
    <row r="181" spans="1:8" x14ac:dyDescent="0.2">
      <c r="A181" s="43">
        <v>2010101221</v>
      </c>
      <c r="B181" s="44" t="s">
        <v>47</v>
      </c>
      <c r="C181" s="44">
        <v>0</v>
      </c>
      <c r="D181" s="48">
        <v>45412</v>
      </c>
      <c r="E181" s="44" t="s">
        <v>304</v>
      </c>
      <c r="F181" s="44">
        <v>121</v>
      </c>
      <c r="G181" s="45"/>
      <c r="H181" s="45"/>
    </row>
    <row r="182" spans="1:8" x14ac:dyDescent="0.2">
      <c r="A182" s="40">
        <v>2010101222</v>
      </c>
      <c r="B182" s="41" t="s">
        <v>48</v>
      </c>
      <c r="C182" s="41">
        <v>37212</v>
      </c>
      <c r="D182" s="47">
        <v>45322</v>
      </c>
      <c r="E182" s="41" t="s">
        <v>305</v>
      </c>
      <c r="F182" s="41">
        <v>31</v>
      </c>
      <c r="G182" s="42">
        <v>31</v>
      </c>
      <c r="H182" s="42">
        <v>31</v>
      </c>
    </row>
    <row r="183" spans="1:8" x14ac:dyDescent="0.2">
      <c r="A183" s="43">
        <v>2010101222</v>
      </c>
      <c r="B183" s="44" t="s">
        <v>48</v>
      </c>
      <c r="C183" s="44">
        <v>57222</v>
      </c>
      <c r="D183" s="48">
        <v>45350</v>
      </c>
      <c r="E183" s="44" t="s">
        <v>305</v>
      </c>
      <c r="F183" s="44">
        <v>59</v>
      </c>
      <c r="G183" s="45">
        <v>59</v>
      </c>
      <c r="H183" s="45">
        <v>59</v>
      </c>
    </row>
    <row r="184" spans="1:8" x14ac:dyDescent="0.2">
      <c r="A184" s="40">
        <v>2010101222</v>
      </c>
      <c r="B184" s="41" t="s">
        <v>48</v>
      </c>
      <c r="C184" s="41">
        <v>23633.97</v>
      </c>
      <c r="D184" s="47">
        <v>45382</v>
      </c>
      <c r="E184" s="41" t="s">
        <v>305</v>
      </c>
      <c r="F184" s="41">
        <v>91</v>
      </c>
      <c r="G184" s="42">
        <v>91</v>
      </c>
      <c r="H184" s="42">
        <v>91</v>
      </c>
    </row>
    <row r="185" spans="1:8" x14ac:dyDescent="0.2">
      <c r="A185" s="43">
        <v>2010101222</v>
      </c>
      <c r="B185" s="44" t="s">
        <v>48</v>
      </c>
      <c r="C185" s="44">
        <v>0</v>
      </c>
      <c r="D185" s="48">
        <v>45412</v>
      </c>
      <c r="E185" s="44" t="s">
        <v>305</v>
      </c>
      <c r="F185" s="44">
        <v>121</v>
      </c>
      <c r="G185" s="45"/>
      <c r="H185" s="45"/>
    </row>
    <row r="186" spans="1:8" x14ac:dyDescent="0.2">
      <c r="A186" s="40">
        <v>2010101231</v>
      </c>
      <c r="B186" s="41" t="s">
        <v>49</v>
      </c>
      <c r="C186" s="41">
        <v>231284.76</v>
      </c>
      <c r="D186" s="47">
        <v>45322</v>
      </c>
      <c r="E186" s="41" t="s">
        <v>313</v>
      </c>
      <c r="F186" s="41">
        <v>31</v>
      </c>
      <c r="G186" s="42">
        <v>31</v>
      </c>
      <c r="H186" s="42">
        <v>31</v>
      </c>
    </row>
    <row r="187" spans="1:8" x14ac:dyDescent="0.2">
      <c r="A187" s="43">
        <v>2010101231</v>
      </c>
      <c r="B187" s="44" t="s">
        <v>49</v>
      </c>
      <c r="C187" s="44">
        <v>0</v>
      </c>
      <c r="D187" s="48">
        <v>45350</v>
      </c>
      <c r="E187" s="44" t="s">
        <v>313</v>
      </c>
      <c r="F187" s="44">
        <v>59</v>
      </c>
      <c r="G187" s="45"/>
      <c r="H187" s="45"/>
    </row>
    <row r="188" spans="1:8" x14ac:dyDescent="0.2">
      <c r="A188" s="40">
        <v>2010101231</v>
      </c>
      <c r="B188" s="41" t="s">
        <v>49</v>
      </c>
      <c r="C188" s="41">
        <v>0</v>
      </c>
      <c r="D188" s="47">
        <v>45382</v>
      </c>
      <c r="E188" s="41" t="s">
        <v>313</v>
      </c>
      <c r="F188" s="41">
        <v>91</v>
      </c>
      <c r="G188" s="42"/>
      <c r="H188" s="42"/>
    </row>
    <row r="189" spans="1:8" x14ac:dyDescent="0.2">
      <c r="A189" s="43">
        <v>2010101231</v>
      </c>
      <c r="B189" s="44" t="s">
        <v>49</v>
      </c>
      <c r="C189" s="44">
        <v>0</v>
      </c>
      <c r="D189" s="48">
        <v>45412</v>
      </c>
      <c r="E189" s="44" t="s">
        <v>313</v>
      </c>
      <c r="F189" s="44">
        <v>121</v>
      </c>
      <c r="G189" s="45"/>
      <c r="H189" s="45"/>
    </row>
    <row r="190" spans="1:8" x14ac:dyDescent="0.2">
      <c r="A190" s="40">
        <v>2010101234</v>
      </c>
      <c r="B190" s="41" t="s">
        <v>50</v>
      </c>
      <c r="C190" s="41">
        <v>0</v>
      </c>
      <c r="D190" s="47">
        <v>45322</v>
      </c>
      <c r="E190" s="41" t="s">
        <v>316</v>
      </c>
      <c r="F190" s="41">
        <v>31</v>
      </c>
      <c r="G190" s="42"/>
      <c r="H190" s="42"/>
    </row>
    <row r="191" spans="1:8" x14ac:dyDescent="0.2">
      <c r="A191" s="43">
        <v>2010101234</v>
      </c>
      <c r="B191" s="44" t="s">
        <v>50</v>
      </c>
      <c r="C191" s="44">
        <v>0</v>
      </c>
      <c r="D191" s="48">
        <v>45350</v>
      </c>
      <c r="E191" s="44" t="s">
        <v>316</v>
      </c>
      <c r="F191" s="44">
        <v>59</v>
      </c>
      <c r="G191" s="45"/>
      <c r="H191" s="45"/>
    </row>
    <row r="192" spans="1:8" x14ac:dyDescent="0.2">
      <c r="A192" s="40">
        <v>2010101234</v>
      </c>
      <c r="B192" s="41" t="s">
        <v>50</v>
      </c>
      <c r="C192" s="41">
        <v>0</v>
      </c>
      <c r="D192" s="47">
        <v>45382</v>
      </c>
      <c r="E192" s="41" t="s">
        <v>316</v>
      </c>
      <c r="F192" s="41">
        <v>91</v>
      </c>
      <c r="G192" s="42"/>
      <c r="H192" s="42"/>
    </row>
    <row r="193" spans="1:8" x14ac:dyDescent="0.2">
      <c r="A193" s="43">
        <v>2010101234</v>
      </c>
      <c r="B193" s="44" t="s">
        <v>50</v>
      </c>
      <c r="C193" s="44">
        <v>0</v>
      </c>
      <c r="D193" s="48">
        <v>45412</v>
      </c>
      <c r="E193" s="44" t="s">
        <v>316</v>
      </c>
      <c r="F193" s="44">
        <v>121</v>
      </c>
      <c r="G193" s="45"/>
      <c r="H193" s="45"/>
    </row>
    <row r="194" spans="1:8" x14ac:dyDescent="0.2">
      <c r="A194" s="40">
        <v>2010101236</v>
      </c>
      <c r="B194" s="41" t="s">
        <v>51</v>
      </c>
      <c r="C194" s="41">
        <v>0</v>
      </c>
      <c r="D194" s="47">
        <v>45322</v>
      </c>
      <c r="E194" s="41" t="s">
        <v>317</v>
      </c>
      <c r="F194" s="41">
        <v>31</v>
      </c>
      <c r="G194" s="42"/>
      <c r="H194" s="42"/>
    </row>
    <row r="195" spans="1:8" x14ac:dyDescent="0.2">
      <c r="A195" s="43">
        <v>2010101236</v>
      </c>
      <c r="B195" s="44" t="s">
        <v>51</v>
      </c>
      <c r="C195" s="44">
        <v>0</v>
      </c>
      <c r="D195" s="48">
        <v>45350</v>
      </c>
      <c r="E195" s="44" t="s">
        <v>317</v>
      </c>
      <c r="F195" s="44">
        <v>59</v>
      </c>
      <c r="G195" s="45"/>
      <c r="H195" s="45"/>
    </row>
    <row r="196" spans="1:8" x14ac:dyDescent="0.2">
      <c r="A196" s="40">
        <v>2010101236</v>
      </c>
      <c r="B196" s="41" t="s">
        <v>51</v>
      </c>
      <c r="C196" s="41">
        <v>0</v>
      </c>
      <c r="D196" s="47">
        <v>45382</v>
      </c>
      <c r="E196" s="41" t="s">
        <v>317</v>
      </c>
      <c r="F196" s="41">
        <v>91</v>
      </c>
      <c r="G196" s="42"/>
      <c r="H196" s="42"/>
    </row>
    <row r="197" spans="1:8" x14ac:dyDescent="0.2">
      <c r="A197" s="43">
        <v>2010101236</v>
      </c>
      <c r="B197" s="44" t="s">
        <v>51</v>
      </c>
      <c r="C197" s="44">
        <v>60.145010000169279</v>
      </c>
      <c r="D197" s="48">
        <v>45412</v>
      </c>
      <c r="E197" s="44" t="s">
        <v>317</v>
      </c>
      <c r="F197" s="44">
        <v>121</v>
      </c>
      <c r="G197" s="45">
        <v>121</v>
      </c>
      <c r="H197" s="45">
        <v>121</v>
      </c>
    </row>
    <row r="198" spans="1:8" x14ac:dyDescent="0.2">
      <c r="A198" s="40">
        <v>2010101243</v>
      </c>
      <c r="B198" s="41" t="s">
        <v>52</v>
      </c>
      <c r="C198" s="41">
        <v>0</v>
      </c>
      <c r="D198" s="47">
        <v>45322</v>
      </c>
      <c r="E198" s="41" t="s">
        <v>323</v>
      </c>
      <c r="F198" s="41">
        <v>31</v>
      </c>
      <c r="G198" s="42"/>
      <c r="H198" s="42"/>
    </row>
    <row r="199" spans="1:8" x14ac:dyDescent="0.2">
      <c r="A199" s="43">
        <v>2010101243</v>
      </c>
      <c r="B199" s="44" t="s">
        <v>52</v>
      </c>
      <c r="C199" s="44">
        <v>0</v>
      </c>
      <c r="D199" s="48">
        <v>45350</v>
      </c>
      <c r="E199" s="44" t="s">
        <v>323</v>
      </c>
      <c r="F199" s="44">
        <v>59</v>
      </c>
      <c r="G199" s="45"/>
      <c r="H199" s="45"/>
    </row>
    <row r="200" spans="1:8" x14ac:dyDescent="0.2">
      <c r="A200" s="40">
        <v>2010101243</v>
      </c>
      <c r="B200" s="41" t="s">
        <v>52</v>
      </c>
      <c r="C200" s="41">
        <v>0</v>
      </c>
      <c r="D200" s="47">
        <v>45382</v>
      </c>
      <c r="E200" s="41" t="s">
        <v>323</v>
      </c>
      <c r="F200" s="41">
        <v>91</v>
      </c>
      <c r="G200" s="42"/>
      <c r="H200" s="42"/>
    </row>
    <row r="201" spans="1:8" x14ac:dyDescent="0.2">
      <c r="A201" s="43">
        <v>2010101243</v>
      </c>
      <c r="B201" s="44" t="s">
        <v>52</v>
      </c>
      <c r="C201" s="44">
        <v>0</v>
      </c>
      <c r="D201" s="48">
        <v>45412</v>
      </c>
      <c r="E201" s="44" t="s">
        <v>323</v>
      </c>
      <c r="F201" s="44">
        <v>121</v>
      </c>
      <c r="G201" s="45"/>
      <c r="H201" s="45"/>
    </row>
    <row r="202" spans="1:8" x14ac:dyDescent="0.2">
      <c r="A202" s="40">
        <v>2010101245</v>
      </c>
      <c r="B202" s="41" t="s">
        <v>53</v>
      </c>
      <c r="C202" s="41">
        <v>6960.64</v>
      </c>
      <c r="D202" s="47">
        <v>45322</v>
      </c>
      <c r="E202" s="41" t="s">
        <v>325</v>
      </c>
      <c r="F202" s="41">
        <v>31</v>
      </c>
      <c r="G202" s="42">
        <v>31</v>
      </c>
      <c r="H202" s="42">
        <v>31</v>
      </c>
    </row>
    <row r="203" spans="1:8" x14ac:dyDescent="0.2">
      <c r="A203" s="43">
        <v>2010101245</v>
      </c>
      <c r="B203" s="44" t="s">
        <v>53</v>
      </c>
      <c r="C203" s="44">
        <v>0</v>
      </c>
      <c r="D203" s="48">
        <v>45350</v>
      </c>
      <c r="E203" s="44" t="s">
        <v>325</v>
      </c>
      <c r="F203" s="44">
        <v>59</v>
      </c>
      <c r="G203" s="45"/>
      <c r="H203" s="45"/>
    </row>
    <row r="204" spans="1:8" x14ac:dyDescent="0.2">
      <c r="A204" s="40">
        <v>2010101245</v>
      </c>
      <c r="B204" s="41" t="s">
        <v>53</v>
      </c>
      <c r="C204" s="41">
        <v>0</v>
      </c>
      <c r="D204" s="47">
        <v>45382</v>
      </c>
      <c r="E204" s="41" t="s">
        <v>325</v>
      </c>
      <c r="F204" s="41">
        <v>91</v>
      </c>
      <c r="G204" s="42"/>
      <c r="H204" s="42"/>
    </row>
    <row r="205" spans="1:8" x14ac:dyDescent="0.2">
      <c r="A205" s="43">
        <v>2010101245</v>
      </c>
      <c r="B205" s="44" t="s">
        <v>53</v>
      </c>
      <c r="C205" s="44">
        <v>0</v>
      </c>
      <c r="D205" s="48">
        <v>45412</v>
      </c>
      <c r="E205" s="44" t="s">
        <v>325</v>
      </c>
      <c r="F205" s="44">
        <v>121</v>
      </c>
      <c r="G205" s="45"/>
      <c r="H205" s="45"/>
    </row>
    <row r="206" spans="1:8" x14ac:dyDescent="0.2">
      <c r="A206" s="40">
        <v>2010101247</v>
      </c>
      <c r="B206" s="41" t="s">
        <v>54</v>
      </c>
      <c r="C206" s="41">
        <v>13411</v>
      </c>
      <c r="D206" s="47">
        <v>45322</v>
      </c>
      <c r="E206" s="41" t="s">
        <v>327</v>
      </c>
      <c r="F206" s="41">
        <v>31</v>
      </c>
      <c r="G206" s="42">
        <v>31</v>
      </c>
      <c r="H206" s="42">
        <v>31</v>
      </c>
    </row>
    <row r="207" spans="1:8" x14ac:dyDescent="0.2">
      <c r="A207" s="43">
        <v>2010101247</v>
      </c>
      <c r="B207" s="44" t="s">
        <v>54</v>
      </c>
      <c r="C207" s="44">
        <v>0</v>
      </c>
      <c r="D207" s="48">
        <v>45350</v>
      </c>
      <c r="E207" s="44" t="s">
        <v>327</v>
      </c>
      <c r="F207" s="44">
        <v>59</v>
      </c>
      <c r="G207" s="45"/>
      <c r="H207" s="45"/>
    </row>
    <row r="208" spans="1:8" x14ac:dyDescent="0.2">
      <c r="A208" s="40">
        <v>2010101247</v>
      </c>
      <c r="B208" s="41" t="s">
        <v>54</v>
      </c>
      <c r="C208" s="41">
        <v>2276.33</v>
      </c>
      <c r="D208" s="47">
        <v>45382</v>
      </c>
      <c r="E208" s="41" t="s">
        <v>327</v>
      </c>
      <c r="F208" s="41">
        <v>91</v>
      </c>
      <c r="G208" s="42">
        <v>91</v>
      </c>
      <c r="H208" s="42">
        <v>91</v>
      </c>
    </row>
    <row r="209" spans="1:8" x14ac:dyDescent="0.2">
      <c r="A209" s="43">
        <v>2010101247</v>
      </c>
      <c r="B209" s="44" t="s">
        <v>54</v>
      </c>
      <c r="C209" s="44">
        <v>0</v>
      </c>
      <c r="D209" s="48">
        <v>45412</v>
      </c>
      <c r="E209" s="44" t="s">
        <v>327</v>
      </c>
      <c r="F209" s="44">
        <v>121</v>
      </c>
      <c r="G209" s="45"/>
      <c r="H209" s="45"/>
    </row>
    <row r="210" spans="1:8" x14ac:dyDescent="0.2">
      <c r="A210" s="40">
        <v>2010101249</v>
      </c>
      <c r="B210" s="41" t="s">
        <v>55</v>
      </c>
      <c r="C210" s="41">
        <v>0</v>
      </c>
      <c r="D210" s="47">
        <v>45322</v>
      </c>
      <c r="E210" s="41" t="s">
        <v>329</v>
      </c>
      <c r="F210" s="41">
        <v>31</v>
      </c>
      <c r="G210" s="42"/>
      <c r="H210" s="42"/>
    </row>
    <row r="211" spans="1:8" x14ac:dyDescent="0.2">
      <c r="A211" s="43">
        <v>2010101249</v>
      </c>
      <c r="B211" s="44" t="s">
        <v>55</v>
      </c>
      <c r="C211" s="44">
        <v>0</v>
      </c>
      <c r="D211" s="48">
        <v>45350</v>
      </c>
      <c r="E211" s="44" t="s">
        <v>329</v>
      </c>
      <c r="F211" s="44">
        <v>59</v>
      </c>
      <c r="G211" s="45"/>
      <c r="H211" s="45"/>
    </row>
    <row r="212" spans="1:8" x14ac:dyDescent="0.2">
      <c r="A212" s="40">
        <v>2010101249</v>
      </c>
      <c r="B212" s="41" t="s">
        <v>55</v>
      </c>
      <c r="C212" s="41">
        <v>0</v>
      </c>
      <c r="D212" s="47">
        <v>45382</v>
      </c>
      <c r="E212" s="41" t="s">
        <v>329</v>
      </c>
      <c r="F212" s="41">
        <v>91</v>
      </c>
      <c r="G212" s="42"/>
      <c r="H212" s="42"/>
    </row>
    <row r="213" spans="1:8" x14ac:dyDescent="0.2">
      <c r="A213" s="43">
        <v>2010101249</v>
      </c>
      <c r="B213" s="44" t="s">
        <v>55</v>
      </c>
      <c r="C213" s="44">
        <v>0</v>
      </c>
      <c r="D213" s="48">
        <v>45412</v>
      </c>
      <c r="E213" s="44" t="s">
        <v>329</v>
      </c>
      <c r="F213" s="44">
        <v>121</v>
      </c>
      <c r="G213" s="45"/>
      <c r="H213" s="45"/>
    </row>
    <row r="214" spans="1:8" x14ac:dyDescent="0.2">
      <c r="A214" s="40">
        <v>2010101251</v>
      </c>
      <c r="B214" s="41" t="s">
        <v>56</v>
      </c>
      <c r="C214" s="41">
        <v>0</v>
      </c>
      <c r="D214" s="47">
        <v>45322</v>
      </c>
      <c r="E214" s="41" t="s">
        <v>331</v>
      </c>
      <c r="F214" s="41">
        <v>31</v>
      </c>
      <c r="G214" s="42"/>
      <c r="H214" s="42"/>
    </row>
    <row r="215" spans="1:8" x14ac:dyDescent="0.2">
      <c r="A215" s="43">
        <v>2010101251</v>
      </c>
      <c r="B215" s="44" t="s">
        <v>56</v>
      </c>
      <c r="C215" s="44">
        <v>0</v>
      </c>
      <c r="D215" s="48">
        <v>45350</v>
      </c>
      <c r="E215" s="44" t="s">
        <v>331</v>
      </c>
      <c r="F215" s="44">
        <v>59</v>
      </c>
      <c r="G215" s="45"/>
      <c r="H215" s="45"/>
    </row>
    <row r="216" spans="1:8" x14ac:dyDescent="0.2">
      <c r="A216" s="40">
        <v>2010101251</v>
      </c>
      <c r="B216" s="41" t="s">
        <v>56</v>
      </c>
      <c r="C216" s="41">
        <v>0</v>
      </c>
      <c r="D216" s="47">
        <v>45382</v>
      </c>
      <c r="E216" s="41" t="s">
        <v>331</v>
      </c>
      <c r="F216" s="41">
        <v>91</v>
      </c>
      <c r="G216" s="42"/>
      <c r="H216" s="42"/>
    </row>
    <row r="217" spans="1:8" x14ac:dyDescent="0.2">
      <c r="A217" s="43">
        <v>2010101251</v>
      </c>
      <c r="B217" s="44" t="s">
        <v>56</v>
      </c>
      <c r="C217" s="44">
        <v>0</v>
      </c>
      <c r="D217" s="48">
        <v>45412</v>
      </c>
      <c r="E217" s="44" t="s">
        <v>331</v>
      </c>
      <c r="F217" s="44">
        <v>121</v>
      </c>
      <c r="G217" s="45"/>
      <c r="H217" s="45"/>
    </row>
    <row r="218" spans="1:8" x14ac:dyDescent="0.2">
      <c r="A218" s="40">
        <v>2010101253</v>
      </c>
      <c r="B218" s="41" t="s">
        <v>57</v>
      </c>
      <c r="C218" s="41">
        <v>0</v>
      </c>
      <c r="D218" s="47">
        <v>45322</v>
      </c>
      <c r="E218" s="41" t="s">
        <v>333</v>
      </c>
      <c r="F218" s="41">
        <v>31</v>
      </c>
      <c r="G218" s="42"/>
      <c r="H218" s="42"/>
    </row>
    <row r="219" spans="1:8" x14ac:dyDescent="0.2">
      <c r="A219" s="43">
        <v>2010101253</v>
      </c>
      <c r="B219" s="44" t="s">
        <v>57</v>
      </c>
      <c r="C219" s="44">
        <v>0</v>
      </c>
      <c r="D219" s="48">
        <v>45350</v>
      </c>
      <c r="E219" s="44" t="s">
        <v>333</v>
      </c>
      <c r="F219" s="44">
        <v>59</v>
      </c>
      <c r="G219" s="45"/>
      <c r="H219" s="45"/>
    </row>
    <row r="220" spans="1:8" x14ac:dyDescent="0.2">
      <c r="A220" s="40">
        <v>2010101253</v>
      </c>
      <c r="B220" s="41" t="s">
        <v>57</v>
      </c>
      <c r="C220" s="41">
        <v>0</v>
      </c>
      <c r="D220" s="47">
        <v>45382</v>
      </c>
      <c r="E220" s="41" t="s">
        <v>333</v>
      </c>
      <c r="F220" s="41">
        <v>91</v>
      </c>
      <c r="G220" s="42"/>
      <c r="H220" s="42"/>
    </row>
    <row r="221" spans="1:8" x14ac:dyDescent="0.2">
      <c r="A221" s="43">
        <v>2010101253</v>
      </c>
      <c r="B221" s="44" t="s">
        <v>57</v>
      </c>
      <c r="C221" s="44">
        <v>0</v>
      </c>
      <c r="D221" s="48">
        <v>45412</v>
      </c>
      <c r="E221" s="44" t="s">
        <v>333</v>
      </c>
      <c r="F221" s="44">
        <v>121</v>
      </c>
      <c r="G221" s="45"/>
      <c r="H221" s="45"/>
    </row>
    <row r="222" spans="1:8" x14ac:dyDescent="0.2">
      <c r="A222" s="40">
        <v>2010101254</v>
      </c>
      <c r="B222" s="41" t="s">
        <v>58</v>
      </c>
      <c r="C222" s="41">
        <v>53575.200000000004</v>
      </c>
      <c r="D222" s="47">
        <v>45322</v>
      </c>
      <c r="E222" s="41" t="s">
        <v>334</v>
      </c>
      <c r="F222" s="41">
        <v>31</v>
      </c>
      <c r="G222" s="42">
        <v>31</v>
      </c>
      <c r="H222" s="42">
        <v>31</v>
      </c>
    </row>
    <row r="223" spans="1:8" x14ac:dyDescent="0.2">
      <c r="A223" s="43">
        <v>2010101254</v>
      </c>
      <c r="B223" s="44" t="s">
        <v>58</v>
      </c>
      <c r="C223" s="44">
        <v>53575.200000000004</v>
      </c>
      <c r="D223" s="48">
        <v>45350</v>
      </c>
      <c r="E223" s="44" t="s">
        <v>334</v>
      </c>
      <c r="F223" s="44">
        <v>59</v>
      </c>
      <c r="G223" s="45">
        <v>59</v>
      </c>
      <c r="H223" s="45">
        <v>59</v>
      </c>
    </row>
    <row r="224" spans="1:8" x14ac:dyDescent="0.2">
      <c r="A224" s="40">
        <v>2010101254</v>
      </c>
      <c r="B224" s="41" t="s">
        <v>58</v>
      </c>
      <c r="C224" s="41">
        <v>0</v>
      </c>
      <c r="D224" s="47">
        <v>45382</v>
      </c>
      <c r="E224" s="41" t="s">
        <v>334</v>
      </c>
      <c r="F224" s="41">
        <v>91</v>
      </c>
      <c r="G224" s="42"/>
      <c r="H224" s="42"/>
    </row>
    <row r="225" spans="1:8" x14ac:dyDescent="0.2">
      <c r="A225" s="43">
        <v>2010101254</v>
      </c>
      <c r="B225" s="44" t="s">
        <v>58</v>
      </c>
      <c r="C225" s="44">
        <v>0</v>
      </c>
      <c r="D225" s="48">
        <v>45412</v>
      </c>
      <c r="E225" s="44" t="s">
        <v>334</v>
      </c>
      <c r="F225" s="44">
        <v>121</v>
      </c>
      <c r="G225" s="45"/>
      <c r="H225" s="45"/>
    </row>
    <row r="226" spans="1:8" x14ac:dyDescent="0.2">
      <c r="A226" s="40">
        <v>2010101255</v>
      </c>
      <c r="B226" s="41" t="s">
        <v>59</v>
      </c>
      <c r="C226" s="41">
        <v>59618</v>
      </c>
      <c r="D226" s="47">
        <v>45322</v>
      </c>
      <c r="E226" s="41" t="s">
        <v>335</v>
      </c>
      <c r="F226" s="41">
        <v>31</v>
      </c>
      <c r="G226" s="42">
        <v>31</v>
      </c>
      <c r="H226" s="42">
        <v>31</v>
      </c>
    </row>
    <row r="227" spans="1:8" x14ac:dyDescent="0.2">
      <c r="A227" s="43">
        <v>2010101255</v>
      </c>
      <c r="B227" s="44" t="s">
        <v>59</v>
      </c>
      <c r="C227" s="44">
        <v>0</v>
      </c>
      <c r="D227" s="48">
        <v>45350</v>
      </c>
      <c r="E227" s="44" t="s">
        <v>335</v>
      </c>
      <c r="F227" s="44">
        <v>59</v>
      </c>
      <c r="G227" s="45"/>
      <c r="H227" s="45"/>
    </row>
    <row r="228" spans="1:8" x14ac:dyDescent="0.2">
      <c r="A228" s="40">
        <v>2010101255</v>
      </c>
      <c r="B228" s="41" t="s">
        <v>59</v>
      </c>
      <c r="C228" s="41">
        <v>0</v>
      </c>
      <c r="D228" s="47">
        <v>45382</v>
      </c>
      <c r="E228" s="41" t="s">
        <v>335</v>
      </c>
      <c r="F228" s="41">
        <v>91</v>
      </c>
      <c r="G228" s="42"/>
      <c r="H228" s="42"/>
    </row>
    <row r="229" spans="1:8" x14ac:dyDescent="0.2">
      <c r="A229" s="43">
        <v>2010101255</v>
      </c>
      <c r="B229" s="44" t="s">
        <v>59</v>
      </c>
      <c r="C229" s="44">
        <v>0</v>
      </c>
      <c r="D229" s="48">
        <v>45412</v>
      </c>
      <c r="E229" s="44" t="s">
        <v>335</v>
      </c>
      <c r="F229" s="44">
        <v>121</v>
      </c>
      <c r="G229" s="45"/>
      <c r="H229" s="45"/>
    </row>
    <row r="230" spans="1:8" x14ac:dyDescent="0.2">
      <c r="A230" s="40">
        <v>2010101256</v>
      </c>
      <c r="B230" s="41" t="s">
        <v>60</v>
      </c>
      <c r="C230" s="41">
        <v>441043.57</v>
      </c>
      <c r="D230" s="47">
        <v>45322</v>
      </c>
      <c r="E230" s="41" t="s">
        <v>336</v>
      </c>
      <c r="F230" s="41">
        <v>31</v>
      </c>
      <c r="G230" s="42">
        <v>31</v>
      </c>
      <c r="H230" s="42">
        <v>31</v>
      </c>
    </row>
    <row r="231" spans="1:8" x14ac:dyDescent="0.2">
      <c r="A231" s="43">
        <v>2010101256</v>
      </c>
      <c r="B231" s="44" t="s">
        <v>60</v>
      </c>
      <c r="C231" s="44">
        <v>0</v>
      </c>
      <c r="D231" s="48">
        <v>45350</v>
      </c>
      <c r="E231" s="44" t="s">
        <v>336</v>
      </c>
      <c r="F231" s="44">
        <v>59</v>
      </c>
      <c r="G231" s="45"/>
      <c r="H231" s="45"/>
    </row>
    <row r="232" spans="1:8" x14ac:dyDescent="0.2">
      <c r="A232" s="40">
        <v>2010101256</v>
      </c>
      <c r="B232" s="41" t="s">
        <v>60</v>
      </c>
      <c r="C232" s="41">
        <v>0</v>
      </c>
      <c r="D232" s="47">
        <v>45382</v>
      </c>
      <c r="E232" s="41" t="s">
        <v>336</v>
      </c>
      <c r="F232" s="41">
        <v>91</v>
      </c>
      <c r="G232" s="42"/>
      <c r="H232" s="42"/>
    </row>
    <row r="233" spans="1:8" x14ac:dyDescent="0.2">
      <c r="A233" s="43">
        <v>2010101256</v>
      </c>
      <c r="B233" s="44" t="s">
        <v>60</v>
      </c>
      <c r="C233" s="44">
        <v>0</v>
      </c>
      <c r="D233" s="48">
        <v>45412</v>
      </c>
      <c r="E233" s="44" t="s">
        <v>336</v>
      </c>
      <c r="F233" s="44">
        <v>121</v>
      </c>
      <c r="G233" s="45"/>
      <c r="H233" s="45"/>
    </row>
    <row r="234" spans="1:8" x14ac:dyDescent="0.2">
      <c r="A234" s="40">
        <v>2010101257</v>
      </c>
      <c r="B234" s="41" t="s">
        <v>61</v>
      </c>
      <c r="C234" s="41">
        <v>76137.86</v>
      </c>
      <c r="D234" s="47">
        <v>45322</v>
      </c>
      <c r="E234" s="41" t="s">
        <v>337</v>
      </c>
      <c r="F234" s="41">
        <v>31</v>
      </c>
      <c r="G234" s="42">
        <v>31</v>
      </c>
      <c r="H234" s="42">
        <v>31</v>
      </c>
    </row>
    <row r="235" spans="1:8" x14ac:dyDescent="0.2">
      <c r="A235" s="43">
        <v>2010101257</v>
      </c>
      <c r="B235" s="44" t="s">
        <v>61</v>
      </c>
      <c r="C235" s="44">
        <v>0</v>
      </c>
      <c r="D235" s="48">
        <v>45350</v>
      </c>
      <c r="E235" s="44" t="s">
        <v>337</v>
      </c>
      <c r="F235" s="44">
        <v>59</v>
      </c>
      <c r="G235" s="45"/>
      <c r="H235" s="45"/>
    </row>
    <row r="236" spans="1:8" x14ac:dyDescent="0.2">
      <c r="A236" s="40">
        <v>2010101257</v>
      </c>
      <c r="B236" s="41" t="s">
        <v>61</v>
      </c>
      <c r="C236" s="41">
        <v>0</v>
      </c>
      <c r="D236" s="47">
        <v>45382</v>
      </c>
      <c r="E236" s="41" t="s">
        <v>337</v>
      </c>
      <c r="F236" s="41">
        <v>91</v>
      </c>
      <c r="G236" s="42"/>
      <c r="H236" s="42"/>
    </row>
    <row r="237" spans="1:8" x14ac:dyDescent="0.2">
      <c r="A237" s="43">
        <v>2010101257</v>
      </c>
      <c r="B237" s="44" t="s">
        <v>61</v>
      </c>
      <c r="C237" s="44">
        <v>0</v>
      </c>
      <c r="D237" s="48">
        <v>45412</v>
      </c>
      <c r="E237" s="44" t="s">
        <v>337</v>
      </c>
      <c r="F237" s="44">
        <v>121</v>
      </c>
      <c r="G237" s="45"/>
      <c r="H237" s="45"/>
    </row>
    <row r="238" spans="1:8" x14ac:dyDescent="0.2">
      <c r="A238" s="40">
        <v>2010101261</v>
      </c>
      <c r="B238" s="41" t="s">
        <v>62</v>
      </c>
      <c r="C238" s="41">
        <v>580.5</v>
      </c>
      <c r="D238" s="47">
        <v>45322</v>
      </c>
      <c r="E238" s="41" t="s">
        <v>341</v>
      </c>
      <c r="F238" s="41">
        <v>31</v>
      </c>
      <c r="G238" s="42">
        <v>31</v>
      </c>
      <c r="H238" s="42">
        <v>31</v>
      </c>
    </row>
    <row r="239" spans="1:8" x14ac:dyDescent="0.2">
      <c r="A239" s="43">
        <v>2010101261</v>
      </c>
      <c r="B239" s="44" t="s">
        <v>62</v>
      </c>
      <c r="C239" s="44">
        <v>0</v>
      </c>
      <c r="D239" s="48">
        <v>45350</v>
      </c>
      <c r="E239" s="44" t="s">
        <v>341</v>
      </c>
      <c r="F239" s="44">
        <v>59</v>
      </c>
      <c r="G239" s="45"/>
      <c r="H239" s="45"/>
    </row>
    <row r="240" spans="1:8" x14ac:dyDescent="0.2">
      <c r="A240" s="40">
        <v>2010101261</v>
      </c>
      <c r="B240" s="41" t="s">
        <v>62</v>
      </c>
      <c r="C240" s="41">
        <v>0</v>
      </c>
      <c r="D240" s="47">
        <v>45382</v>
      </c>
      <c r="E240" s="41" t="s">
        <v>341</v>
      </c>
      <c r="F240" s="41">
        <v>91</v>
      </c>
      <c r="G240" s="42"/>
      <c r="H240" s="42"/>
    </row>
    <row r="241" spans="1:8" x14ac:dyDescent="0.2">
      <c r="A241" s="43">
        <v>2010101261</v>
      </c>
      <c r="B241" s="44" t="s">
        <v>62</v>
      </c>
      <c r="C241" s="44">
        <v>0</v>
      </c>
      <c r="D241" s="48">
        <v>45412</v>
      </c>
      <c r="E241" s="44" t="s">
        <v>341</v>
      </c>
      <c r="F241" s="44">
        <v>121</v>
      </c>
      <c r="G241" s="45"/>
      <c r="H241" s="45"/>
    </row>
    <row r="242" spans="1:8" x14ac:dyDescent="0.2">
      <c r="A242" s="40">
        <v>2010101265</v>
      </c>
      <c r="B242" s="41" t="s">
        <v>63</v>
      </c>
      <c r="C242" s="41">
        <v>0</v>
      </c>
      <c r="D242" s="47">
        <v>45322</v>
      </c>
      <c r="E242" s="41" t="s">
        <v>345</v>
      </c>
      <c r="F242" s="41">
        <v>31</v>
      </c>
      <c r="G242" s="42"/>
      <c r="H242" s="42"/>
    </row>
    <row r="243" spans="1:8" x14ac:dyDescent="0.2">
      <c r="A243" s="43">
        <v>2010101265</v>
      </c>
      <c r="B243" s="44" t="s">
        <v>63</v>
      </c>
      <c r="C243" s="44">
        <v>0</v>
      </c>
      <c r="D243" s="48">
        <v>45350</v>
      </c>
      <c r="E243" s="44" t="s">
        <v>345</v>
      </c>
      <c r="F243" s="44">
        <v>59</v>
      </c>
      <c r="G243" s="45"/>
      <c r="H243" s="45"/>
    </row>
    <row r="244" spans="1:8" x14ac:dyDescent="0.2">
      <c r="A244" s="40">
        <v>2010101265</v>
      </c>
      <c r="B244" s="41" t="s">
        <v>63</v>
      </c>
      <c r="C244" s="41">
        <v>0</v>
      </c>
      <c r="D244" s="47">
        <v>45382</v>
      </c>
      <c r="E244" s="41" t="s">
        <v>345</v>
      </c>
      <c r="F244" s="41">
        <v>91</v>
      </c>
      <c r="G244" s="42"/>
      <c r="H244" s="42"/>
    </row>
    <row r="245" spans="1:8" x14ac:dyDescent="0.2">
      <c r="A245" s="43">
        <v>2010101265</v>
      </c>
      <c r="B245" s="44" t="s">
        <v>63</v>
      </c>
      <c r="C245" s="44">
        <v>0</v>
      </c>
      <c r="D245" s="48">
        <v>45412</v>
      </c>
      <c r="E245" s="44" t="s">
        <v>345</v>
      </c>
      <c r="F245" s="44">
        <v>121</v>
      </c>
      <c r="G245" s="45"/>
      <c r="H245" s="45"/>
    </row>
    <row r="246" spans="1:8" x14ac:dyDescent="0.2">
      <c r="A246" s="40">
        <v>2010101266</v>
      </c>
      <c r="B246" s="41" t="s">
        <v>64</v>
      </c>
      <c r="C246" s="41">
        <v>0</v>
      </c>
      <c r="D246" s="47">
        <v>45322</v>
      </c>
      <c r="E246" s="41" t="s">
        <v>346</v>
      </c>
      <c r="F246" s="41">
        <v>31</v>
      </c>
      <c r="G246" s="42"/>
      <c r="H246" s="42"/>
    </row>
    <row r="247" spans="1:8" x14ac:dyDescent="0.2">
      <c r="A247" s="43">
        <v>2010101266</v>
      </c>
      <c r="B247" s="44" t="s">
        <v>64</v>
      </c>
      <c r="C247" s="44">
        <v>0</v>
      </c>
      <c r="D247" s="48">
        <v>45350</v>
      </c>
      <c r="E247" s="44" t="s">
        <v>346</v>
      </c>
      <c r="F247" s="44">
        <v>59</v>
      </c>
      <c r="G247" s="45"/>
      <c r="H247" s="45"/>
    </row>
    <row r="248" spans="1:8" x14ac:dyDescent="0.2">
      <c r="A248" s="40">
        <v>2010101266</v>
      </c>
      <c r="B248" s="41" t="s">
        <v>64</v>
      </c>
      <c r="C248" s="41">
        <v>0</v>
      </c>
      <c r="D248" s="47">
        <v>45382</v>
      </c>
      <c r="E248" s="41" t="s">
        <v>346</v>
      </c>
      <c r="F248" s="41">
        <v>91</v>
      </c>
      <c r="G248" s="42"/>
      <c r="H248" s="42"/>
    </row>
    <row r="249" spans="1:8" x14ac:dyDescent="0.2">
      <c r="A249" s="43">
        <v>2010101266</v>
      </c>
      <c r="B249" s="44" t="s">
        <v>64</v>
      </c>
      <c r="C249" s="44">
        <v>0</v>
      </c>
      <c r="D249" s="48">
        <v>45412</v>
      </c>
      <c r="E249" s="44" t="s">
        <v>346</v>
      </c>
      <c r="F249" s="44">
        <v>121</v>
      </c>
      <c r="G249" s="45"/>
      <c r="H249" s="45"/>
    </row>
    <row r="250" spans="1:8" x14ac:dyDescent="0.2">
      <c r="A250" s="40">
        <v>2010101267</v>
      </c>
      <c r="B250" s="41" t="s">
        <v>65</v>
      </c>
      <c r="C250" s="41">
        <v>0</v>
      </c>
      <c r="D250" s="47">
        <v>45322</v>
      </c>
      <c r="E250" s="41" t="s">
        <v>347</v>
      </c>
      <c r="F250" s="41">
        <v>31</v>
      </c>
      <c r="G250" s="42"/>
      <c r="H250" s="42"/>
    </row>
    <row r="251" spans="1:8" x14ac:dyDescent="0.2">
      <c r="A251" s="43">
        <v>2010101267</v>
      </c>
      <c r="B251" s="44" t="s">
        <v>65</v>
      </c>
      <c r="C251" s="44">
        <v>0</v>
      </c>
      <c r="D251" s="48">
        <v>45350</v>
      </c>
      <c r="E251" s="44" t="s">
        <v>347</v>
      </c>
      <c r="F251" s="44">
        <v>59</v>
      </c>
      <c r="G251" s="45"/>
      <c r="H251" s="45"/>
    </row>
    <row r="252" spans="1:8" x14ac:dyDescent="0.2">
      <c r="A252" s="40">
        <v>2010101267</v>
      </c>
      <c r="B252" s="41" t="s">
        <v>65</v>
      </c>
      <c r="C252" s="41">
        <v>0</v>
      </c>
      <c r="D252" s="47">
        <v>45382</v>
      </c>
      <c r="E252" s="41" t="s">
        <v>347</v>
      </c>
      <c r="F252" s="41">
        <v>91</v>
      </c>
      <c r="G252" s="42"/>
      <c r="H252" s="42"/>
    </row>
    <row r="253" spans="1:8" x14ac:dyDescent="0.2">
      <c r="A253" s="43">
        <v>2010101267</v>
      </c>
      <c r="B253" s="44" t="s">
        <v>65</v>
      </c>
      <c r="C253" s="44">
        <v>0</v>
      </c>
      <c r="D253" s="48">
        <v>45412</v>
      </c>
      <c r="E253" s="44" t="s">
        <v>347</v>
      </c>
      <c r="F253" s="44">
        <v>121</v>
      </c>
      <c r="G253" s="45"/>
      <c r="H253" s="45"/>
    </row>
    <row r="254" spans="1:8" x14ac:dyDescent="0.2">
      <c r="A254" s="40">
        <v>2010101268</v>
      </c>
      <c r="B254" s="41" t="s">
        <v>66</v>
      </c>
      <c r="C254" s="41">
        <v>0</v>
      </c>
      <c r="D254" s="47">
        <v>45322</v>
      </c>
      <c r="E254" s="41" t="s">
        <v>348</v>
      </c>
      <c r="F254" s="41">
        <v>31</v>
      </c>
      <c r="G254" s="42"/>
      <c r="H254" s="42"/>
    </row>
    <row r="255" spans="1:8" x14ac:dyDescent="0.2">
      <c r="A255" s="43">
        <v>2010101268</v>
      </c>
      <c r="B255" s="44" t="s">
        <v>66</v>
      </c>
      <c r="C255" s="44">
        <v>0</v>
      </c>
      <c r="D255" s="48">
        <v>45350</v>
      </c>
      <c r="E255" s="44" t="s">
        <v>348</v>
      </c>
      <c r="F255" s="44">
        <v>59</v>
      </c>
      <c r="G255" s="45"/>
      <c r="H255" s="45"/>
    </row>
    <row r="256" spans="1:8" x14ac:dyDescent="0.2">
      <c r="A256" s="40">
        <v>2010101268</v>
      </c>
      <c r="B256" s="41" t="s">
        <v>66</v>
      </c>
      <c r="C256" s="41">
        <v>0</v>
      </c>
      <c r="D256" s="47">
        <v>45382</v>
      </c>
      <c r="E256" s="41" t="s">
        <v>348</v>
      </c>
      <c r="F256" s="41">
        <v>91</v>
      </c>
      <c r="G256" s="42"/>
      <c r="H256" s="42"/>
    </row>
    <row r="257" spans="1:8" x14ac:dyDescent="0.2">
      <c r="A257" s="43">
        <v>2010101268</v>
      </c>
      <c r="B257" s="44" t="s">
        <v>66</v>
      </c>
      <c r="C257" s="44">
        <v>0</v>
      </c>
      <c r="D257" s="48">
        <v>45412</v>
      </c>
      <c r="E257" s="44" t="s">
        <v>348</v>
      </c>
      <c r="F257" s="44">
        <v>121</v>
      </c>
      <c r="G257" s="45"/>
      <c r="H257" s="45"/>
    </row>
    <row r="258" spans="1:8" x14ac:dyDescent="0.2">
      <c r="A258" s="40">
        <v>2010101274</v>
      </c>
      <c r="B258" s="41" t="s">
        <v>67</v>
      </c>
      <c r="C258" s="41">
        <v>202418.48</v>
      </c>
      <c r="D258" s="47">
        <v>45322</v>
      </c>
      <c r="E258" s="41" t="s">
        <v>354</v>
      </c>
      <c r="F258" s="41">
        <v>31</v>
      </c>
      <c r="G258" s="42">
        <v>31</v>
      </c>
      <c r="H258" s="42">
        <v>31</v>
      </c>
    </row>
    <row r="259" spans="1:8" x14ac:dyDescent="0.2">
      <c r="A259" s="43">
        <v>2010101274</v>
      </c>
      <c r="B259" s="44" t="s">
        <v>67</v>
      </c>
      <c r="C259" s="44">
        <v>0</v>
      </c>
      <c r="D259" s="48">
        <v>45350</v>
      </c>
      <c r="E259" s="44" t="s">
        <v>354</v>
      </c>
      <c r="F259" s="44">
        <v>59</v>
      </c>
      <c r="G259" s="45"/>
      <c r="H259" s="45"/>
    </row>
    <row r="260" spans="1:8" x14ac:dyDescent="0.2">
      <c r="A260" s="40">
        <v>2010101274</v>
      </c>
      <c r="B260" s="41" t="s">
        <v>67</v>
      </c>
      <c r="C260" s="41">
        <v>0</v>
      </c>
      <c r="D260" s="47">
        <v>45382</v>
      </c>
      <c r="E260" s="41" t="s">
        <v>354</v>
      </c>
      <c r="F260" s="41">
        <v>91</v>
      </c>
      <c r="G260" s="42"/>
      <c r="H260" s="42"/>
    </row>
    <row r="261" spans="1:8" x14ac:dyDescent="0.2">
      <c r="A261" s="43">
        <v>2010101274</v>
      </c>
      <c r="B261" s="44" t="s">
        <v>67</v>
      </c>
      <c r="C261" s="44">
        <v>0</v>
      </c>
      <c r="D261" s="48">
        <v>45412</v>
      </c>
      <c r="E261" s="44" t="s">
        <v>354</v>
      </c>
      <c r="F261" s="44">
        <v>121</v>
      </c>
      <c r="G261" s="45"/>
      <c r="H261" s="45"/>
    </row>
    <row r="262" spans="1:8" x14ac:dyDescent="0.2">
      <c r="A262" s="40">
        <v>2010101275</v>
      </c>
      <c r="B262" s="41" t="s">
        <v>68</v>
      </c>
      <c r="C262" s="41">
        <v>0</v>
      </c>
      <c r="D262" s="47">
        <v>45322</v>
      </c>
      <c r="E262" s="41" t="s">
        <v>355</v>
      </c>
      <c r="F262" s="41">
        <v>31</v>
      </c>
      <c r="G262" s="42"/>
      <c r="H262" s="42"/>
    </row>
    <row r="263" spans="1:8" x14ac:dyDescent="0.2">
      <c r="A263" s="43">
        <v>2010101275</v>
      </c>
      <c r="B263" s="44" t="s">
        <v>68</v>
      </c>
      <c r="C263" s="44">
        <v>0</v>
      </c>
      <c r="D263" s="48">
        <v>45350</v>
      </c>
      <c r="E263" s="44" t="s">
        <v>355</v>
      </c>
      <c r="F263" s="44">
        <v>59</v>
      </c>
      <c r="G263" s="45"/>
      <c r="H263" s="45"/>
    </row>
    <row r="264" spans="1:8" x14ac:dyDescent="0.2">
      <c r="A264" s="40">
        <v>2010101275</v>
      </c>
      <c r="B264" s="41" t="s">
        <v>68</v>
      </c>
      <c r="C264" s="41">
        <v>0</v>
      </c>
      <c r="D264" s="47">
        <v>45382</v>
      </c>
      <c r="E264" s="41" t="s">
        <v>355</v>
      </c>
      <c r="F264" s="41">
        <v>91</v>
      </c>
      <c r="G264" s="42"/>
      <c r="H264" s="42"/>
    </row>
    <row r="265" spans="1:8" x14ac:dyDescent="0.2">
      <c r="A265" s="43">
        <v>2010101275</v>
      </c>
      <c r="B265" s="44" t="s">
        <v>68</v>
      </c>
      <c r="C265" s="44">
        <v>0</v>
      </c>
      <c r="D265" s="48">
        <v>45412</v>
      </c>
      <c r="E265" s="44" t="s">
        <v>355</v>
      </c>
      <c r="F265" s="44">
        <v>121</v>
      </c>
      <c r="G265" s="45"/>
      <c r="H265" s="45"/>
    </row>
    <row r="266" spans="1:8" x14ac:dyDescent="0.2">
      <c r="A266" s="40">
        <v>2010101279</v>
      </c>
      <c r="B266" s="41" t="s">
        <v>69</v>
      </c>
      <c r="C266" s="41">
        <v>0</v>
      </c>
      <c r="D266" s="47">
        <v>45322</v>
      </c>
      <c r="E266" s="41" t="s">
        <v>359</v>
      </c>
      <c r="F266" s="41">
        <v>31</v>
      </c>
      <c r="G266" s="42"/>
      <c r="H266" s="42"/>
    </row>
    <row r="267" spans="1:8" x14ac:dyDescent="0.2">
      <c r="A267" s="43">
        <v>2010101279</v>
      </c>
      <c r="B267" s="44" t="s">
        <v>69</v>
      </c>
      <c r="C267" s="44">
        <v>0</v>
      </c>
      <c r="D267" s="48">
        <v>45350</v>
      </c>
      <c r="E267" s="44" t="s">
        <v>359</v>
      </c>
      <c r="F267" s="44">
        <v>59</v>
      </c>
      <c r="G267" s="45"/>
      <c r="H267" s="45"/>
    </row>
    <row r="268" spans="1:8" x14ac:dyDescent="0.2">
      <c r="A268" s="40">
        <v>2010101279</v>
      </c>
      <c r="B268" s="41" t="s">
        <v>69</v>
      </c>
      <c r="C268" s="41">
        <v>0</v>
      </c>
      <c r="D268" s="47">
        <v>45382</v>
      </c>
      <c r="E268" s="41" t="s">
        <v>359</v>
      </c>
      <c r="F268" s="41">
        <v>91</v>
      </c>
      <c r="G268" s="42"/>
      <c r="H268" s="42"/>
    </row>
    <row r="269" spans="1:8" x14ac:dyDescent="0.2">
      <c r="A269" s="43">
        <v>2010101279</v>
      </c>
      <c r="B269" s="44" t="s">
        <v>69</v>
      </c>
      <c r="C269" s="44">
        <v>0</v>
      </c>
      <c r="D269" s="48">
        <v>45412</v>
      </c>
      <c r="E269" s="44" t="s">
        <v>359</v>
      </c>
      <c r="F269" s="44">
        <v>121</v>
      </c>
      <c r="G269" s="45"/>
      <c r="H269" s="45"/>
    </row>
    <row r="270" spans="1:8" x14ac:dyDescent="0.2">
      <c r="A270" s="40">
        <v>2010101280</v>
      </c>
      <c r="B270" s="41" t="s">
        <v>70</v>
      </c>
      <c r="C270" s="41">
        <v>6242.418680000007</v>
      </c>
      <c r="D270" s="47">
        <v>45322</v>
      </c>
      <c r="E270" s="41" t="s">
        <v>360</v>
      </c>
      <c r="F270" s="41">
        <v>31</v>
      </c>
      <c r="G270" s="42">
        <v>31</v>
      </c>
      <c r="H270" s="42">
        <v>31</v>
      </c>
    </row>
    <row r="271" spans="1:8" x14ac:dyDescent="0.2">
      <c r="A271" s="43">
        <v>2010101280</v>
      </c>
      <c r="B271" s="44" t="s">
        <v>70</v>
      </c>
      <c r="C271" s="44">
        <v>0</v>
      </c>
      <c r="D271" s="48">
        <v>45350</v>
      </c>
      <c r="E271" s="44" t="s">
        <v>360</v>
      </c>
      <c r="F271" s="44">
        <v>59</v>
      </c>
      <c r="G271" s="45"/>
      <c r="H271" s="45"/>
    </row>
    <row r="272" spans="1:8" x14ac:dyDescent="0.2">
      <c r="A272" s="40">
        <v>2010101280</v>
      </c>
      <c r="B272" s="41" t="s">
        <v>70</v>
      </c>
      <c r="C272" s="41">
        <v>0</v>
      </c>
      <c r="D272" s="47">
        <v>45382</v>
      </c>
      <c r="E272" s="41" t="s">
        <v>360</v>
      </c>
      <c r="F272" s="41">
        <v>91</v>
      </c>
      <c r="G272" s="42"/>
      <c r="H272" s="42"/>
    </row>
    <row r="273" spans="1:8" x14ac:dyDescent="0.2">
      <c r="A273" s="43">
        <v>2010101280</v>
      </c>
      <c r="B273" s="44" t="s">
        <v>70</v>
      </c>
      <c r="C273" s="44">
        <v>0</v>
      </c>
      <c r="D273" s="48">
        <v>45412</v>
      </c>
      <c r="E273" s="44" t="s">
        <v>360</v>
      </c>
      <c r="F273" s="44">
        <v>121</v>
      </c>
      <c r="G273" s="45"/>
      <c r="H273" s="45"/>
    </row>
    <row r="274" spans="1:8" x14ac:dyDescent="0.2">
      <c r="A274" s="40">
        <v>2010101281</v>
      </c>
      <c r="B274" s="41" t="s">
        <v>71</v>
      </c>
      <c r="C274" s="41">
        <v>69206.84</v>
      </c>
      <c r="D274" s="47">
        <v>45322</v>
      </c>
      <c r="E274" s="41" t="s">
        <v>361</v>
      </c>
      <c r="F274" s="41">
        <v>31</v>
      </c>
      <c r="G274" s="42">
        <v>31</v>
      </c>
      <c r="H274" s="42">
        <v>31</v>
      </c>
    </row>
    <row r="275" spans="1:8" x14ac:dyDescent="0.2">
      <c r="A275" s="43">
        <v>2010101281</v>
      </c>
      <c r="B275" s="44" t="s">
        <v>71</v>
      </c>
      <c r="C275" s="44">
        <v>69206.84</v>
      </c>
      <c r="D275" s="48">
        <v>45350</v>
      </c>
      <c r="E275" s="44" t="s">
        <v>361</v>
      </c>
      <c r="F275" s="44">
        <v>59</v>
      </c>
      <c r="G275" s="45">
        <v>59</v>
      </c>
      <c r="H275" s="45">
        <v>59</v>
      </c>
    </row>
    <row r="276" spans="1:8" x14ac:dyDescent="0.2">
      <c r="A276" s="40">
        <v>2010101281</v>
      </c>
      <c r="B276" s="41" t="s">
        <v>71</v>
      </c>
      <c r="C276" s="41">
        <v>0</v>
      </c>
      <c r="D276" s="47">
        <v>45382</v>
      </c>
      <c r="E276" s="41" t="s">
        <v>361</v>
      </c>
      <c r="F276" s="41">
        <v>91</v>
      </c>
      <c r="G276" s="42"/>
      <c r="H276" s="42"/>
    </row>
    <row r="277" spans="1:8" x14ac:dyDescent="0.2">
      <c r="A277" s="43">
        <v>2010101281</v>
      </c>
      <c r="B277" s="44" t="s">
        <v>71</v>
      </c>
      <c r="C277" s="44">
        <v>0</v>
      </c>
      <c r="D277" s="48">
        <v>45412</v>
      </c>
      <c r="E277" s="44" t="s">
        <v>361</v>
      </c>
      <c r="F277" s="44">
        <v>121</v>
      </c>
      <c r="G277" s="45"/>
      <c r="H277" s="45"/>
    </row>
    <row r="278" spans="1:8" x14ac:dyDescent="0.2">
      <c r="A278" s="40">
        <v>2010101285</v>
      </c>
      <c r="B278" s="41" t="s">
        <v>72</v>
      </c>
      <c r="C278" s="41">
        <v>0</v>
      </c>
      <c r="D278" s="47">
        <v>45322</v>
      </c>
      <c r="E278" s="41" t="s">
        <v>363</v>
      </c>
      <c r="F278" s="41">
        <v>31</v>
      </c>
      <c r="G278" s="42"/>
      <c r="H278" s="42"/>
    </row>
    <row r="279" spans="1:8" x14ac:dyDescent="0.2">
      <c r="A279" s="43">
        <v>2010101285</v>
      </c>
      <c r="B279" s="44" t="s">
        <v>72</v>
      </c>
      <c r="C279" s="44">
        <v>0</v>
      </c>
      <c r="D279" s="48">
        <v>45350</v>
      </c>
      <c r="E279" s="44" t="s">
        <v>363</v>
      </c>
      <c r="F279" s="44">
        <v>59</v>
      </c>
      <c r="G279" s="45"/>
      <c r="H279" s="45"/>
    </row>
    <row r="280" spans="1:8" x14ac:dyDescent="0.2">
      <c r="A280" s="40">
        <v>2010101285</v>
      </c>
      <c r="B280" s="41" t="s">
        <v>72</v>
      </c>
      <c r="C280" s="41">
        <v>0</v>
      </c>
      <c r="D280" s="47">
        <v>45382</v>
      </c>
      <c r="E280" s="41" t="s">
        <v>363</v>
      </c>
      <c r="F280" s="41">
        <v>91</v>
      </c>
      <c r="G280" s="42"/>
      <c r="H280" s="42"/>
    </row>
    <row r="281" spans="1:8" x14ac:dyDescent="0.2">
      <c r="A281" s="43">
        <v>2010101285</v>
      </c>
      <c r="B281" s="44" t="s">
        <v>72</v>
      </c>
      <c r="C281" s="44">
        <v>0</v>
      </c>
      <c r="D281" s="48">
        <v>45412</v>
      </c>
      <c r="E281" s="44" t="s">
        <v>363</v>
      </c>
      <c r="F281" s="44">
        <v>121</v>
      </c>
      <c r="G281" s="45"/>
      <c r="H281" s="45"/>
    </row>
    <row r="282" spans="1:8" x14ac:dyDescent="0.2">
      <c r="A282" s="40">
        <v>2010101288</v>
      </c>
      <c r="B282" s="41" t="s">
        <v>73</v>
      </c>
      <c r="C282" s="41">
        <v>10825.75</v>
      </c>
      <c r="D282" s="47">
        <v>45322</v>
      </c>
      <c r="E282" s="41" t="s">
        <v>366</v>
      </c>
      <c r="F282" s="41">
        <v>31</v>
      </c>
      <c r="G282" s="42">
        <v>31</v>
      </c>
      <c r="H282" s="42">
        <v>31</v>
      </c>
    </row>
    <row r="283" spans="1:8" x14ac:dyDescent="0.2">
      <c r="A283" s="43">
        <v>2010101288</v>
      </c>
      <c r="B283" s="44" t="s">
        <v>73</v>
      </c>
      <c r="C283" s="44">
        <v>0</v>
      </c>
      <c r="D283" s="48">
        <v>45350</v>
      </c>
      <c r="E283" s="44" t="s">
        <v>366</v>
      </c>
      <c r="F283" s="44">
        <v>59</v>
      </c>
      <c r="G283" s="45"/>
      <c r="H283" s="45"/>
    </row>
    <row r="284" spans="1:8" x14ac:dyDescent="0.2">
      <c r="A284" s="40">
        <v>2010101288</v>
      </c>
      <c r="B284" s="41" t="s">
        <v>73</v>
      </c>
      <c r="C284" s="41">
        <v>0</v>
      </c>
      <c r="D284" s="47">
        <v>45382</v>
      </c>
      <c r="E284" s="41" t="s">
        <v>366</v>
      </c>
      <c r="F284" s="41">
        <v>91</v>
      </c>
      <c r="G284" s="42"/>
      <c r="H284" s="42"/>
    </row>
    <row r="285" spans="1:8" x14ac:dyDescent="0.2">
      <c r="A285" s="43">
        <v>2010101288</v>
      </c>
      <c r="B285" s="44" t="s">
        <v>73</v>
      </c>
      <c r="C285" s="44">
        <v>0</v>
      </c>
      <c r="D285" s="48">
        <v>45412</v>
      </c>
      <c r="E285" s="44" t="s">
        <v>366</v>
      </c>
      <c r="F285" s="44">
        <v>121</v>
      </c>
      <c r="G285" s="45"/>
      <c r="H285" s="45"/>
    </row>
    <row r="286" spans="1:8" x14ac:dyDescent="0.2">
      <c r="A286" s="40">
        <v>2010101289</v>
      </c>
      <c r="B286" s="41" t="s">
        <v>74</v>
      </c>
      <c r="C286" s="41">
        <v>0</v>
      </c>
      <c r="D286" s="47">
        <v>45322</v>
      </c>
      <c r="E286" s="41" t="s">
        <v>367</v>
      </c>
      <c r="F286" s="41">
        <v>31</v>
      </c>
      <c r="G286" s="42"/>
      <c r="H286" s="42"/>
    </row>
    <row r="287" spans="1:8" x14ac:dyDescent="0.2">
      <c r="A287" s="43">
        <v>2010101289</v>
      </c>
      <c r="B287" s="44" t="s">
        <v>74</v>
      </c>
      <c r="C287" s="44">
        <v>0</v>
      </c>
      <c r="D287" s="48">
        <v>45350</v>
      </c>
      <c r="E287" s="44" t="s">
        <v>367</v>
      </c>
      <c r="F287" s="44">
        <v>59</v>
      </c>
      <c r="G287" s="45"/>
      <c r="H287" s="45"/>
    </row>
    <row r="288" spans="1:8" x14ac:dyDescent="0.2">
      <c r="A288" s="40">
        <v>2010101289</v>
      </c>
      <c r="B288" s="41" t="s">
        <v>74</v>
      </c>
      <c r="C288" s="41">
        <v>0</v>
      </c>
      <c r="D288" s="47">
        <v>45382</v>
      </c>
      <c r="E288" s="41" t="s">
        <v>367</v>
      </c>
      <c r="F288" s="41">
        <v>91</v>
      </c>
      <c r="G288" s="42"/>
      <c r="H288" s="42"/>
    </row>
    <row r="289" spans="1:8" x14ac:dyDescent="0.2">
      <c r="A289" s="43">
        <v>2010101289</v>
      </c>
      <c r="B289" s="44" t="s">
        <v>74</v>
      </c>
      <c r="C289" s="44">
        <v>0</v>
      </c>
      <c r="D289" s="48">
        <v>45412</v>
      </c>
      <c r="E289" s="44" t="s">
        <v>367</v>
      </c>
      <c r="F289" s="44">
        <v>121</v>
      </c>
      <c r="G289" s="45"/>
      <c r="H289" s="45"/>
    </row>
    <row r="290" spans="1:8" x14ac:dyDescent="0.2">
      <c r="A290" s="40">
        <v>2010101290</v>
      </c>
      <c r="B290" s="41" t="s">
        <v>75</v>
      </c>
      <c r="C290" s="41">
        <v>0</v>
      </c>
      <c r="D290" s="47">
        <v>45322</v>
      </c>
      <c r="E290" s="41" t="s">
        <v>368</v>
      </c>
      <c r="F290" s="41">
        <v>31</v>
      </c>
      <c r="G290" s="42"/>
      <c r="H290" s="42"/>
    </row>
    <row r="291" spans="1:8" x14ac:dyDescent="0.2">
      <c r="A291" s="43">
        <v>2010101290</v>
      </c>
      <c r="B291" s="44" t="s">
        <v>75</v>
      </c>
      <c r="C291" s="44">
        <v>0</v>
      </c>
      <c r="D291" s="48">
        <v>45350</v>
      </c>
      <c r="E291" s="44" t="s">
        <v>368</v>
      </c>
      <c r="F291" s="44">
        <v>59</v>
      </c>
      <c r="G291" s="45"/>
      <c r="H291" s="45"/>
    </row>
    <row r="292" spans="1:8" x14ac:dyDescent="0.2">
      <c r="A292" s="40">
        <v>2010101290</v>
      </c>
      <c r="B292" s="41" t="s">
        <v>75</v>
      </c>
      <c r="C292" s="41">
        <v>0</v>
      </c>
      <c r="D292" s="47">
        <v>45382</v>
      </c>
      <c r="E292" s="41" t="s">
        <v>368</v>
      </c>
      <c r="F292" s="41">
        <v>91</v>
      </c>
      <c r="G292" s="42"/>
      <c r="H292" s="42"/>
    </row>
    <row r="293" spans="1:8" x14ac:dyDescent="0.2">
      <c r="A293" s="43">
        <v>2010101290</v>
      </c>
      <c r="B293" s="44" t="s">
        <v>75</v>
      </c>
      <c r="C293" s="44">
        <v>0</v>
      </c>
      <c r="D293" s="48">
        <v>45412</v>
      </c>
      <c r="E293" s="44" t="s">
        <v>368</v>
      </c>
      <c r="F293" s="44">
        <v>121</v>
      </c>
      <c r="G293" s="45"/>
      <c r="H293" s="45"/>
    </row>
    <row r="294" spans="1:8" x14ac:dyDescent="0.2">
      <c r="A294" s="40">
        <v>2010101292</v>
      </c>
      <c r="B294" s="41" t="s">
        <v>76</v>
      </c>
      <c r="C294" s="41">
        <v>1.53</v>
      </c>
      <c r="D294" s="47">
        <v>45322</v>
      </c>
      <c r="E294" s="41" t="s">
        <v>370</v>
      </c>
      <c r="F294" s="41">
        <v>31</v>
      </c>
      <c r="G294" s="42">
        <v>31</v>
      </c>
      <c r="H294" s="42">
        <v>31</v>
      </c>
    </row>
    <row r="295" spans="1:8" x14ac:dyDescent="0.2">
      <c r="A295" s="43">
        <v>2010101292</v>
      </c>
      <c r="B295" s="44" t="s">
        <v>76</v>
      </c>
      <c r="C295" s="44">
        <v>0</v>
      </c>
      <c r="D295" s="48">
        <v>45350</v>
      </c>
      <c r="E295" s="44" t="s">
        <v>370</v>
      </c>
      <c r="F295" s="44">
        <v>59</v>
      </c>
      <c r="G295" s="45"/>
      <c r="H295" s="45"/>
    </row>
    <row r="296" spans="1:8" x14ac:dyDescent="0.2">
      <c r="A296" s="40">
        <v>2010101292</v>
      </c>
      <c r="B296" s="41" t="s">
        <v>76</v>
      </c>
      <c r="C296" s="41">
        <v>0</v>
      </c>
      <c r="D296" s="47">
        <v>45382</v>
      </c>
      <c r="E296" s="41" t="s">
        <v>370</v>
      </c>
      <c r="F296" s="41">
        <v>91</v>
      </c>
      <c r="G296" s="42"/>
      <c r="H296" s="42"/>
    </row>
    <row r="297" spans="1:8" x14ac:dyDescent="0.2">
      <c r="A297" s="43">
        <v>2010101292</v>
      </c>
      <c r="B297" s="44" t="s">
        <v>76</v>
      </c>
      <c r="C297" s="44">
        <v>0</v>
      </c>
      <c r="D297" s="48">
        <v>45412</v>
      </c>
      <c r="E297" s="44" t="s">
        <v>370</v>
      </c>
      <c r="F297" s="44">
        <v>121</v>
      </c>
      <c r="G297" s="45"/>
      <c r="H297" s="45"/>
    </row>
    <row r="298" spans="1:8" x14ac:dyDescent="0.2">
      <c r="A298" s="40">
        <v>2010101295</v>
      </c>
      <c r="B298" s="41" t="s">
        <v>77</v>
      </c>
      <c r="C298" s="41">
        <v>0</v>
      </c>
      <c r="D298" s="47">
        <v>45322</v>
      </c>
      <c r="E298" s="41" t="s">
        <v>373</v>
      </c>
      <c r="F298" s="41">
        <v>31</v>
      </c>
      <c r="G298" s="42"/>
      <c r="H298" s="42"/>
    </row>
    <row r="299" spans="1:8" x14ac:dyDescent="0.2">
      <c r="A299" s="43">
        <v>2010101295</v>
      </c>
      <c r="B299" s="44" t="s">
        <v>77</v>
      </c>
      <c r="C299" s="44">
        <v>0</v>
      </c>
      <c r="D299" s="48">
        <v>45350</v>
      </c>
      <c r="E299" s="44" t="s">
        <v>373</v>
      </c>
      <c r="F299" s="44">
        <v>59</v>
      </c>
      <c r="G299" s="45"/>
      <c r="H299" s="45"/>
    </row>
    <row r="300" spans="1:8" x14ac:dyDescent="0.2">
      <c r="A300" s="40">
        <v>2010101295</v>
      </c>
      <c r="B300" s="41" t="s">
        <v>77</v>
      </c>
      <c r="C300" s="41">
        <v>0</v>
      </c>
      <c r="D300" s="47">
        <v>45382</v>
      </c>
      <c r="E300" s="41" t="s">
        <v>373</v>
      </c>
      <c r="F300" s="41">
        <v>91</v>
      </c>
      <c r="G300" s="42"/>
      <c r="H300" s="42"/>
    </row>
    <row r="301" spans="1:8" x14ac:dyDescent="0.2">
      <c r="A301" s="43">
        <v>2010101295</v>
      </c>
      <c r="B301" s="44" t="s">
        <v>77</v>
      </c>
      <c r="C301" s="44">
        <v>0</v>
      </c>
      <c r="D301" s="48">
        <v>45412</v>
      </c>
      <c r="E301" s="44" t="s">
        <v>373</v>
      </c>
      <c r="F301" s="44">
        <v>121</v>
      </c>
      <c r="G301" s="45"/>
      <c r="H301" s="45"/>
    </row>
    <row r="302" spans="1:8" x14ac:dyDescent="0.2">
      <c r="A302" s="40">
        <v>2010101297</v>
      </c>
      <c r="B302" s="41" t="s">
        <v>78</v>
      </c>
      <c r="C302" s="41">
        <v>0</v>
      </c>
      <c r="D302" s="47">
        <v>45322</v>
      </c>
      <c r="E302" s="41" t="s">
        <v>374</v>
      </c>
      <c r="F302" s="41">
        <v>31</v>
      </c>
      <c r="G302" s="42"/>
      <c r="H302" s="42"/>
    </row>
    <row r="303" spans="1:8" x14ac:dyDescent="0.2">
      <c r="A303" s="43">
        <v>2010101297</v>
      </c>
      <c r="B303" s="44" t="s">
        <v>78</v>
      </c>
      <c r="C303" s="44">
        <v>0</v>
      </c>
      <c r="D303" s="48">
        <v>45350</v>
      </c>
      <c r="E303" s="44" t="s">
        <v>374</v>
      </c>
      <c r="F303" s="44">
        <v>59</v>
      </c>
      <c r="G303" s="45"/>
      <c r="H303" s="45"/>
    </row>
    <row r="304" spans="1:8" x14ac:dyDescent="0.2">
      <c r="A304" s="40">
        <v>2010101297</v>
      </c>
      <c r="B304" s="41" t="s">
        <v>78</v>
      </c>
      <c r="C304" s="41">
        <v>0</v>
      </c>
      <c r="D304" s="47">
        <v>45382</v>
      </c>
      <c r="E304" s="41" t="s">
        <v>374</v>
      </c>
      <c r="F304" s="41">
        <v>91</v>
      </c>
      <c r="G304" s="42"/>
      <c r="H304" s="42"/>
    </row>
    <row r="305" spans="1:8" x14ac:dyDescent="0.2">
      <c r="A305" s="43">
        <v>2010101297</v>
      </c>
      <c r="B305" s="44" t="s">
        <v>78</v>
      </c>
      <c r="C305" s="44">
        <v>0</v>
      </c>
      <c r="D305" s="48">
        <v>45412</v>
      </c>
      <c r="E305" s="44" t="s">
        <v>374</v>
      </c>
      <c r="F305" s="44">
        <v>121</v>
      </c>
      <c r="G305" s="45"/>
      <c r="H305" s="45"/>
    </row>
    <row r="306" spans="1:8" x14ac:dyDescent="0.2">
      <c r="A306" s="40">
        <v>2010101298</v>
      </c>
      <c r="B306" s="41" t="s">
        <v>79</v>
      </c>
      <c r="C306" s="41">
        <v>110717.785</v>
      </c>
      <c r="D306" s="47">
        <v>45322</v>
      </c>
      <c r="E306" s="41" t="s">
        <v>375</v>
      </c>
      <c r="F306" s="41">
        <v>31</v>
      </c>
      <c r="G306" s="42">
        <v>31</v>
      </c>
      <c r="H306" s="42">
        <v>31</v>
      </c>
    </row>
    <row r="307" spans="1:8" x14ac:dyDescent="0.2">
      <c r="A307" s="43">
        <v>2010101298</v>
      </c>
      <c r="B307" s="44" t="s">
        <v>79</v>
      </c>
      <c r="C307" s="44">
        <v>110717.785</v>
      </c>
      <c r="D307" s="48">
        <v>45350</v>
      </c>
      <c r="E307" s="44" t="s">
        <v>375</v>
      </c>
      <c r="F307" s="44">
        <v>59</v>
      </c>
      <c r="G307" s="45">
        <v>59</v>
      </c>
      <c r="H307" s="45">
        <v>59</v>
      </c>
    </row>
    <row r="308" spans="1:8" x14ac:dyDescent="0.2">
      <c r="A308" s="40">
        <v>2010101298</v>
      </c>
      <c r="B308" s="41" t="s">
        <v>79</v>
      </c>
      <c r="C308" s="41">
        <v>0</v>
      </c>
      <c r="D308" s="47">
        <v>45382</v>
      </c>
      <c r="E308" s="41" t="s">
        <v>375</v>
      </c>
      <c r="F308" s="41">
        <v>91</v>
      </c>
      <c r="G308" s="42"/>
      <c r="H308" s="42"/>
    </row>
    <row r="309" spans="1:8" x14ac:dyDescent="0.2">
      <c r="A309" s="43">
        <v>2010101298</v>
      </c>
      <c r="B309" s="44" t="s">
        <v>79</v>
      </c>
      <c r="C309" s="44">
        <v>0</v>
      </c>
      <c r="D309" s="48">
        <v>45412</v>
      </c>
      <c r="E309" s="44" t="s">
        <v>375</v>
      </c>
      <c r="F309" s="44">
        <v>121</v>
      </c>
      <c r="G309" s="45"/>
      <c r="H309" s="45"/>
    </row>
    <row r="310" spans="1:8" x14ac:dyDescent="0.2">
      <c r="A310" s="40">
        <v>2010101300</v>
      </c>
      <c r="B310" s="41" t="s">
        <v>80</v>
      </c>
      <c r="C310" s="41">
        <v>540168.47</v>
      </c>
      <c r="D310" s="47">
        <v>45322</v>
      </c>
      <c r="E310" s="41" t="s">
        <v>377</v>
      </c>
      <c r="F310" s="41">
        <v>31</v>
      </c>
      <c r="G310" s="42">
        <v>31</v>
      </c>
      <c r="H310" s="42">
        <v>31</v>
      </c>
    </row>
    <row r="311" spans="1:8" x14ac:dyDescent="0.2">
      <c r="A311" s="43">
        <v>2010101300</v>
      </c>
      <c r="B311" s="44" t="s">
        <v>80</v>
      </c>
      <c r="C311" s="44">
        <v>0</v>
      </c>
      <c r="D311" s="48">
        <v>45350</v>
      </c>
      <c r="E311" s="44" t="s">
        <v>377</v>
      </c>
      <c r="F311" s="44">
        <v>59</v>
      </c>
      <c r="G311" s="45"/>
      <c r="H311" s="45"/>
    </row>
    <row r="312" spans="1:8" x14ac:dyDescent="0.2">
      <c r="A312" s="40">
        <v>2010101300</v>
      </c>
      <c r="B312" s="41" t="s">
        <v>80</v>
      </c>
      <c r="C312" s="41">
        <v>0</v>
      </c>
      <c r="D312" s="47">
        <v>45382</v>
      </c>
      <c r="E312" s="41" t="s">
        <v>377</v>
      </c>
      <c r="F312" s="41">
        <v>91</v>
      </c>
      <c r="G312" s="42"/>
      <c r="H312" s="42"/>
    </row>
    <row r="313" spans="1:8" x14ac:dyDescent="0.2">
      <c r="A313" s="43">
        <v>2010101300</v>
      </c>
      <c r="B313" s="44" t="s">
        <v>80</v>
      </c>
      <c r="C313" s="44">
        <v>0</v>
      </c>
      <c r="D313" s="48">
        <v>45412</v>
      </c>
      <c r="E313" s="44" t="s">
        <v>377</v>
      </c>
      <c r="F313" s="44">
        <v>121</v>
      </c>
      <c r="G313" s="45"/>
      <c r="H313" s="45"/>
    </row>
    <row r="314" spans="1:8" x14ac:dyDescent="0.2">
      <c r="A314" s="40">
        <v>2010101301</v>
      </c>
      <c r="B314" s="41" t="s">
        <v>81</v>
      </c>
      <c r="C314" s="41">
        <v>0</v>
      </c>
      <c r="D314" s="47">
        <v>45322</v>
      </c>
      <c r="E314" s="41" t="s">
        <v>378</v>
      </c>
      <c r="F314" s="41">
        <v>31</v>
      </c>
      <c r="G314" s="42"/>
      <c r="H314" s="42"/>
    </row>
    <row r="315" spans="1:8" x14ac:dyDescent="0.2">
      <c r="A315" s="43">
        <v>2010101301</v>
      </c>
      <c r="B315" s="44" t="s">
        <v>81</v>
      </c>
      <c r="C315" s="44">
        <v>0</v>
      </c>
      <c r="D315" s="48">
        <v>45350</v>
      </c>
      <c r="E315" s="44" t="s">
        <v>378</v>
      </c>
      <c r="F315" s="44">
        <v>59</v>
      </c>
      <c r="G315" s="45"/>
      <c r="H315" s="45"/>
    </row>
    <row r="316" spans="1:8" x14ac:dyDescent="0.2">
      <c r="A316" s="40">
        <v>2010101301</v>
      </c>
      <c r="B316" s="41" t="s">
        <v>81</v>
      </c>
      <c r="C316" s="41">
        <v>0</v>
      </c>
      <c r="D316" s="47">
        <v>45382</v>
      </c>
      <c r="E316" s="41" t="s">
        <v>378</v>
      </c>
      <c r="F316" s="41">
        <v>91</v>
      </c>
      <c r="G316" s="42"/>
      <c r="H316" s="42"/>
    </row>
    <row r="317" spans="1:8" x14ac:dyDescent="0.2">
      <c r="A317" s="43">
        <v>2010101301</v>
      </c>
      <c r="B317" s="44" t="s">
        <v>81</v>
      </c>
      <c r="C317" s="44">
        <v>0</v>
      </c>
      <c r="D317" s="48">
        <v>45412</v>
      </c>
      <c r="E317" s="44" t="s">
        <v>378</v>
      </c>
      <c r="F317" s="44">
        <v>121</v>
      </c>
      <c r="G317" s="45"/>
      <c r="H317" s="45"/>
    </row>
    <row r="318" spans="1:8" x14ac:dyDescent="0.2">
      <c r="A318" s="40">
        <v>2010101304</v>
      </c>
      <c r="B318" s="41" t="s">
        <v>82</v>
      </c>
      <c r="C318" s="41">
        <v>0</v>
      </c>
      <c r="D318" s="47">
        <v>45322</v>
      </c>
      <c r="E318" s="41" t="s">
        <v>381</v>
      </c>
      <c r="F318" s="41">
        <v>31</v>
      </c>
      <c r="G318" s="42"/>
      <c r="H318" s="42"/>
    </row>
    <row r="319" spans="1:8" x14ac:dyDescent="0.2">
      <c r="A319" s="43">
        <v>2010101304</v>
      </c>
      <c r="B319" s="44" t="s">
        <v>82</v>
      </c>
      <c r="C319" s="44">
        <v>0</v>
      </c>
      <c r="D319" s="48">
        <v>45350</v>
      </c>
      <c r="E319" s="44" t="s">
        <v>381</v>
      </c>
      <c r="F319" s="44">
        <v>59</v>
      </c>
      <c r="G319" s="45"/>
      <c r="H319" s="45"/>
    </row>
    <row r="320" spans="1:8" x14ac:dyDescent="0.2">
      <c r="A320" s="40">
        <v>2010101304</v>
      </c>
      <c r="B320" s="41" t="s">
        <v>82</v>
      </c>
      <c r="C320" s="41">
        <v>0</v>
      </c>
      <c r="D320" s="47">
        <v>45382</v>
      </c>
      <c r="E320" s="41" t="s">
        <v>381</v>
      </c>
      <c r="F320" s="41">
        <v>91</v>
      </c>
      <c r="G320" s="42"/>
      <c r="H320" s="42"/>
    </row>
    <row r="321" spans="1:8" x14ac:dyDescent="0.2">
      <c r="A321" s="43">
        <v>2010101304</v>
      </c>
      <c r="B321" s="44" t="s">
        <v>82</v>
      </c>
      <c r="C321" s="44">
        <v>0</v>
      </c>
      <c r="D321" s="48">
        <v>45412</v>
      </c>
      <c r="E321" s="44" t="s">
        <v>381</v>
      </c>
      <c r="F321" s="44">
        <v>121</v>
      </c>
      <c r="G321" s="45"/>
      <c r="H321" s="45"/>
    </row>
    <row r="322" spans="1:8" x14ac:dyDescent="0.2">
      <c r="A322" s="40">
        <v>2010101307</v>
      </c>
      <c r="B322" s="41" t="s">
        <v>83</v>
      </c>
      <c r="C322" s="41">
        <v>486102.3</v>
      </c>
      <c r="D322" s="47">
        <v>45322</v>
      </c>
      <c r="E322" s="41" t="s">
        <v>384</v>
      </c>
      <c r="F322" s="41">
        <v>31</v>
      </c>
      <c r="G322" s="42">
        <v>31</v>
      </c>
      <c r="H322" s="42">
        <v>31</v>
      </c>
    </row>
    <row r="323" spans="1:8" x14ac:dyDescent="0.2">
      <c r="A323" s="43">
        <v>2010101307</v>
      </c>
      <c r="B323" s="44" t="s">
        <v>83</v>
      </c>
      <c r="C323" s="44">
        <v>0</v>
      </c>
      <c r="D323" s="48">
        <v>45350</v>
      </c>
      <c r="E323" s="44" t="s">
        <v>384</v>
      </c>
      <c r="F323" s="44">
        <v>59</v>
      </c>
      <c r="G323" s="45"/>
      <c r="H323" s="45"/>
    </row>
    <row r="324" spans="1:8" x14ac:dyDescent="0.2">
      <c r="A324" s="40">
        <v>2010101307</v>
      </c>
      <c r="B324" s="41" t="s">
        <v>83</v>
      </c>
      <c r="C324" s="41">
        <v>0</v>
      </c>
      <c r="D324" s="47">
        <v>45382</v>
      </c>
      <c r="E324" s="41" t="s">
        <v>384</v>
      </c>
      <c r="F324" s="41">
        <v>91</v>
      </c>
      <c r="G324" s="42"/>
      <c r="H324" s="42"/>
    </row>
    <row r="325" spans="1:8" x14ac:dyDescent="0.2">
      <c r="A325" s="43">
        <v>2010101307</v>
      </c>
      <c r="B325" s="44" t="s">
        <v>83</v>
      </c>
      <c r="C325" s="44">
        <v>0</v>
      </c>
      <c r="D325" s="48">
        <v>45412</v>
      </c>
      <c r="E325" s="44" t="s">
        <v>384</v>
      </c>
      <c r="F325" s="44">
        <v>121</v>
      </c>
      <c r="G325" s="45"/>
      <c r="H325" s="45"/>
    </row>
    <row r="326" spans="1:8" x14ac:dyDescent="0.2">
      <c r="A326" s="40">
        <v>2010101308</v>
      </c>
      <c r="B326" s="41" t="s">
        <v>84</v>
      </c>
      <c r="C326" s="41">
        <v>0</v>
      </c>
      <c r="D326" s="47">
        <v>45322</v>
      </c>
      <c r="E326" s="41" t="s">
        <v>385</v>
      </c>
      <c r="F326" s="41">
        <v>31</v>
      </c>
      <c r="G326" s="42"/>
      <c r="H326" s="42"/>
    </row>
    <row r="327" spans="1:8" x14ac:dyDescent="0.2">
      <c r="A327" s="43">
        <v>2010101308</v>
      </c>
      <c r="B327" s="44" t="s">
        <v>84</v>
      </c>
      <c r="C327" s="44">
        <v>0</v>
      </c>
      <c r="D327" s="48">
        <v>45350</v>
      </c>
      <c r="E327" s="44" t="s">
        <v>385</v>
      </c>
      <c r="F327" s="44">
        <v>59</v>
      </c>
      <c r="G327" s="45"/>
      <c r="H327" s="45"/>
    </row>
    <row r="328" spans="1:8" x14ac:dyDescent="0.2">
      <c r="A328" s="40">
        <v>2010101308</v>
      </c>
      <c r="B328" s="41" t="s">
        <v>84</v>
      </c>
      <c r="C328" s="41">
        <v>0</v>
      </c>
      <c r="D328" s="47">
        <v>45382</v>
      </c>
      <c r="E328" s="41" t="s">
        <v>385</v>
      </c>
      <c r="F328" s="41">
        <v>91</v>
      </c>
      <c r="G328" s="42"/>
      <c r="H328" s="42"/>
    </row>
    <row r="329" spans="1:8" x14ac:dyDescent="0.2">
      <c r="A329" s="43">
        <v>2010101308</v>
      </c>
      <c r="B329" s="44" t="s">
        <v>84</v>
      </c>
      <c r="C329" s="44">
        <v>0</v>
      </c>
      <c r="D329" s="48">
        <v>45412</v>
      </c>
      <c r="E329" s="44" t="s">
        <v>385</v>
      </c>
      <c r="F329" s="44">
        <v>121</v>
      </c>
      <c r="G329" s="45"/>
      <c r="H329" s="45"/>
    </row>
    <row r="330" spans="1:8" x14ac:dyDescent="0.2">
      <c r="A330" s="40">
        <v>2010101310</v>
      </c>
      <c r="B330" s="41" t="s">
        <v>85</v>
      </c>
      <c r="C330" s="41">
        <v>1182078.88536</v>
      </c>
      <c r="D330" s="47">
        <v>45322</v>
      </c>
      <c r="E330" s="41" t="s">
        <v>387</v>
      </c>
      <c r="F330" s="41">
        <v>31</v>
      </c>
      <c r="G330" s="42">
        <v>31</v>
      </c>
      <c r="H330" s="42">
        <v>31</v>
      </c>
    </row>
    <row r="331" spans="1:8" x14ac:dyDescent="0.2">
      <c r="A331" s="43">
        <v>2010101310</v>
      </c>
      <c r="B331" s="44" t="s">
        <v>85</v>
      </c>
      <c r="C331" s="44">
        <v>1182078.88536</v>
      </c>
      <c r="D331" s="48">
        <v>45350</v>
      </c>
      <c r="E331" s="44" t="s">
        <v>387</v>
      </c>
      <c r="F331" s="44">
        <v>59</v>
      </c>
      <c r="G331" s="45">
        <v>59</v>
      </c>
      <c r="H331" s="45">
        <v>59</v>
      </c>
    </row>
    <row r="332" spans="1:8" x14ac:dyDescent="0.2">
      <c r="A332" s="40">
        <v>2010101310</v>
      </c>
      <c r="B332" s="41" t="s">
        <v>85</v>
      </c>
      <c r="C332" s="41">
        <v>1182078.88536</v>
      </c>
      <c r="D332" s="47">
        <v>45382</v>
      </c>
      <c r="E332" s="41" t="s">
        <v>387</v>
      </c>
      <c r="F332" s="41">
        <v>91</v>
      </c>
      <c r="G332" s="42">
        <v>91</v>
      </c>
      <c r="H332" s="42">
        <v>91</v>
      </c>
    </row>
    <row r="333" spans="1:8" x14ac:dyDescent="0.2">
      <c r="A333" s="43">
        <v>2010101310</v>
      </c>
      <c r="B333" s="44" t="s">
        <v>85</v>
      </c>
      <c r="C333" s="44">
        <v>1182078.88536</v>
      </c>
      <c r="D333" s="48">
        <v>45412</v>
      </c>
      <c r="E333" s="44" t="s">
        <v>387</v>
      </c>
      <c r="F333" s="44">
        <v>121</v>
      </c>
      <c r="G333" s="45">
        <v>121</v>
      </c>
      <c r="H333" s="45">
        <v>121</v>
      </c>
    </row>
    <row r="334" spans="1:8" x14ac:dyDescent="0.2">
      <c r="A334" s="40">
        <v>2010102004</v>
      </c>
      <c r="B334" s="41" t="s">
        <v>86</v>
      </c>
      <c r="C334" s="41">
        <v>30422</v>
      </c>
      <c r="D334" s="47">
        <v>45322</v>
      </c>
      <c r="E334" s="41" t="s">
        <v>391</v>
      </c>
      <c r="F334" s="41">
        <v>31</v>
      </c>
      <c r="G334" s="42">
        <v>31</v>
      </c>
      <c r="H334" s="42">
        <v>31</v>
      </c>
    </row>
    <row r="335" spans="1:8" x14ac:dyDescent="0.2">
      <c r="A335" s="43">
        <v>2010102004</v>
      </c>
      <c r="B335" s="44" t="s">
        <v>86</v>
      </c>
      <c r="C335" s="44">
        <v>0</v>
      </c>
      <c r="D335" s="48">
        <v>45350</v>
      </c>
      <c r="E335" s="44" t="s">
        <v>391</v>
      </c>
      <c r="F335" s="44">
        <v>59</v>
      </c>
      <c r="G335" s="45"/>
      <c r="H335" s="45"/>
    </row>
    <row r="336" spans="1:8" x14ac:dyDescent="0.2">
      <c r="A336" s="40">
        <v>2010102004</v>
      </c>
      <c r="B336" s="41" t="s">
        <v>86</v>
      </c>
      <c r="C336" s="41">
        <v>0</v>
      </c>
      <c r="D336" s="47">
        <v>45382</v>
      </c>
      <c r="E336" s="41" t="s">
        <v>391</v>
      </c>
      <c r="F336" s="41">
        <v>91</v>
      </c>
      <c r="G336" s="42"/>
      <c r="H336" s="42"/>
    </row>
    <row r="337" spans="1:8" x14ac:dyDescent="0.2">
      <c r="A337" s="43">
        <v>2010102004</v>
      </c>
      <c r="B337" s="44" t="s">
        <v>86</v>
      </c>
      <c r="C337" s="44">
        <v>0</v>
      </c>
      <c r="D337" s="48">
        <v>45412</v>
      </c>
      <c r="E337" s="44" t="s">
        <v>391</v>
      </c>
      <c r="F337" s="44">
        <v>121</v>
      </c>
      <c r="G337" s="45"/>
      <c r="H337" s="45"/>
    </row>
    <row r="338" spans="1:8" x14ac:dyDescent="0.2">
      <c r="A338" s="40">
        <v>2010102005</v>
      </c>
      <c r="B338" s="41" t="s">
        <v>87</v>
      </c>
      <c r="C338" s="41">
        <v>96600</v>
      </c>
      <c r="D338" s="47">
        <v>45322</v>
      </c>
      <c r="E338" s="41" t="s">
        <v>392</v>
      </c>
      <c r="F338" s="41">
        <v>31</v>
      </c>
      <c r="G338" s="42">
        <v>31</v>
      </c>
      <c r="H338" s="42">
        <v>31</v>
      </c>
    </row>
    <row r="339" spans="1:8" x14ac:dyDescent="0.2">
      <c r="A339" s="43">
        <v>2010102005</v>
      </c>
      <c r="B339" s="44" t="s">
        <v>87</v>
      </c>
      <c r="C339" s="44">
        <v>96600</v>
      </c>
      <c r="D339" s="48">
        <v>45350</v>
      </c>
      <c r="E339" s="44" t="s">
        <v>392</v>
      </c>
      <c r="F339" s="44">
        <v>59</v>
      </c>
      <c r="G339" s="45">
        <v>59</v>
      </c>
      <c r="H339" s="45">
        <v>59</v>
      </c>
    </row>
    <row r="340" spans="1:8" x14ac:dyDescent="0.2">
      <c r="A340" s="40">
        <v>2010102005</v>
      </c>
      <c r="B340" s="41" t="s">
        <v>87</v>
      </c>
      <c r="C340" s="41">
        <v>0</v>
      </c>
      <c r="D340" s="47">
        <v>45382</v>
      </c>
      <c r="E340" s="41" t="s">
        <v>392</v>
      </c>
      <c r="F340" s="41">
        <v>91</v>
      </c>
      <c r="G340" s="42"/>
      <c r="H340" s="42"/>
    </row>
    <row r="341" spans="1:8" x14ac:dyDescent="0.2">
      <c r="A341" s="43">
        <v>2010102005</v>
      </c>
      <c r="B341" s="44" t="s">
        <v>87</v>
      </c>
      <c r="C341" s="44">
        <v>0</v>
      </c>
      <c r="D341" s="48">
        <v>45412</v>
      </c>
      <c r="E341" s="44" t="s">
        <v>392</v>
      </c>
      <c r="F341" s="44">
        <v>121</v>
      </c>
      <c r="G341" s="45"/>
      <c r="H341" s="45"/>
    </row>
    <row r="342" spans="1:8" x14ac:dyDescent="0.2">
      <c r="A342" s="40">
        <v>2010102015</v>
      </c>
      <c r="B342" s="41" t="s">
        <v>88</v>
      </c>
      <c r="C342" s="41">
        <v>0</v>
      </c>
      <c r="D342" s="47">
        <v>45322</v>
      </c>
      <c r="E342" s="41" t="s">
        <v>402</v>
      </c>
      <c r="F342" s="41">
        <v>31</v>
      </c>
      <c r="G342" s="42"/>
      <c r="H342" s="42"/>
    </row>
    <row r="343" spans="1:8" x14ac:dyDescent="0.2">
      <c r="A343" s="43">
        <v>2010102015</v>
      </c>
      <c r="B343" s="44" t="s">
        <v>88</v>
      </c>
      <c r="C343" s="44">
        <v>0</v>
      </c>
      <c r="D343" s="48">
        <v>45350</v>
      </c>
      <c r="E343" s="44" t="s">
        <v>402</v>
      </c>
      <c r="F343" s="44">
        <v>59</v>
      </c>
      <c r="G343" s="45"/>
      <c r="H343" s="45"/>
    </row>
    <row r="344" spans="1:8" x14ac:dyDescent="0.2">
      <c r="A344" s="40">
        <v>2010102015</v>
      </c>
      <c r="B344" s="41" t="s">
        <v>88</v>
      </c>
      <c r="C344" s="41">
        <v>0</v>
      </c>
      <c r="D344" s="47">
        <v>45382</v>
      </c>
      <c r="E344" s="41" t="s">
        <v>402</v>
      </c>
      <c r="F344" s="41">
        <v>91</v>
      </c>
      <c r="G344" s="42"/>
      <c r="H344" s="42"/>
    </row>
    <row r="345" spans="1:8" x14ac:dyDescent="0.2">
      <c r="A345" s="43">
        <v>2010102015</v>
      </c>
      <c r="B345" s="44" t="s">
        <v>88</v>
      </c>
      <c r="C345" s="44">
        <v>0</v>
      </c>
      <c r="D345" s="48">
        <v>45412</v>
      </c>
      <c r="E345" s="44" t="s">
        <v>402</v>
      </c>
      <c r="F345" s="44">
        <v>121</v>
      </c>
      <c r="G345" s="45"/>
      <c r="H345" s="45"/>
    </row>
    <row r="346" spans="1:8" x14ac:dyDescent="0.2">
      <c r="A346" s="40">
        <v>2010102016</v>
      </c>
      <c r="B346" s="41" t="s">
        <v>89</v>
      </c>
      <c r="C346" s="41">
        <v>1019716.67</v>
      </c>
      <c r="D346" s="47">
        <v>45322</v>
      </c>
      <c r="E346" s="41" t="s">
        <v>403</v>
      </c>
      <c r="F346" s="41">
        <v>31</v>
      </c>
      <c r="G346" s="42">
        <v>31</v>
      </c>
      <c r="H346" s="42">
        <v>31</v>
      </c>
    </row>
    <row r="347" spans="1:8" x14ac:dyDescent="0.2">
      <c r="A347" s="43">
        <v>2010102016</v>
      </c>
      <c r="B347" s="44" t="s">
        <v>89</v>
      </c>
      <c r="C347" s="44">
        <v>0</v>
      </c>
      <c r="D347" s="48">
        <v>45350</v>
      </c>
      <c r="E347" s="44" t="s">
        <v>403</v>
      </c>
      <c r="F347" s="44">
        <v>59</v>
      </c>
      <c r="G347" s="45"/>
      <c r="H347" s="45"/>
    </row>
    <row r="348" spans="1:8" x14ac:dyDescent="0.2">
      <c r="A348" s="40">
        <v>2010102016</v>
      </c>
      <c r="B348" s="41" t="s">
        <v>89</v>
      </c>
      <c r="C348" s="41">
        <v>0</v>
      </c>
      <c r="D348" s="47">
        <v>45382</v>
      </c>
      <c r="E348" s="41" t="s">
        <v>403</v>
      </c>
      <c r="F348" s="41">
        <v>91</v>
      </c>
      <c r="G348" s="42"/>
      <c r="H348" s="42"/>
    </row>
    <row r="349" spans="1:8" x14ac:dyDescent="0.2">
      <c r="A349" s="43">
        <v>2010102016</v>
      </c>
      <c r="B349" s="44" t="s">
        <v>89</v>
      </c>
      <c r="C349" s="44">
        <v>0</v>
      </c>
      <c r="D349" s="48">
        <v>45412</v>
      </c>
      <c r="E349" s="44" t="s">
        <v>403</v>
      </c>
      <c r="F349" s="44">
        <v>121</v>
      </c>
      <c r="G349" s="45"/>
      <c r="H349" s="45"/>
    </row>
    <row r="350" spans="1:8" x14ac:dyDescent="0.2">
      <c r="A350" s="40">
        <v>2010103008</v>
      </c>
      <c r="B350" s="41" t="s">
        <v>90</v>
      </c>
      <c r="C350" s="41">
        <v>6859.4400000000005</v>
      </c>
      <c r="D350" s="47">
        <v>45322</v>
      </c>
      <c r="E350" s="41" t="s">
        <v>785</v>
      </c>
      <c r="F350" s="41">
        <v>31</v>
      </c>
      <c r="G350" s="42">
        <v>31</v>
      </c>
      <c r="H350" s="42">
        <v>31</v>
      </c>
    </row>
    <row r="351" spans="1:8" x14ac:dyDescent="0.2">
      <c r="A351" s="43">
        <v>2010103008</v>
      </c>
      <c r="B351" s="44" t="s">
        <v>90</v>
      </c>
      <c r="C351" s="44">
        <v>0</v>
      </c>
      <c r="D351" s="48">
        <v>45350</v>
      </c>
      <c r="E351" s="44" t="s">
        <v>785</v>
      </c>
      <c r="F351" s="44">
        <v>59</v>
      </c>
      <c r="G351" s="45"/>
      <c r="H351" s="45"/>
    </row>
    <row r="352" spans="1:8" x14ac:dyDescent="0.2">
      <c r="A352" s="40">
        <v>2010103008</v>
      </c>
      <c r="B352" s="41" t="s">
        <v>90</v>
      </c>
      <c r="C352" s="41">
        <v>0</v>
      </c>
      <c r="D352" s="47">
        <v>45382</v>
      </c>
      <c r="E352" s="41" t="s">
        <v>785</v>
      </c>
      <c r="F352" s="41">
        <v>91</v>
      </c>
      <c r="G352" s="42"/>
      <c r="H352" s="42"/>
    </row>
    <row r="353" spans="1:8" x14ac:dyDescent="0.2">
      <c r="A353" s="43">
        <v>2010103008</v>
      </c>
      <c r="B353" s="44" t="s">
        <v>90</v>
      </c>
      <c r="C353" s="44">
        <v>0</v>
      </c>
      <c r="D353" s="48">
        <v>45412</v>
      </c>
      <c r="E353" s="44" t="s">
        <v>785</v>
      </c>
      <c r="F353" s="44">
        <v>121</v>
      </c>
      <c r="G353" s="45"/>
      <c r="H353" s="45"/>
    </row>
    <row r="354" spans="1:8" x14ac:dyDescent="0.2">
      <c r="A354" s="40">
        <v>2010103010</v>
      </c>
      <c r="B354" s="41" t="s">
        <v>91</v>
      </c>
      <c r="C354" s="41">
        <v>10429</v>
      </c>
      <c r="D354" s="47">
        <v>45322</v>
      </c>
      <c r="E354" s="41" t="s">
        <v>787</v>
      </c>
      <c r="F354" s="41">
        <v>31</v>
      </c>
      <c r="G354" s="42">
        <v>31</v>
      </c>
      <c r="H354" s="42">
        <v>31</v>
      </c>
    </row>
    <row r="355" spans="1:8" x14ac:dyDescent="0.2">
      <c r="A355" s="43">
        <v>2010103010</v>
      </c>
      <c r="B355" s="44" t="s">
        <v>91</v>
      </c>
      <c r="C355" s="44">
        <v>0</v>
      </c>
      <c r="D355" s="48">
        <v>45350</v>
      </c>
      <c r="E355" s="44" t="s">
        <v>787</v>
      </c>
      <c r="F355" s="44">
        <v>59</v>
      </c>
      <c r="G355" s="45"/>
      <c r="H355" s="45"/>
    </row>
    <row r="356" spans="1:8" x14ac:dyDescent="0.2">
      <c r="A356" s="40">
        <v>2010103010</v>
      </c>
      <c r="B356" s="41" t="s">
        <v>91</v>
      </c>
      <c r="C356" s="41">
        <v>0</v>
      </c>
      <c r="D356" s="47">
        <v>45382</v>
      </c>
      <c r="E356" s="41" t="s">
        <v>787</v>
      </c>
      <c r="F356" s="41">
        <v>91</v>
      </c>
      <c r="G356" s="42"/>
      <c r="H356" s="42"/>
    </row>
    <row r="357" spans="1:8" x14ac:dyDescent="0.2">
      <c r="A357" s="43">
        <v>2010103010</v>
      </c>
      <c r="B357" s="44" t="s">
        <v>91</v>
      </c>
      <c r="C357" s="44">
        <v>0</v>
      </c>
      <c r="D357" s="48">
        <v>45412</v>
      </c>
      <c r="E357" s="44" t="s">
        <v>787</v>
      </c>
      <c r="F357" s="44">
        <v>121</v>
      </c>
      <c r="G357" s="45"/>
      <c r="H357" s="45"/>
    </row>
    <row r="358" spans="1:8" x14ac:dyDescent="0.2">
      <c r="A358" s="40">
        <v>2010103011</v>
      </c>
      <c r="B358" s="41" t="s">
        <v>92</v>
      </c>
      <c r="C358" s="41">
        <v>4058010.52</v>
      </c>
      <c r="D358" s="47">
        <v>45322</v>
      </c>
      <c r="E358" s="41" t="s">
        <v>788</v>
      </c>
      <c r="F358" s="41">
        <v>31</v>
      </c>
      <c r="G358" s="42">
        <v>31</v>
      </c>
      <c r="H358" s="42">
        <v>31</v>
      </c>
    </row>
    <row r="359" spans="1:8" x14ac:dyDescent="0.2">
      <c r="A359" s="43">
        <v>2010103011</v>
      </c>
      <c r="B359" s="44" t="s">
        <v>92</v>
      </c>
      <c r="C359" s="44">
        <v>0</v>
      </c>
      <c r="D359" s="48">
        <v>45350</v>
      </c>
      <c r="E359" s="44" t="s">
        <v>788</v>
      </c>
      <c r="F359" s="44">
        <v>59</v>
      </c>
      <c r="G359" s="45"/>
      <c r="H359" s="45"/>
    </row>
    <row r="360" spans="1:8" x14ac:dyDescent="0.2">
      <c r="A360" s="40">
        <v>2010103011</v>
      </c>
      <c r="B360" s="41" t="s">
        <v>92</v>
      </c>
      <c r="C360" s="41">
        <v>0</v>
      </c>
      <c r="D360" s="47">
        <v>45382</v>
      </c>
      <c r="E360" s="41" t="s">
        <v>788</v>
      </c>
      <c r="F360" s="41">
        <v>91</v>
      </c>
      <c r="G360" s="42"/>
      <c r="H360" s="42"/>
    </row>
    <row r="361" spans="1:8" x14ac:dyDescent="0.2">
      <c r="A361" s="43">
        <v>2010103011</v>
      </c>
      <c r="B361" s="44" t="s">
        <v>92</v>
      </c>
      <c r="C361" s="44">
        <v>0</v>
      </c>
      <c r="D361" s="48">
        <v>45412</v>
      </c>
      <c r="E361" s="44" t="s">
        <v>788</v>
      </c>
      <c r="F361" s="44">
        <v>121</v>
      </c>
      <c r="G361" s="45"/>
      <c r="H361" s="45"/>
    </row>
    <row r="362" spans="1:8" x14ac:dyDescent="0.2">
      <c r="A362" s="40">
        <v>2010103016</v>
      </c>
      <c r="B362" s="41" t="s">
        <v>93</v>
      </c>
      <c r="C362" s="41">
        <v>0</v>
      </c>
      <c r="D362" s="47">
        <v>45322</v>
      </c>
      <c r="E362" s="41" t="s">
        <v>790</v>
      </c>
      <c r="F362" s="41">
        <v>31</v>
      </c>
      <c r="G362" s="42"/>
      <c r="H362" s="42"/>
    </row>
    <row r="363" spans="1:8" x14ac:dyDescent="0.2">
      <c r="A363" s="43">
        <v>2010103016</v>
      </c>
      <c r="B363" s="44" t="s">
        <v>93</v>
      </c>
      <c r="C363" s="44">
        <v>0</v>
      </c>
      <c r="D363" s="48">
        <v>45350</v>
      </c>
      <c r="E363" s="44" t="s">
        <v>790</v>
      </c>
      <c r="F363" s="44">
        <v>59</v>
      </c>
      <c r="G363" s="45"/>
      <c r="H363" s="45"/>
    </row>
    <row r="364" spans="1:8" x14ac:dyDescent="0.2">
      <c r="A364" s="40">
        <v>2010103016</v>
      </c>
      <c r="B364" s="41" t="s">
        <v>93</v>
      </c>
      <c r="C364" s="41">
        <v>0</v>
      </c>
      <c r="D364" s="47">
        <v>45382</v>
      </c>
      <c r="E364" s="41" t="s">
        <v>790</v>
      </c>
      <c r="F364" s="41">
        <v>91</v>
      </c>
      <c r="G364" s="42"/>
      <c r="H364" s="42"/>
    </row>
    <row r="365" spans="1:8" x14ac:dyDescent="0.2">
      <c r="A365" s="43">
        <v>2010103016</v>
      </c>
      <c r="B365" s="44" t="s">
        <v>93</v>
      </c>
      <c r="C365" s="44">
        <v>0</v>
      </c>
      <c r="D365" s="48">
        <v>45412</v>
      </c>
      <c r="E365" s="44" t="s">
        <v>790</v>
      </c>
      <c r="F365" s="44">
        <v>121</v>
      </c>
      <c r="G365" s="45"/>
      <c r="H365" s="45"/>
    </row>
    <row r="366" spans="1:8" x14ac:dyDescent="0.2">
      <c r="A366" s="40">
        <v>2010103022</v>
      </c>
      <c r="B366" s="41" t="s">
        <v>94</v>
      </c>
      <c r="C366" s="41">
        <v>30491.25</v>
      </c>
      <c r="D366" s="47">
        <v>45322</v>
      </c>
      <c r="E366" s="41" t="s">
        <v>793</v>
      </c>
      <c r="F366" s="41">
        <v>31</v>
      </c>
      <c r="G366" s="42">
        <v>31</v>
      </c>
      <c r="H366" s="42">
        <v>31</v>
      </c>
    </row>
    <row r="367" spans="1:8" x14ac:dyDescent="0.2">
      <c r="A367" s="43">
        <v>2010103022</v>
      </c>
      <c r="B367" s="44" t="s">
        <v>94</v>
      </c>
      <c r="C367" s="44">
        <v>30491.25</v>
      </c>
      <c r="D367" s="48">
        <v>45350</v>
      </c>
      <c r="E367" s="44" t="s">
        <v>793</v>
      </c>
      <c r="F367" s="44">
        <v>59</v>
      </c>
      <c r="G367" s="45">
        <v>59</v>
      </c>
      <c r="H367" s="45">
        <v>59</v>
      </c>
    </row>
    <row r="368" spans="1:8" x14ac:dyDescent="0.2">
      <c r="A368" s="40">
        <v>2010103022</v>
      </c>
      <c r="B368" s="41" t="s">
        <v>94</v>
      </c>
      <c r="C368" s="41">
        <v>0</v>
      </c>
      <c r="D368" s="47">
        <v>45382</v>
      </c>
      <c r="E368" s="41" t="s">
        <v>793</v>
      </c>
      <c r="F368" s="41">
        <v>91</v>
      </c>
      <c r="G368" s="42"/>
      <c r="H368" s="42"/>
    </row>
    <row r="369" spans="1:8" x14ac:dyDescent="0.2">
      <c r="A369" s="43">
        <v>2010103022</v>
      </c>
      <c r="B369" s="44" t="s">
        <v>94</v>
      </c>
      <c r="C369" s="44">
        <v>0</v>
      </c>
      <c r="D369" s="48">
        <v>45412</v>
      </c>
      <c r="E369" s="44" t="s">
        <v>793</v>
      </c>
      <c r="F369" s="44">
        <v>121</v>
      </c>
      <c r="G369" s="45"/>
      <c r="H369" s="45"/>
    </row>
    <row r="370" spans="1:8" x14ac:dyDescent="0.2">
      <c r="A370" s="40">
        <v>2010103030</v>
      </c>
      <c r="B370" s="41" t="s">
        <v>95</v>
      </c>
      <c r="C370" s="41">
        <v>2054.4361249999997</v>
      </c>
      <c r="D370" s="47">
        <v>45322</v>
      </c>
      <c r="E370" s="41" t="s">
        <v>797</v>
      </c>
      <c r="F370" s="41">
        <v>31</v>
      </c>
      <c r="G370" s="42">
        <v>31</v>
      </c>
      <c r="H370" s="42">
        <v>31</v>
      </c>
    </row>
    <row r="371" spans="1:8" x14ac:dyDescent="0.2">
      <c r="A371" s="43">
        <v>2010103030</v>
      </c>
      <c r="B371" s="44" t="s">
        <v>95</v>
      </c>
      <c r="C371" s="44">
        <v>2054.4361249999997</v>
      </c>
      <c r="D371" s="48">
        <v>45350</v>
      </c>
      <c r="E371" s="44" t="s">
        <v>797</v>
      </c>
      <c r="F371" s="44">
        <v>59</v>
      </c>
      <c r="G371" s="45">
        <v>59</v>
      </c>
      <c r="H371" s="45">
        <v>59</v>
      </c>
    </row>
    <row r="372" spans="1:8" x14ac:dyDescent="0.2">
      <c r="A372" s="40">
        <v>2010103030</v>
      </c>
      <c r="B372" s="41" t="s">
        <v>95</v>
      </c>
      <c r="C372" s="41">
        <v>0</v>
      </c>
      <c r="D372" s="47">
        <v>45382</v>
      </c>
      <c r="E372" s="41" t="s">
        <v>797</v>
      </c>
      <c r="F372" s="41">
        <v>91</v>
      </c>
      <c r="G372" s="42"/>
      <c r="H372" s="42"/>
    </row>
    <row r="373" spans="1:8" x14ac:dyDescent="0.2">
      <c r="A373" s="43">
        <v>2010103030</v>
      </c>
      <c r="B373" s="44" t="s">
        <v>95</v>
      </c>
      <c r="C373" s="44">
        <v>0</v>
      </c>
      <c r="D373" s="48">
        <v>45412</v>
      </c>
      <c r="E373" s="44" t="s">
        <v>797</v>
      </c>
      <c r="F373" s="44">
        <v>121</v>
      </c>
      <c r="G373" s="45"/>
      <c r="H373" s="45"/>
    </row>
    <row r="374" spans="1:8" x14ac:dyDescent="0.2">
      <c r="A374" s="40">
        <v>2010103032</v>
      </c>
      <c r="B374" s="41" t="s">
        <v>96</v>
      </c>
      <c r="C374" s="41">
        <v>18511.778674999998</v>
      </c>
      <c r="D374" s="47">
        <v>45322</v>
      </c>
      <c r="E374" s="41" t="s">
        <v>798</v>
      </c>
      <c r="F374" s="41">
        <v>31</v>
      </c>
      <c r="G374" s="42">
        <v>31</v>
      </c>
      <c r="H374" s="42">
        <v>31</v>
      </c>
    </row>
    <row r="375" spans="1:8" x14ac:dyDescent="0.2">
      <c r="A375" s="43">
        <v>2010103032</v>
      </c>
      <c r="B375" s="44" t="s">
        <v>96</v>
      </c>
      <c r="C375" s="44">
        <v>18511.778674999998</v>
      </c>
      <c r="D375" s="48">
        <v>45350</v>
      </c>
      <c r="E375" s="44" t="s">
        <v>798</v>
      </c>
      <c r="F375" s="44">
        <v>59</v>
      </c>
      <c r="G375" s="45">
        <v>59</v>
      </c>
      <c r="H375" s="45">
        <v>59</v>
      </c>
    </row>
    <row r="376" spans="1:8" x14ac:dyDescent="0.2">
      <c r="A376" s="40">
        <v>2010103032</v>
      </c>
      <c r="B376" s="41" t="s">
        <v>96</v>
      </c>
      <c r="C376" s="41">
        <v>0</v>
      </c>
      <c r="D376" s="47">
        <v>45382</v>
      </c>
      <c r="E376" s="41" t="s">
        <v>798</v>
      </c>
      <c r="F376" s="41">
        <v>91</v>
      </c>
      <c r="G376" s="42"/>
      <c r="H376" s="42"/>
    </row>
    <row r="377" spans="1:8" x14ac:dyDescent="0.2">
      <c r="A377" s="43">
        <v>2010103032</v>
      </c>
      <c r="B377" s="44" t="s">
        <v>96</v>
      </c>
      <c r="C377" s="44">
        <v>0</v>
      </c>
      <c r="D377" s="48">
        <v>45412</v>
      </c>
      <c r="E377" s="44" t="s">
        <v>798</v>
      </c>
      <c r="F377" s="44">
        <v>121</v>
      </c>
      <c r="G377" s="45"/>
      <c r="H377" s="45"/>
    </row>
    <row r="378" spans="1:8" x14ac:dyDescent="0.2">
      <c r="A378" s="40">
        <v>2010103033</v>
      </c>
      <c r="B378" s="41" t="s">
        <v>97</v>
      </c>
      <c r="C378" s="41">
        <v>2731.25</v>
      </c>
      <c r="D378" s="47">
        <v>45322</v>
      </c>
      <c r="E378" s="41" t="s">
        <v>799</v>
      </c>
      <c r="F378" s="41">
        <v>31</v>
      </c>
      <c r="G378" s="42">
        <v>31</v>
      </c>
      <c r="H378" s="42">
        <v>31</v>
      </c>
    </row>
    <row r="379" spans="1:8" x14ac:dyDescent="0.2">
      <c r="A379" s="43">
        <v>2010103033</v>
      </c>
      <c r="B379" s="44" t="s">
        <v>97</v>
      </c>
      <c r="C379" s="44">
        <v>0</v>
      </c>
      <c r="D379" s="48">
        <v>45350</v>
      </c>
      <c r="E379" s="44" t="s">
        <v>799</v>
      </c>
      <c r="F379" s="44">
        <v>59</v>
      </c>
      <c r="G379" s="45"/>
      <c r="H379" s="45"/>
    </row>
    <row r="380" spans="1:8" x14ac:dyDescent="0.2">
      <c r="A380" s="40">
        <v>2010103033</v>
      </c>
      <c r="B380" s="41" t="s">
        <v>97</v>
      </c>
      <c r="C380" s="41">
        <v>0</v>
      </c>
      <c r="D380" s="47">
        <v>45382</v>
      </c>
      <c r="E380" s="41" t="s">
        <v>799</v>
      </c>
      <c r="F380" s="41">
        <v>91</v>
      </c>
      <c r="G380" s="42"/>
      <c r="H380" s="42"/>
    </row>
    <row r="381" spans="1:8" x14ac:dyDescent="0.2">
      <c r="A381" s="43">
        <v>2010103033</v>
      </c>
      <c r="B381" s="44" t="s">
        <v>97</v>
      </c>
      <c r="C381" s="44">
        <v>0</v>
      </c>
      <c r="D381" s="48">
        <v>45412</v>
      </c>
      <c r="E381" s="44" t="s">
        <v>799</v>
      </c>
      <c r="F381" s="44">
        <v>121</v>
      </c>
      <c r="G381" s="45"/>
      <c r="H381" s="45"/>
    </row>
    <row r="382" spans="1:8" x14ac:dyDescent="0.2">
      <c r="A382" s="40">
        <v>2010103046</v>
      </c>
      <c r="B382" s="41" t="s">
        <v>98</v>
      </c>
      <c r="C382" s="41">
        <v>159705</v>
      </c>
      <c r="D382" s="47">
        <v>45322</v>
      </c>
      <c r="E382" s="41" t="s">
        <v>408</v>
      </c>
      <c r="F382" s="41">
        <v>31</v>
      </c>
      <c r="G382" s="42">
        <v>31</v>
      </c>
      <c r="H382" s="42">
        <v>31</v>
      </c>
    </row>
    <row r="383" spans="1:8" x14ac:dyDescent="0.2">
      <c r="A383" s="43">
        <v>2010103046</v>
      </c>
      <c r="B383" s="44" t="s">
        <v>98</v>
      </c>
      <c r="C383" s="44">
        <v>142147</v>
      </c>
      <c r="D383" s="48">
        <v>45350</v>
      </c>
      <c r="E383" s="44" t="s">
        <v>408</v>
      </c>
      <c r="F383" s="44">
        <v>59</v>
      </c>
      <c r="G383" s="45">
        <v>59</v>
      </c>
      <c r="H383" s="45">
        <v>59</v>
      </c>
    </row>
    <row r="384" spans="1:8" x14ac:dyDescent="0.2">
      <c r="A384" s="40">
        <v>2010103046</v>
      </c>
      <c r="B384" s="41" t="s">
        <v>98</v>
      </c>
      <c r="C384" s="41">
        <v>31347.7</v>
      </c>
      <c r="D384" s="47">
        <v>45382</v>
      </c>
      <c r="E384" s="41" t="s">
        <v>408</v>
      </c>
      <c r="F384" s="41">
        <v>91</v>
      </c>
      <c r="G384" s="42">
        <v>91</v>
      </c>
      <c r="H384" s="42">
        <v>91</v>
      </c>
    </row>
    <row r="385" spans="1:8" x14ac:dyDescent="0.2">
      <c r="A385" s="43">
        <v>2010103046</v>
      </c>
      <c r="B385" s="44" t="s">
        <v>98</v>
      </c>
      <c r="C385" s="44">
        <v>0</v>
      </c>
      <c r="D385" s="48">
        <v>45412</v>
      </c>
      <c r="E385" s="44" t="s">
        <v>408</v>
      </c>
      <c r="F385" s="44">
        <v>121</v>
      </c>
      <c r="G385" s="45"/>
      <c r="H385" s="45"/>
    </row>
    <row r="386" spans="1:8" x14ac:dyDescent="0.2">
      <c r="A386" s="40">
        <v>2010103065</v>
      </c>
      <c r="B386" s="41" t="s">
        <v>99</v>
      </c>
      <c r="C386" s="41">
        <v>0</v>
      </c>
      <c r="D386" s="47">
        <v>45322</v>
      </c>
      <c r="E386" s="41" t="s">
        <v>417</v>
      </c>
      <c r="F386" s="41">
        <v>31</v>
      </c>
      <c r="G386" s="42"/>
      <c r="H386" s="42"/>
    </row>
    <row r="387" spans="1:8" x14ac:dyDescent="0.2">
      <c r="A387" s="43">
        <v>2010103065</v>
      </c>
      <c r="B387" s="44" t="s">
        <v>99</v>
      </c>
      <c r="C387" s="44">
        <v>0</v>
      </c>
      <c r="D387" s="48">
        <v>45350</v>
      </c>
      <c r="E387" s="44" t="s">
        <v>417</v>
      </c>
      <c r="F387" s="44">
        <v>59</v>
      </c>
      <c r="G387" s="45"/>
      <c r="H387" s="45"/>
    </row>
    <row r="388" spans="1:8" x14ac:dyDescent="0.2">
      <c r="A388" s="40">
        <v>2010103065</v>
      </c>
      <c r="B388" s="41" t="s">
        <v>99</v>
      </c>
      <c r="C388" s="41">
        <v>0</v>
      </c>
      <c r="D388" s="47">
        <v>45382</v>
      </c>
      <c r="E388" s="41" t="s">
        <v>417</v>
      </c>
      <c r="F388" s="41">
        <v>91</v>
      </c>
      <c r="G388" s="42"/>
      <c r="H388" s="42"/>
    </row>
    <row r="389" spans="1:8" x14ac:dyDescent="0.2">
      <c r="A389" s="43">
        <v>2010103065</v>
      </c>
      <c r="B389" s="44" t="s">
        <v>99</v>
      </c>
      <c r="C389" s="44">
        <v>0</v>
      </c>
      <c r="D389" s="48">
        <v>45412</v>
      </c>
      <c r="E389" s="44" t="s">
        <v>417</v>
      </c>
      <c r="F389" s="44">
        <v>121</v>
      </c>
      <c r="G389" s="45"/>
      <c r="H389" s="45"/>
    </row>
    <row r="390" spans="1:8" x14ac:dyDescent="0.2">
      <c r="A390" s="40">
        <v>2010103073</v>
      </c>
      <c r="B390" s="41" t="s">
        <v>100</v>
      </c>
      <c r="C390" s="41">
        <v>8784.5</v>
      </c>
      <c r="D390" s="47">
        <v>45322</v>
      </c>
      <c r="E390" s="41" t="s">
        <v>421</v>
      </c>
      <c r="F390" s="41">
        <v>31</v>
      </c>
      <c r="G390" s="42">
        <v>31</v>
      </c>
      <c r="H390" s="42">
        <v>31</v>
      </c>
    </row>
    <row r="391" spans="1:8" x14ac:dyDescent="0.2">
      <c r="A391" s="43">
        <v>2010103073</v>
      </c>
      <c r="B391" s="44" t="s">
        <v>100</v>
      </c>
      <c r="C391" s="44">
        <v>8784.5</v>
      </c>
      <c r="D391" s="48">
        <v>45350</v>
      </c>
      <c r="E391" s="44" t="s">
        <v>421</v>
      </c>
      <c r="F391" s="44">
        <v>59</v>
      </c>
      <c r="G391" s="45">
        <v>59</v>
      </c>
      <c r="H391" s="45">
        <v>59</v>
      </c>
    </row>
    <row r="392" spans="1:8" x14ac:dyDescent="0.2">
      <c r="A392" s="40">
        <v>2010103073</v>
      </c>
      <c r="B392" s="41" t="s">
        <v>100</v>
      </c>
      <c r="C392" s="41">
        <v>0</v>
      </c>
      <c r="D392" s="47">
        <v>45382</v>
      </c>
      <c r="E392" s="41" t="s">
        <v>421</v>
      </c>
      <c r="F392" s="41">
        <v>91</v>
      </c>
      <c r="G392" s="42"/>
      <c r="H392" s="42"/>
    </row>
    <row r="393" spans="1:8" x14ac:dyDescent="0.2">
      <c r="A393" s="43">
        <v>2010103073</v>
      </c>
      <c r="B393" s="44" t="s">
        <v>100</v>
      </c>
      <c r="C393" s="44">
        <v>0</v>
      </c>
      <c r="D393" s="48">
        <v>45412</v>
      </c>
      <c r="E393" s="44" t="s">
        <v>421</v>
      </c>
      <c r="F393" s="44">
        <v>121</v>
      </c>
      <c r="G393" s="45"/>
      <c r="H393" s="45"/>
    </row>
    <row r="394" spans="1:8" x14ac:dyDescent="0.2">
      <c r="A394" s="40">
        <v>2010103085</v>
      </c>
      <c r="B394" s="41" t="s">
        <v>101</v>
      </c>
      <c r="C394" s="41">
        <v>713</v>
      </c>
      <c r="D394" s="47">
        <v>45322</v>
      </c>
      <c r="E394" s="41" t="s">
        <v>425</v>
      </c>
      <c r="F394" s="41">
        <v>31</v>
      </c>
      <c r="G394" s="42">
        <v>31</v>
      </c>
      <c r="H394" s="42">
        <v>31</v>
      </c>
    </row>
    <row r="395" spans="1:8" x14ac:dyDescent="0.2">
      <c r="A395" s="43">
        <v>2010103085</v>
      </c>
      <c r="B395" s="44" t="s">
        <v>101</v>
      </c>
      <c r="C395" s="44">
        <v>0</v>
      </c>
      <c r="D395" s="48">
        <v>45350</v>
      </c>
      <c r="E395" s="44" t="s">
        <v>425</v>
      </c>
      <c r="F395" s="44">
        <v>59</v>
      </c>
      <c r="G395" s="45"/>
      <c r="H395" s="45"/>
    </row>
    <row r="396" spans="1:8" x14ac:dyDescent="0.2">
      <c r="A396" s="40">
        <v>2010103085</v>
      </c>
      <c r="B396" s="41" t="s">
        <v>101</v>
      </c>
      <c r="C396" s="41">
        <v>0</v>
      </c>
      <c r="D396" s="47">
        <v>45382</v>
      </c>
      <c r="E396" s="41" t="s">
        <v>425</v>
      </c>
      <c r="F396" s="41">
        <v>91</v>
      </c>
      <c r="G396" s="42"/>
      <c r="H396" s="42"/>
    </row>
    <row r="397" spans="1:8" x14ac:dyDescent="0.2">
      <c r="A397" s="43">
        <v>2010103085</v>
      </c>
      <c r="B397" s="44" t="s">
        <v>101</v>
      </c>
      <c r="C397" s="44">
        <v>0</v>
      </c>
      <c r="D397" s="48">
        <v>45412</v>
      </c>
      <c r="E397" s="44" t="s">
        <v>425</v>
      </c>
      <c r="F397" s="44">
        <v>121</v>
      </c>
      <c r="G397" s="45"/>
      <c r="H397" s="45"/>
    </row>
    <row r="398" spans="1:8" x14ac:dyDescent="0.2">
      <c r="A398" s="40">
        <v>2010103086</v>
      </c>
      <c r="B398" s="41" t="s">
        <v>102</v>
      </c>
      <c r="C398" s="41">
        <v>0</v>
      </c>
      <c r="D398" s="47">
        <v>45322</v>
      </c>
      <c r="E398" s="41" t="s">
        <v>426</v>
      </c>
      <c r="F398" s="41">
        <v>31</v>
      </c>
      <c r="G398" s="42"/>
      <c r="H398" s="42"/>
    </row>
    <row r="399" spans="1:8" x14ac:dyDescent="0.2">
      <c r="A399" s="43">
        <v>2010103086</v>
      </c>
      <c r="B399" s="44" t="s">
        <v>102</v>
      </c>
      <c r="C399" s="44">
        <v>0</v>
      </c>
      <c r="D399" s="48">
        <v>45350</v>
      </c>
      <c r="E399" s="44" t="s">
        <v>426</v>
      </c>
      <c r="F399" s="44">
        <v>59</v>
      </c>
      <c r="G399" s="45"/>
      <c r="H399" s="45"/>
    </row>
    <row r="400" spans="1:8" x14ac:dyDescent="0.2">
      <c r="A400" s="40">
        <v>2010103086</v>
      </c>
      <c r="B400" s="41" t="s">
        <v>102</v>
      </c>
      <c r="C400" s="41">
        <v>0</v>
      </c>
      <c r="D400" s="47">
        <v>45382</v>
      </c>
      <c r="E400" s="41" t="s">
        <v>426</v>
      </c>
      <c r="F400" s="41">
        <v>91</v>
      </c>
      <c r="G400" s="42"/>
      <c r="H400" s="42"/>
    </row>
    <row r="401" spans="1:8" x14ac:dyDescent="0.2">
      <c r="A401" s="43">
        <v>2010103086</v>
      </c>
      <c r="B401" s="44" t="s">
        <v>102</v>
      </c>
      <c r="C401" s="44">
        <v>0</v>
      </c>
      <c r="D401" s="48">
        <v>45412</v>
      </c>
      <c r="E401" s="44" t="s">
        <v>426</v>
      </c>
      <c r="F401" s="44">
        <v>121</v>
      </c>
      <c r="G401" s="45"/>
      <c r="H401" s="45"/>
    </row>
    <row r="402" spans="1:8" x14ac:dyDescent="0.2">
      <c r="A402" s="40">
        <v>2010103091</v>
      </c>
      <c r="B402" s="41" t="s">
        <v>103</v>
      </c>
      <c r="C402" s="41">
        <v>0</v>
      </c>
      <c r="D402" s="47">
        <v>45322</v>
      </c>
      <c r="E402" s="41" t="s">
        <v>429</v>
      </c>
      <c r="F402" s="41">
        <v>31</v>
      </c>
      <c r="G402" s="42"/>
      <c r="H402" s="42"/>
    </row>
    <row r="403" spans="1:8" x14ac:dyDescent="0.2">
      <c r="A403" s="43">
        <v>2010103091</v>
      </c>
      <c r="B403" s="44" t="s">
        <v>103</v>
      </c>
      <c r="C403" s="44">
        <v>0</v>
      </c>
      <c r="D403" s="48">
        <v>45350</v>
      </c>
      <c r="E403" s="44" t="s">
        <v>429</v>
      </c>
      <c r="F403" s="44">
        <v>59</v>
      </c>
      <c r="G403" s="45"/>
      <c r="H403" s="45"/>
    </row>
    <row r="404" spans="1:8" x14ac:dyDescent="0.2">
      <c r="A404" s="40">
        <v>2010103091</v>
      </c>
      <c r="B404" s="41" t="s">
        <v>103</v>
      </c>
      <c r="C404" s="41">
        <v>0</v>
      </c>
      <c r="D404" s="47">
        <v>45382</v>
      </c>
      <c r="E404" s="41" t="s">
        <v>429</v>
      </c>
      <c r="F404" s="41">
        <v>91</v>
      </c>
      <c r="G404" s="42"/>
      <c r="H404" s="42"/>
    </row>
    <row r="405" spans="1:8" x14ac:dyDescent="0.2">
      <c r="A405" s="43">
        <v>2010103091</v>
      </c>
      <c r="B405" s="44" t="s">
        <v>103</v>
      </c>
      <c r="C405" s="44">
        <v>0</v>
      </c>
      <c r="D405" s="48">
        <v>45412</v>
      </c>
      <c r="E405" s="44" t="s">
        <v>429</v>
      </c>
      <c r="F405" s="44">
        <v>121</v>
      </c>
      <c r="G405" s="45"/>
      <c r="H405" s="45"/>
    </row>
    <row r="406" spans="1:8" x14ac:dyDescent="0.2">
      <c r="A406" s="40">
        <v>2010103118</v>
      </c>
      <c r="B406" s="41" t="s">
        <v>104</v>
      </c>
      <c r="C406" s="41">
        <v>15413.05</v>
      </c>
      <c r="D406" s="47">
        <v>45322</v>
      </c>
      <c r="E406" s="41" t="s">
        <v>436</v>
      </c>
      <c r="F406" s="41">
        <v>31</v>
      </c>
      <c r="G406" s="42">
        <v>31</v>
      </c>
      <c r="H406" s="42">
        <v>31</v>
      </c>
    </row>
    <row r="407" spans="1:8" x14ac:dyDescent="0.2">
      <c r="A407" s="43">
        <v>2010103118</v>
      </c>
      <c r="B407" s="44" t="s">
        <v>104</v>
      </c>
      <c r="C407" s="44">
        <v>0</v>
      </c>
      <c r="D407" s="48">
        <v>45350</v>
      </c>
      <c r="E407" s="44" t="s">
        <v>436</v>
      </c>
      <c r="F407" s="44">
        <v>59</v>
      </c>
      <c r="G407" s="45"/>
      <c r="H407" s="45"/>
    </row>
    <row r="408" spans="1:8" x14ac:dyDescent="0.2">
      <c r="A408" s="40">
        <v>2010103118</v>
      </c>
      <c r="B408" s="41" t="s">
        <v>104</v>
      </c>
      <c r="C408" s="41">
        <v>0</v>
      </c>
      <c r="D408" s="47">
        <v>45382</v>
      </c>
      <c r="E408" s="41" t="s">
        <v>436</v>
      </c>
      <c r="F408" s="41">
        <v>91</v>
      </c>
      <c r="G408" s="42"/>
      <c r="H408" s="42"/>
    </row>
    <row r="409" spans="1:8" x14ac:dyDescent="0.2">
      <c r="A409" s="43">
        <v>2010103118</v>
      </c>
      <c r="B409" s="44" t="s">
        <v>104</v>
      </c>
      <c r="C409" s="44">
        <v>0</v>
      </c>
      <c r="D409" s="48">
        <v>45412</v>
      </c>
      <c r="E409" s="44" t="s">
        <v>436</v>
      </c>
      <c r="F409" s="44">
        <v>121</v>
      </c>
      <c r="G409" s="45"/>
      <c r="H409" s="45"/>
    </row>
    <row r="410" spans="1:8" x14ac:dyDescent="0.2">
      <c r="A410" s="40">
        <v>2010103132</v>
      </c>
      <c r="B410" s="41" t="s">
        <v>105</v>
      </c>
      <c r="C410" s="41">
        <v>0</v>
      </c>
      <c r="D410" s="47">
        <v>45322</v>
      </c>
      <c r="E410" s="41" t="s">
        <v>448</v>
      </c>
      <c r="F410" s="41">
        <v>31</v>
      </c>
      <c r="G410" s="42"/>
      <c r="H410" s="42"/>
    </row>
    <row r="411" spans="1:8" x14ac:dyDescent="0.2">
      <c r="A411" s="43">
        <v>2010103132</v>
      </c>
      <c r="B411" s="44" t="s">
        <v>105</v>
      </c>
      <c r="C411" s="44">
        <v>0</v>
      </c>
      <c r="D411" s="48">
        <v>45350</v>
      </c>
      <c r="E411" s="44" t="s">
        <v>448</v>
      </c>
      <c r="F411" s="44">
        <v>59</v>
      </c>
      <c r="G411" s="45"/>
      <c r="H411" s="45"/>
    </row>
    <row r="412" spans="1:8" x14ac:dyDescent="0.2">
      <c r="A412" s="40">
        <v>2010103132</v>
      </c>
      <c r="B412" s="41" t="s">
        <v>105</v>
      </c>
      <c r="C412" s="41">
        <v>0</v>
      </c>
      <c r="D412" s="47">
        <v>45382</v>
      </c>
      <c r="E412" s="41" t="s">
        <v>448</v>
      </c>
      <c r="F412" s="41">
        <v>91</v>
      </c>
      <c r="G412" s="42"/>
      <c r="H412" s="42"/>
    </row>
    <row r="413" spans="1:8" x14ac:dyDescent="0.2">
      <c r="A413" s="43">
        <v>2010103132</v>
      </c>
      <c r="B413" s="44" t="s">
        <v>105</v>
      </c>
      <c r="C413" s="44">
        <v>0</v>
      </c>
      <c r="D413" s="48">
        <v>45412</v>
      </c>
      <c r="E413" s="44" t="s">
        <v>448</v>
      </c>
      <c r="F413" s="44">
        <v>121</v>
      </c>
      <c r="G413" s="45"/>
      <c r="H413" s="45"/>
    </row>
    <row r="414" spans="1:8" x14ac:dyDescent="0.2">
      <c r="A414" s="40">
        <v>2010105001</v>
      </c>
      <c r="B414" s="41" t="s">
        <v>106</v>
      </c>
      <c r="C414" s="41">
        <v>605.6</v>
      </c>
      <c r="D414" s="47">
        <v>45322</v>
      </c>
      <c r="E414" s="41" t="s">
        <v>824</v>
      </c>
      <c r="F414" s="41">
        <v>31</v>
      </c>
      <c r="G414" s="42">
        <v>31</v>
      </c>
      <c r="H414" s="42">
        <v>31</v>
      </c>
    </row>
    <row r="415" spans="1:8" x14ac:dyDescent="0.2">
      <c r="A415" s="43">
        <v>2010105001</v>
      </c>
      <c r="B415" s="44" t="s">
        <v>106</v>
      </c>
      <c r="C415" s="44">
        <v>0</v>
      </c>
      <c r="D415" s="48">
        <v>45350</v>
      </c>
      <c r="E415" s="44" t="s">
        <v>824</v>
      </c>
      <c r="F415" s="44">
        <v>59</v>
      </c>
      <c r="G415" s="45"/>
      <c r="H415" s="45"/>
    </row>
    <row r="416" spans="1:8" x14ac:dyDescent="0.2">
      <c r="A416" s="40">
        <v>2010105001</v>
      </c>
      <c r="B416" s="41" t="s">
        <v>106</v>
      </c>
      <c r="C416" s="41">
        <v>0</v>
      </c>
      <c r="D416" s="47">
        <v>45382</v>
      </c>
      <c r="E416" s="41" t="s">
        <v>824</v>
      </c>
      <c r="F416" s="41">
        <v>91</v>
      </c>
      <c r="G416" s="42"/>
      <c r="H416" s="42"/>
    </row>
    <row r="417" spans="1:8" x14ac:dyDescent="0.2">
      <c r="A417" s="43">
        <v>2010105001</v>
      </c>
      <c r="B417" s="44" t="s">
        <v>106</v>
      </c>
      <c r="C417" s="44">
        <v>0</v>
      </c>
      <c r="D417" s="48">
        <v>45412</v>
      </c>
      <c r="E417" s="44" t="s">
        <v>824</v>
      </c>
      <c r="F417" s="44">
        <v>121</v>
      </c>
      <c r="G417" s="45"/>
      <c r="H417" s="45"/>
    </row>
    <row r="418" spans="1:8" x14ac:dyDescent="0.2">
      <c r="A418" s="40">
        <v>2010105002</v>
      </c>
      <c r="B418" s="41" t="s">
        <v>107</v>
      </c>
      <c r="C418" s="41">
        <v>12969.825000000001</v>
      </c>
      <c r="D418" s="47">
        <v>45322</v>
      </c>
      <c r="E418" s="41" t="s">
        <v>450</v>
      </c>
      <c r="F418" s="41">
        <v>31</v>
      </c>
      <c r="G418" s="42">
        <v>31</v>
      </c>
      <c r="H418" s="42">
        <v>31</v>
      </c>
    </row>
    <row r="419" spans="1:8" x14ac:dyDescent="0.2">
      <c r="A419" s="43">
        <v>2010105002</v>
      </c>
      <c r="B419" s="44" t="s">
        <v>107</v>
      </c>
      <c r="C419" s="44">
        <v>12969.825000000001</v>
      </c>
      <c r="D419" s="48">
        <v>45350</v>
      </c>
      <c r="E419" s="44" t="s">
        <v>450</v>
      </c>
      <c r="F419" s="44">
        <v>59</v>
      </c>
      <c r="G419" s="45">
        <v>59</v>
      </c>
      <c r="H419" s="45">
        <v>59</v>
      </c>
    </row>
    <row r="420" spans="1:8" x14ac:dyDescent="0.2">
      <c r="A420" s="40">
        <v>2010105002</v>
      </c>
      <c r="B420" s="41" t="s">
        <v>107</v>
      </c>
      <c r="C420" s="41">
        <v>0</v>
      </c>
      <c r="D420" s="47">
        <v>45382</v>
      </c>
      <c r="E420" s="41" t="s">
        <v>450</v>
      </c>
      <c r="F420" s="41">
        <v>91</v>
      </c>
      <c r="G420" s="42"/>
      <c r="H420" s="42"/>
    </row>
    <row r="421" spans="1:8" x14ac:dyDescent="0.2">
      <c r="A421" s="43">
        <v>2010105002</v>
      </c>
      <c r="B421" s="44" t="s">
        <v>107</v>
      </c>
      <c r="C421" s="44">
        <v>0</v>
      </c>
      <c r="D421" s="48">
        <v>45412</v>
      </c>
      <c r="E421" s="44" t="s">
        <v>450</v>
      </c>
      <c r="F421" s="44">
        <v>121</v>
      </c>
      <c r="G421" s="45"/>
      <c r="H421" s="45"/>
    </row>
    <row r="422" spans="1:8" x14ac:dyDescent="0.2">
      <c r="A422" s="40">
        <v>2010105003</v>
      </c>
      <c r="B422" s="41" t="s">
        <v>108</v>
      </c>
      <c r="C422" s="41">
        <v>17870.38</v>
      </c>
      <c r="D422" s="47">
        <v>45322</v>
      </c>
      <c r="E422" s="41" t="s">
        <v>825</v>
      </c>
      <c r="F422" s="41">
        <v>31</v>
      </c>
      <c r="G422" s="42">
        <v>31</v>
      </c>
      <c r="H422" s="42">
        <v>31</v>
      </c>
    </row>
    <row r="423" spans="1:8" x14ac:dyDescent="0.2">
      <c r="A423" s="43">
        <v>2010105003</v>
      </c>
      <c r="B423" s="44" t="s">
        <v>108</v>
      </c>
      <c r="C423" s="44">
        <v>17870.38</v>
      </c>
      <c r="D423" s="48">
        <v>45350</v>
      </c>
      <c r="E423" s="44" t="s">
        <v>825</v>
      </c>
      <c r="F423" s="44">
        <v>59</v>
      </c>
      <c r="G423" s="45">
        <v>59</v>
      </c>
      <c r="H423" s="45">
        <v>59</v>
      </c>
    </row>
    <row r="424" spans="1:8" x14ac:dyDescent="0.2">
      <c r="A424" s="40">
        <v>2010105003</v>
      </c>
      <c r="B424" s="41" t="s">
        <v>108</v>
      </c>
      <c r="C424" s="41">
        <v>0</v>
      </c>
      <c r="D424" s="47">
        <v>45382</v>
      </c>
      <c r="E424" s="41" t="s">
        <v>825</v>
      </c>
      <c r="F424" s="41">
        <v>91</v>
      </c>
      <c r="G424" s="42"/>
      <c r="H424" s="42"/>
    </row>
    <row r="425" spans="1:8" x14ac:dyDescent="0.2">
      <c r="A425" s="43">
        <v>2010105003</v>
      </c>
      <c r="B425" s="44" t="s">
        <v>108</v>
      </c>
      <c r="C425" s="44">
        <v>0</v>
      </c>
      <c r="D425" s="48">
        <v>45412</v>
      </c>
      <c r="E425" s="44" t="s">
        <v>825</v>
      </c>
      <c r="F425" s="44">
        <v>121</v>
      </c>
      <c r="G425" s="45"/>
      <c r="H425" s="45"/>
    </row>
    <row r="426" spans="1:8" x14ac:dyDescent="0.2">
      <c r="A426" s="40">
        <v>2010105005</v>
      </c>
      <c r="B426" s="41" t="s">
        <v>109</v>
      </c>
      <c r="C426" s="41">
        <v>216000</v>
      </c>
      <c r="D426" s="47">
        <v>45322</v>
      </c>
      <c r="E426" s="41" t="s">
        <v>826</v>
      </c>
      <c r="F426" s="41">
        <v>31</v>
      </c>
      <c r="G426" s="42">
        <v>31</v>
      </c>
      <c r="H426" s="42">
        <v>31</v>
      </c>
    </row>
    <row r="427" spans="1:8" x14ac:dyDescent="0.2">
      <c r="A427" s="43">
        <v>2010105005</v>
      </c>
      <c r="B427" s="44" t="s">
        <v>109</v>
      </c>
      <c r="C427" s="44">
        <v>0</v>
      </c>
      <c r="D427" s="48">
        <v>45350</v>
      </c>
      <c r="E427" s="44" t="s">
        <v>826</v>
      </c>
      <c r="F427" s="44">
        <v>59</v>
      </c>
      <c r="G427" s="45"/>
      <c r="H427" s="45"/>
    </row>
    <row r="428" spans="1:8" x14ac:dyDescent="0.2">
      <c r="A428" s="40">
        <v>2010105005</v>
      </c>
      <c r="B428" s="41" t="s">
        <v>109</v>
      </c>
      <c r="C428" s="41">
        <v>131896.03</v>
      </c>
      <c r="D428" s="47">
        <v>45382</v>
      </c>
      <c r="E428" s="41" t="s">
        <v>826</v>
      </c>
      <c r="F428" s="41">
        <v>91</v>
      </c>
      <c r="G428" s="42">
        <v>91</v>
      </c>
      <c r="H428" s="42">
        <v>91</v>
      </c>
    </row>
    <row r="429" spans="1:8" x14ac:dyDescent="0.2">
      <c r="A429" s="43">
        <v>2010105005</v>
      </c>
      <c r="B429" s="44" t="s">
        <v>109</v>
      </c>
      <c r="C429" s="44">
        <v>0</v>
      </c>
      <c r="D429" s="48">
        <v>45412</v>
      </c>
      <c r="E429" s="44" t="s">
        <v>826</v>
      </c>
      <c r="F429" s="44">
        <v>121</v>
      </c>
      <c r="G429" s="45"/>
      <c r="H429" s="45"/>
    </row>
    <row r="430" spans="1:8" x14ac:dyDescent="0.2">
      <c r="A430" s="40">
        <v>2010105009</v>
      </c>
      <c r="B430" s="41" t="s">
        <v>110</v>
      </c>
      <c r="C430" s="41">
        <v>3832.44</v>
      </c>
      <c r="D430" s="47">
        <v>45322</v>
      </c>
      <c r="E430" s="41" t="s">
        <v>829</v>
      </c>
      <c r="F430" s="41">
        <v>31</v>
      </c>
      <c r="G430" s="42">
        <v>31</v>
      </c>
      <c r="H430" s="42">
        <v>31</v>
      </c>
    </row>
    <row r="431" spans="1:8" x14ac:dyDescent="0.2">
      <c r="A431" s="43">
        <v>2010105009</v>
      </c>
      <c r="B431" s="44" t="s">
        <v>110</v>
      </c>
      <c r="C431" s="44">
        <v>0</v>
      </c>
      <c r="D431" s="48">
        <v>45350</v>
      </c>
      <c r="E431" s="44" t="s">
        <v>829</v>
      </c>
      <c r="F431" s="44">
        <v>59</v>
      </c>
      <c r="G431" s="45"/>
      <c r="H431" s="45"/>
    </row>
    <row r="432" spans="1:8" x14ac:dyDescent="0.2">
      <c r="A432" s="40">
        <v>2010105009</v>
      </c>
      <c r="B432" s="41" t="s">
        <v>110</v>
      </c>
      <c r="C432" s="41">
        <v>0</v>
      </c>
      <c r="D432" s="47">
        <v>45382</v>
      </c>
      <c r="E432" s="41" t="s">
        <v>829</v>
      </c>
      <c r="F432" s="41">
        <v>91</v>
      </c>
      <c r="G432" s="42"/>
      <c r="H432" s="42"/>
    </row>
    <row r="433" spans="1:8" x14ac:dyDescent="0.2">
      <c r="A433" s="43">
        <v>2010105009</v>
      </c>
      <c r="B433" s="44" t="s">
        <v>110</v>
      </c>
      <c r="C433" s="44">
        <v>0</v>
      </c>
      <c r="D433" s="48">
        <v>45412</v>
      </c>
      <c r="E433" s="44" t="s">
        <v>829</v>
      </c>
      <c r="F433" s="44">
        <v>121</v>
      </c>
      <c r="G433" s="45"/>
      <c r="H433" s="45"/>
    </row>
    <row r="434" spans="1:8" x14ac:dyDescent="0.2">
      <c r="A434" s="40">
        <v>2010105010</v>
      </c>
      <c r="B434" s="41" t="s">
        <v>111</v>
      </c>
      <c r="C434" s="41">
        <v>0</v>
      </c>
      <c r="D434" s="47">
        <v>45322</v>
      </c>
      <c r="E434" s="41" t="s">
        <v>451</v>
      </c>
      <c r="F434" s="41">
        <v>31</v>
      </c>
      <c r="G434" s="42"/>
      <c r="H434" s="42"/>
    </row>
    <row r="435" spans="1:8" x14ac:dyDescent="0.2">
      <c r="A435" s="43">
        <v>2010105010</v>
      </c>
      <c r="B435" s="44" t="s">
        <v>111</v>
      </c>
      <c r="C435" s="44">
        <v>0</v>
      </c>
      <c r="D435" s="48">
        <v>45350</v>
      </c>
      <c r="E435" s="44" t="s">
        <v>451</v>
      </c>
      <c r="F435" s="44">
        <v>59</v>
      </c>
      <c r="G435" s="45"/>
      <c r="H435" s="45"/>
    </row>
    <row r="436" spans="1:8" x14ac:dyDescent="0.2">
      <c r="A436" s="40">
        <v>2010105010</v>
      </c>
      <c r="B436" s="41" t="s">
        <v>111</v>
      </c>
      <c r="C436" s="41">
        <v>0</v>
      </c>
      <c r="D436" s="47">
        <v>45382</v>
      </c>
      <c r="E436" s="41" t="s">
        <v>451</v>
      </c>
      <c r="F436" s="41">
        <v>91</v>
      </c>
      <c r="G436" s="42"/>
      <c r="H436" s="42"/>
    </row>
    <row r="437" spans="1:8" x14ac:dyDescent="0.2">
      <c r="A437" s="43">
        <v>2010105010</v>
      </c>
      <c r="B437" s="44" t="s">
        <v>111</v>
      </c>
      <c r="C437" s="44">
        <v>0</v>
      </c>
      <c r="D437" s="48">
        <v>45412</v>
      </c>
      <c r="E437" s="44" t="s">
        <v>451</v>
      </c>
      <c r="F437" s="44">
        <v>121</v>
      </c>
      <c r="G437" s="45"/>
      <c r="H437" s="45"/>
    </row>
    <row r="438" spans="1:8" x14ac:dyDescent="0.2">
      <c r="A438" s="40">
        <v>2010105012</v>
      </c>
      <c r="B438" s="41" t="s">
        <v>112</v>
      </c>
      <c r="C438" s="41">
        <v>10035.06</v>
      </c>
      <c r="D438" s="47">
        <v>45322</v>
      </c>
      <c r="E438" s="41" t="s">
        <v>830</v>
      </c>
      <c r="F438" s="41">
        <v>31</v>
      </c>
      <c r="G438" s="42">
        <v>31</v>
      </c>
      <c r="H438" s="42">
        <v>31</v>
      </c>
    </row>
    <row r="439" spans="1:8" x14ac:dyDescent="0.2">
      <c r="A439" s="43">
        <v>2010105012</v>
      </c>
      <c r="B439" s="44" t="s">
        <v>112</v>
      </c>
      <c r="C439" s="44">
        <v>0</v>
      </c>
      <c r="D439" s="48">
        <v>45350</v>
      </c>
      <c r="E439" s="44" t="s">
        <v>830</v>
      </c>
      <c r="F439" s="44">
        <v>59</v>
      </c>
      <c r="G439" s="45"/>
      <c r="H439" s="45"/>
    </row>
    <row r="440" spans="1:8" x14ac:dyDescent="0.2">
      <c r="A440" s="40">
        <v>2010105012</v>
      </c>
      <c r="B440" s="41" t="s">
        <v>112</v>
      </c>
      <c r="C440" s="41">
        <v>0</v>
      </c>
      <c r="D440" s="47">
        <v>45382</v>
      </c>
      <c r="E440" s="41" t="s">
        <v>830</v>
      </c>
      <c r="F440" s="41">
        <v>91</v>
      </c>
      <c r="G440" s="42"/>
      <c r="H440" s="42"/>
    </row>
    <row r="441" spans="1:8" x14ac:dyDescent="0.2">
      <c r="A441" s="43">
        <v>2010105012</v>
      </c>
      <c r="B441" s="44" t="s">
        <v>112</v>
      </c>
      <c r="C441" s="44">
        <v>0</v>
      </c>
      <c r="D441" s="48">
        <v>45412</v>
      </c>
      <c r="E441" s="44" t="s">
        <v>830</v>
      </c>
      <c r="F441" s="44">
        <v>121</v>
      </c>
      <c r="G441" s="45"/>
      <c r="H441" s="45"/>
    </row>
    <row r="442" spans="1:8" x14ac:dyDescent="0.2">
      <c r="A442" s="40">
        <v>2010105013</v>
      </c>
      <c r="B442" s="41" t="s">
        <v>113</v>
      </c>
      <c r="C442" s="41">
        <v>18550</v>
      </c>
      <c r="D442" s="47">
        <v>45322</v>
      </c>
      <c r="E442" s="41" t="s">
        <v>452</v>
      </c>
      <c r="F442" s="41">
        <v>31</v>
      </c>
      <c r="G442" s="42">
        <v>31</v>
      </c>
      <c r="H442" s="42">
        <v>31</v>
      </c>
    </row>
    <row r="443" spans="1:8" x14ac:dyDescent="0.2">
      <c r="A443" s="43">
        <v>2010105013</v>
      </c>
      <c r="B443" s="44" t="s">
        <v>113</v>
      </c>
      <c r="C443" s="44">
        <v>130046.75</v>
      </c>
      <c r="D443" s="48">
        <v>45350</v>
      </c>
      <c r="E443" s="44" t="s">
        <v>452</v>
      </c>
      <c r="F443" s="44">
        <v>59</v>
      </c>
      <c r="G443" s="45">
        <v>59</v>
      </c>
      <c r="H443" s="45">
        <v>59</v>
      </c>
    </row>
    <row r="444" spans="1:8" x14ac:dyDescent="0.2">
      <c r="A444" s="40">
        <v>2010105013</v>
      </c>
      <c r="B444" s="41" t="s">
        <v>113</v>
      </c>
      <c r="C444" s="41">
        <v>0</v>
      </c>
      <c r="D444" s="47">
        <v>45382</v>
      </c>
      <c r="E444" s="41" t="s">
        <v>452</v>
      </c>
      <c r="F444" s="41">
        <v>91</v>
      </c>
      <c r="G444" s="42"/>
      <c r="H444" s="42"/>
    </row>
    <row r="445" spans="1:8" x14ac:dyDescent="0.2">
      <c r="A445" s="43">
        <v>2010105013</v>
      </c>
      <c r="B445" s="44" t="s">
        <v>113</v>
      </c>
      <c r="C445" s="44">
        <v>0</v>
      </c>
      <c r="D445" s="48">
        <v>45412</v>
      </c>
      <c r="E445" s="44" t="s">
        <v>452</v>
      </c>
      <c r="F445" s="44">
        <v>121</v>
      </c>
      <c r="G445" s="45"/>
      <c r="H445" s="45"/>
    </row>
    <row r="446" spans="1:8" x14ac:dyDescent="0.2">
      <c r="A446" s="40">
        <v>2010105019</v>
      </c>
      <c r="B446" s="41" t="s">
        <v>114</v>
      </c>
      <c r="C446" s="41">
        <v>0.05</v>
      </c>
      <c r="D446" s="47">
        <v>45322</v>
      </c>
      <c r="E446" s="41" t="s">
        <v>455</v>
      </c>
      <c r="F446" s="41">
        <v>31</v>
      </c>
      <c r="G446" s="42">
        <v>31</v>
      </c>
      <c r="H446" s="42">
        <v>31</v>
      </c>
    </row>
    <row r="447" spans="1:8" x14ac:dyDescent="0.2">
      <c r="A447" s="43">
        <v>2010105019</v>
      </c>
      <c r="B447" s="44" t="s">
        <v>114</v>
      </c>
      <c r="C447" s="44">
        <v>0</v>
      </c>
      <c r="D447" s="48">
        <v>45350</v>
      </c>
      <c r="E447" s="44" t="s">
        <v>455</v>
      </c>
      <c r="F447" s="44">
        <v>59</v>
      </c>
      <c r="G447" s="45"/>
      <c r="H447" s="45"/>
    </row>
    <row r="448" spans="1:8" x14ac:dyDescent="0.2">
      <c r="A448" s="40">
        <v>2010105019</v>
      </c>
      <c r="B448" s="41" t="s">
        <v>114</v>
      </c>
      <c r="C448" s="41">
        <v>0</v>
      </c>
      <c r="D448" s="47">
        <v>45382</v>
      </c>
      <c r="E448" s="41" t="s">
        <v>455</v>
      </c>
      <c r="F448" s="41">
        <v>91</v>
      </c>
      <c r="G448" s="42"/>
      <c r="H448" s="42"/>
    </row>
    <row r="449" spans="1:8" x14ac:dyDescent="0.2">
      <c r="A449" s="43">
        <v>2010105019</v>
      </c>
      <c r="B449" s="44" t="s">
        <v>114</v>
      </c>
      <c r="C449" s="44">
        <v>0</v>
      </c>
      <c r="D449" s="48">
        <v>45412</v>
      </c>
      <c r="E449" s="44" t="s">
        <v>455</v>
      </c>
      <c r="F449" s="44">
        <v>121</v>
      </c>
      <c r="G449" s="45"/>
      <c r="H449" s="45"/>
    </row>
    <row r="450" spans="1:8" x14ac:dyDescent="0.2">
      <c r="A450" s="40">
        <v>2010105025</v>
      </c>
      <c r="B450" s="41" t="s">
        <v>115</v>
      </c>
      <c r="C450" s="41">
        <v>95326.96</v>
      </c>
      <c r="D450" s="47">
        <v>45322</v>
      </c>
      <c r="E450" s="41" t="s">
        <v>831</v>
      </c>
      <c r="F450" s="41">
        <v>31</v>
      </c>
      <c r="G450" s="42">
        <v>31</v>
      </c>
      <c r="H450" s="42">
        <v>31</v>
      </c>
    </row>
    <row r="451" spans="1:8" x14ac:dyDescent="0.2">
      <c r="A451" s="43">
        <v>2010105025</v>
      </c>
      <c r="B451" s="44" t="s">
        <v>115</v>
      </c>
      <c r="C451" s="44">
        <v>95326.96</v>
      </c>
      <c r="D451" s="48">
        <v>45350</v>
      </c>
      <c r="E451" s="44" t="s">
        <v>831</v>
      </c>
      <c r="F451" s="44">
        <v>59</v>
      </c>
      <c r="G451" s="45">
        <v>59</v>
      </c>
      <c r="H451" s="45">
        <v>59</v>
      </c>
    </row>
    <row r="452" spans="1:8" x14ac:dyDescent="0.2">
      <c r="A452" s="40">
        <v>2010105025</v>
      </c>
      <c r="B452" s="41" t="s">
        <v>115</v>
      </c>
      <c r="C452" s="41">
        <v>95326.96</v>
      </c>
      <c r="D452" s="47">
        <v>45382</v>
      </c>
      <c r="E452" s="41" t="s">
        <v>831</v>
      </c>
      <c r="F452" s="41">
        <v>91</v>
      </c>
      <c r="G452" s="42">
        <v>91</v>
      </c>
      <c r="H452" s="42">
        <v>91</v>
      </c>
    </row>
    <row r="453" spans="1:8" x14ac:dyDescent="0.2">
      <c r="A453" s="43">
        <v>2010105025</v>
      </c>
      <c r="B453" s="44" t="s">
        <v>115</v>
      </c>
      <c r="C453" s="44">
        <v>0</v>
      </c>
      <c r="D453" s="48">
        <v>45412</v>
      </c>
      <c r="E453" s="44" t="s">
        <v>831</v>
      </c>
      <c r="F453" s="44">
        <v>121</v>
      </c>
      <c r="G453" s="45"/>
      <c r="H453" s="45"/>
    </row>
    <row r="454" spans="1:8" x14ac:dyDescent="0.2">
      <c r="A454" s="40">
        <v>2010105031</v>
      </c>
      <c r="B454" s="41" t="s">
        <v>116</v>
      </c>
      <c r="C454" s="41">
        <v>0</v>
      </c>
      <c r="D454" s="47">
        <v>45322</v>
      </c>
      <c r="E454" s="41" t="s">
        <v>833</v>
      </c>
      <c r="F454" s="41">
        <v>31</v>
      </c>
      <c r="G454" s="42"/>
      <c r="H454" s="42"/>
    </row>
    <row r="455" spans="1:8" x14ac:dyDescent="0.2">
      <c r="A455" s="43">
        <v>2010105031</v>
      </c>
      <c r="B455" s="44" t="s">
        <v>116</v>
      </c>
      <c r="C455" s="44">
        <v>0</v>
      </c>
      <c r="D455" s="48">
        <v>45350</v>
      </c>
      <c r="E455" s="44" t="s">
        <v>833</v>
      </c>
      <c r="F455" s="44">
        <v>59</v>
      </c>
      <c r="G455" s="45"/>
      <c r="H455" s="45"/>
    </row>
    <row r="456" spans="1:8" x14ac:dyDescent="0.2">
      <c r="A456" s="40">
        <v>2010105031</v>
      </c>
      <c r="B456" s="41" t="s">
        <v>116</v>
      </c>
      <c r="C456" s="41">
        <v>0</v>
      </c>
      <c r="D456" s="47">
        <v>45382</v>
      </c>
      <c r="E456" s="41" t="s">
        <v>833</v>
      </c>
      <c r="F456" s="41">
        <v>91</v>
      </c>
      <c r="G456" s="42"/>
      <c r="H456" s="42"/>
    </row>
    <row r="457" spans="1:8" x14ac:dyDescent="0.2">
      <c r="A457" s="43">
        <v>2010105031</v>
      </c>
      <c r="B457" s="44" t="s">
        <v>116</v>
      </c>
      <c r="C457" s="44">
        <v>0</v>
      </c>
      <c r="D457" s="48">
        <v>45412</v>
      </c>
      <c r="E457" s="44" t="s">
        <v>833</v>
      </c>
      <c r="F457" s="44">
        <v>121</v>
      </c>
      <c r="G457" s="45"/>
      <c r="H457" s="45"/>
    </row>
    <row r="458" spans="1:8" x14ac:dyDescent="0.2">
      <c r="A458" s="40">
        <v>2010105032</v>
      </c>
      <c r="B458" s="41" t="s">
        <v>117</v>
      </c>
      <c r="C458" s="41">
        <v>350</v>
      </c>
      <c r="D458" s="47">
        <v>45322</v>
      </c>
      <c r="E458" s="41" t="s">
        <v>834</v>
      </c>
      <c r="F458" s="41">
        <v>31</v>
      </c>
      <c r="G458" s="42">
        <v>31</v>
      </c>
      <c r="H458" s="42">
        <v>31</v>
      </c>
    </row>
    <row r="459" spans="1:8" x14ac:dyDescent="0.2">
      <c r="A459" s="43">
        <v>2010105032</v>
      </c>
      <c r="B459" s="44" t="s">
        <v>117</v>
      </c>
      <c r="C459" s="44">
        <v>0</v>
      </c>
      <c r="D459" s="48">
        <v>45350</v>
      </c>
      <c r="E459" s="44" t="s">
        <v>834</v>
      </c>
      <c r="F459" s="44">
        <v>59</v>
      </c>
      <c r="G459" s="45"/>
      <c r="H459" s="45"/>
    </row>
    <row r="460" spans="1:8" x14ac:dyDescent="0.2">
      <c r="A460" s="40">
        <v>2010105032</v>
      </c>
      <c r="B460" s="41" t="s">
        <v>117</v>
      </c>
      <c r="C460" s="41">
        <v>0</v>
      </c>
      <c r="D460" s="47">
        <v>45382</v>
      </c>
      <c r="E460" s="41" t="s">
        <v>834</v>
      </c>
      <c r="F460" s="41">
        <v>91</v>
      </c>
      <c r="G460" s="42"/>
      <c r="H460" s="42"/>
    </row>
    <row r="461" spans="1:8" x14ac:dyDescent="0.2">
      <c r="A461" s="43">
        <v>2010105032</v>
      </c>
      <c r="B461" s="44" t="s">
        <v>117</v>
      </c>
      <c r="C461" s="44">
        <v>0</v>
      </c>
      <c r="D461" s="48">
        <v>45412</v>
      </c>
      <c r="E461" s="44" t="s">
        <v>834</v>
      </c>
      <c r="F461" s="44">
        <v>121</v>
      </c>
      <c r="G461" s="45"/>
      <c r="H461" s="45"/>
    </row>
    <row r="462" spans="1:8" x14ac:dyDescent="0.2">
      <c r="A462" s="40">
        <v>2010105049</v>
      </c>
      <c r="B462" s="41" t="s">
        <v>118</v>
      </c>
      <c r="C462" s="41">
        <v>45.49</v>
      </c>
      <c r="D462" s="47">
        <v>45322</v>
      </c>
      <c r="E462" s="41" t="s">
        <v>839</v>
      </c>
      <c r="F462" s="41">
        <v>31</v>
      </c>
      <c r="G462" s="42">
        <v>31</v>
      </c>
      <c r="H462" s="42">
        <v>31</v>
      </c>
    </row>
    <row r="463" spans="1:8" x14ac:dyDescent="0.2">
      <c r="A463" s="43">
        <v>2010105049</v>
      </c>
      <c r="B463" s="44" t="s">
        <v>118</v>
      </c>
      <c r="C463" s="44">
        <v>0</v>
      </c>
      <c r="D463" s="48">
        <v>45350</v>
      </c>
      <c r="E463" s="44" t="s">
        <v>839</v>
      </c>
      <c r="F463" s="44">
        <v>59</v>
      </c>
      <c r="G463" s="45"/>
      <c r="H463" s="45"/>
    </row>
    <row r="464" spans="1:8" x14ac:dyDescent="0.2">
      <c r="A464" s="40">
        <v>2010105049</v>
      </c>
      <c r="B464" s="41" t="s">
        <v>118</v>
      </c>
      <c r="C464" s="41">
        <v>0</v>
      </c>
      <c r="D464" s="47">
        <v>45382</v>
      </c>
      <c r="E464" s="41" t="s">
        <v>839</v>
      </c>
      <c r="F464" s="41">
        <v>91</v>
      </c>
      <c r="G464" s="42"/>
      <c r="H464" s="42"/>
    </row>
    <row r="465" spans="1:8" x14ac:dyDescent="0.2">
      <c r="A465" s="43">
        <v>2010105049</v>
      </c>
      <c r="B465" s="44" t="s">
        <v>118</v>
      </c>
      <c r="C465" s="44">
        <v>0</v>
      </c>
      <c r="D465" s="48">
        <v>45412</v>
      </c>
      <c r="E465" s="44" t="s">
        <v>839</v>
      </c>
      <c r="F465" s="44">
        <v>121</v>
      </c>
      <c r="G465" s="45"/>
      <c r="H465" s="45"/>
    </row>
    <row r="466" spans="1:8" x14ac:dyDescent="0.2">
      <c r="A466" s="40">
        <v>2010105050</v>
      </c>
      <c r="B466" s="41" t="s">
        <v>119</v>
      </c>
      <c r="C466" s="41">
        <v>109281.06333333334</v>
      </c>
      <c r="D466" s="47">
        <v>45322</v>
      </c>
      <c r="E466" s="41" t="s">
        <v>840</v>
      </c>
      <c r="F466" s="41">
        <v>31</v>
      </c>
      <c r="G466" s="42">
        <v>31</v>
      </c>
      <c r="H466" s="42">
        <v>31</v>
      </c>
    </row>
    <row r="467" spans="1:8" x14ac:dyDescent="0.2">
      <c r="A467" s="43">
        <v>2010105050</v>
      </c>
      <c r="B467" s="44" t="s">
        <v>119</v>
      </c>
      <c r="C467" s="44">
        <v>109281.06333333334</v>
      </c>
      <c r="D467" s="48">
        <v>45350</v>
      </c>
      <c r="E467" s="44" t="s">
        <v>840</v>
      </c>
      <c r="F467" s="44">
        <v>59</v>
      </c>
      <c r="G467" s="45">
        <v>59</v>
      </c>
      <c r="H467" s="45">
        <v>59</v>
      </c>
    </row>
    <row r="468" spans="1:8" x14ac:dyDescent="0.2">
      <c r="A468" s="40">
        <v>2010105050</v>
      </c>
      <c r="B468" s="41" t="s">
        <v>119</v>
      </c>
      <c r="C468" s="41">
        <v>109281.06333333334</v>
      </c>
      <c r="D468" s="47">
        <v>45382</v>
      </c>
      <c r="E468" s="41" t="s">
        <v>840</v>
      </c>
      <c r="F468" s="41">
        <v>91</v>
      </c>
      <c r="G468" s="42">
        <v>91</v>
      </c>
      <c r="H468" s="42">
        <v>91</v>
      </c>
    </row>
    <row r="469" spans="1:8" x14ac:dyDescent="0.2">
      <c r="A469" s="43">
        <v>2010105050</v>
      </c>
      <c r="B469" s="44" t="s">
        <v>119</v>
      </c>
      <c r="C469" s="44">
        <v>0</v>
      </c>
      <c r="D469" s="48">
        <v>45412</v>
      </c>
      <c r="E469" s="44" t="s">
        <v>840</v>
      </c>
      <c r="F469" s="44">
        <v>121</v>
      </c>
      <c r="G469" s="45"/>
      <c r="H469" s="45"/>
    </row>
    <row r="470" spans="1:8" x14ac:dyDescent="0.2">
      <c r="A470" s="40">
        <v>2010105056</v>
      </c>
      <c r="B470" s="41" t="s">
        <v>120</v>
      </c>
      <c r="C470" s="41">
        <v>58761.825000000004</v>
      </c>
      <c r="D470" s="47">
        <v>45322</v>
      </c>
      <c r="E470" s="41" t="s">
        <v>844</v>
      </c>
      <c r="F470" s="41">
        <v>31</v>
      </c>
      <c r="G470" s="42">
        <v>31</v>
      </c>
      <c r="H470" s="42">
        <v>31</v>
      </c>
    </row>
    <row r="471" spans="1:8" x14ac:dyDescent="0.2">
      <c r="A471" s="43">
        <v>2010105056</v>
      </c>
      <c r="B471" s="44" t="s">
        <v>120</v>
      </c>
      <c r="C471" s="44">
        <v>58761.825000000004</v>
      </c>
      <c r="D471" s="48">
        <v>45350</v>
      </c>
      <c r="E471" s="44" t="s">
        <v>844</v>
      </c>
      <c r="F471" s="44">
        <v>59</v>
      </c>
      <c r="G471" s="45">
        <v>59</v>
      </c>
      <c r="H471" s="45">
        <v>59</v>
      </c>
    </row>
    <row r="472" spans="1:8" x14ac:dyDescent="0.2">
      <c r="A472" s="40">
        <v>2010105056</v>
      </c>
      <c r="B472" s="41" t="s">
        <v>120</v>
      </c>
      <c r="C472" s="41"/>
      <c r="D472" s="47">
        <v>45382</v>
      </c>
      <c r="E472" s="41" t="s">
        <v>844</v>
      </c>
      <c r="F472" s="41">
        <v>91</v>
      </c>
      <c r="G472" s="42"/>
      <c r="H472" s="42"/>
    </row>
    <row r="473" spans="1:8" x14ac:dyDescent="0.2">
      <c r="A473" s="43">
        <v>2010105056</v>
      </c>
      <c r="B473" s="44" t="s">
        <v>120</v>
      </c>
      <c r="C473" s="44">
        <v>0</v>
      </c>
      <c r="D473" s="48">
        <v>45412</v>
      </c>
      <c r="E473" s="44" t="s">
        <v>844</v>
      </c>
      <c r="F473" s="44">
        <v>121</v>
      </c>
      <c r="G473" s="45"/>
      <c r="H473" s="45"/>
    </row>
    <row r="474" spans="1:8" x14ac:dyDescent="0.2">
      <c r="A474" s="40">
        <v>2010105057</v>
      </c>
      <c r="B474" s="41" t="s">
        <v>121</v>
      </c>
      <c r="C474" s="41">
        <v>130497.25</v>
      </c>
      <c r="D474" s="47">
        <v>45322</v>
      </c>
      <c r="E474" s="41" t="s">
        <v>458</v>
      </c>
      <c r="F474" s="41">
        <v>31</v>
      </c>
      <c r="G474" s="42">
        <v>31</v>
      </c>
      <c r="H474" s="42">
        <v>31</v>
      </c>
    </row>
    <row r="475" spans="1:8" x14ac:dyDescent="0.2">
      <c r="A475" s="43">
        <v>2010105057</v>
      </c>
      <c r="B475" s="44" t="s">
        <v>121</v>
      </c>
      <c r="C475" s="44">
        <v>0</v>
      </c>
      <c r="D475" s="48">
        <v>45350</v>
      </c>
      <c r="E475" s="44" t="s">
        <v>458</v>
      </c>
      <c r="F475" s="44">
        <v>59</v>
      </c>
      <c r="G475" s="45"/>
      <c r="H475" s="45"/>
    </row>
    <row r="476" spans="1:8" x14ac:dyDescent="0.2">
      <c r="A476" s="40">
        <v>2010105057</v>
      </c>
      <c r="B476" s="41" t="s">
        <v>121</v>
      </c>
      <c r="C476" s="41">
        <v>0</v>
      </c>
      <c r="D476" s="47">
        <v>45382</v>
      </c>
      <c r="E476" s="41" t="s">
        <v>458</v>
      </c>
      <c r="F476" s="41">
        <v>91</v>
      </c>
      <c r="G476" s="42"/>
      <c r="H476" s="42"/>
    </row>
    <row r="477" spans="1:8" x14ac:dyDescent="0.2">
      <c r="A477" s="43">
        <v>2010105057</v>
      </c>
      <c r="B477" s="44" t="s">
        <v>121</v>
      </c>
      <c r="C477" s="44">
        <v>0</v>
      </c>
      <c r="D477" s="48">
        <v>45412</v>
      </c>
      <c r="E477" s="44" t="s">
        <v>458</v>
      </c>
      <c r="F477" s="44">
        <v>121</v>
      </c>
      <c r="G477" s="45"/>
      <c r="H477" s="45"/>
    </row>
    <row r="478" spans="1:8" x14ac:dyDescent="0.2">
      <c r="A478" s="40">
        <v>2010105065</v>
      </c>
      <c r="B478" s="41" t="s">
        <v>122</v>
      </c>
      <c r="C478" s="41">
        <v>4738</v>
      </c>
      <c r="D478" s="47">
        <v>45322</v>
      </c>
      <c r="E478" s="41" t="s">
        <v>460</v>
      </c>
      <c r="F478" s="41">
        <v>31</v>
      </c>
      <c r="G478" s="42">
        <v>31</v>
      </c>
      <c r="H478" s="42">
        <v>31</v>
      </c>
    </row>
    <row r="479" spans="1:8" x14ac:dyDescent="0.2">
      <c r="A479" s="43">
        <v>2010105065</v>
      </c>
      <c r="B479" s="44" t="s">
        <v>122</v>
      </c>
      <c r="C479" s="44">
        <v>0</v>
      </c>
      <c r="D479" s="48">
        <v>45350</v>
      </c>
      <c r="E479" s="44" t="s">
        <v>460</v>
      </c>
      <c r="F479" s="44">
        <v>59</v>
      </c>
      <c r="G479" s="45"/>
      <c r="H479" s="45"/>
    </row>
    <row r="480" spans="1:8" x14ac:dyDescent="0.2">
      <c r="A480" s="40">
        <v>2010105065</v>
      </c>
      <c r="B480" s="41" t="s">
        <v>122</v>
      </c>
      <c r="C480" s="41">
        <v>0</v>
      </c>
      <c r="D480" s="47">
        <v>45382</v>
      </c>
      <c r="E480" s="41" t="s">
        <v>460</v>
      </c>
      <c r="F480" s="41">
        <v>91</v>
      </c>
      <c r="G480" s="42"/>
      <c r="H480" s="42"/>
    </row>
    <row r="481" spans="1:8" x14ac:dyDescent="0.2">
      <c r="A481" s="43">
        <v>2010105065</v>
      </c>
      <c r="B481" s="44" t="s">
        <v>122</v>
      </c>
      <c r="C481" s="44">
        <v>0</v>
      </c>
      <c r="D481" s="48">
        <v>45412</v>
      </c>
      <c r="E481" s="44" t="s">
        <v>460</v>
      </c>
      <c r="F481" s="44">
        <v>121</v>
      </c>
      <c r="G481" s="45"/>
      <c r="H481" s="45"/>
    </row>
    <row r="482" spans="1:8" x14ac:dyDescent="0.2">
      <c r="A482" s="40">
        <v>2010105066</v>
      </c>
      <c r="B482" s="41" t="s">
        <v>123</v>
      </c>
      <c r="C482" s="41">
        <v>47087.37</v>
      </c>
      <c r="D482" s="47">
        <v>45322</v>
      </c>
      <c r="E482" s="41" t="s">
        <v>461</v>
      </c>
      <c r="F482" s="41">
        <v>31</v>
      </c>
      <c r="G482" s="42">
        <v>31</v>
      </c>
      <c r="H482" s="42">
        <v>31</v>
      </c>
    </row>
    <row r="483" spans="1:8" x14ac:dyDescent="0.2">
      <c r="A483" s="43">
        <v>2010105066</v>
      </c>
      <c r="B483" s="44" t="s">
        <v>123</v>
      </c>
      <c r="C483" s="44">
        <v>0</v>
      </c>
      <c r="D483" s="48">
        <v>45350</v>
      </c>
      <c r="E483" s="44" t="s">
        <v>461</v>
      </c>
      <c r="F483" s="44">
        <v>59</v>
      </c>
      <c r="G483" s="45"/>
      <c r="H483" s="45"/>
    </row>
    <row r="484" spans="1:8" x14ac:dyDescent="0.2">
      <c r="A484" s="40">
        <v>2010105066</v>
      </c>
      <c r="B484" s="41" t="s">
        <v>123</v>
      </c>
      <c r="C484" s="41">
        <v>0</v>
      </c>
      <c r="D484" s="47">
        <v>45382</v>
      </c>
      <c r="E484" s="41" t="s">
        <v>461</v>
      </c>
      <c r="F484" s="41">
        <v>91</v>
      </c>
      <c r="G484" s="42"/>
      <c r="H484" s="42"/>
    </row>
    <row r="485" spans="1:8" x14ac:dyDescent="0.2">
      <c r="A485" s="43">
        <v>2010105066</v>
      </c>
      <c r="B485" s="44" t="s">
        <v>123</v>
      </c>
      <c r="C485" s="44">
        <v>0</v>
      </c>
      <c r="D485" s="48">
        <v>45412</v>
      </c>
      <c r="E485" s="44" t="s">
        <v>461</v>
      </c>
      <c r="F485" s="44">
        <v>121</v>
      </c>
      <c r="G485" s="45"/>
      <c r="H485" s="45"/>
    </row>
    <row r="486" spans="1:8" x14ac:dyDescent="0.2">
      <c r="A486" s="40">
        <v>2010105069</v>
      </c>
      <c r="B486" s="41" t="s">
        <v>124</v>
      </c>
      <c r="C486" s="41">
        <v>15937.54</v>
      </c>
      <c r="D486" s="47">
        <v>45322</v>
      </c>
      <c r="E486" s="41" t="s">
        <v>462</v>
      </c>
      <c r="F486" s="41">
        <v>31</v>
      </c>
      <c r="G486" s="42">
        <v>31</v>
      </c>
      <c r="H486" s="42">
        <v>31</v>
      </c>
    </row>
    <row r="487" spans="1:8" x14ac:dyDescent="0.2">
      <c r="A487" s="43">
        <v>2010105069</v>
      </c>
      <c r="B487" s="44" t="s">
        <v>124</v>
      </c>
      <c r="C487" s="44">
        <v>0</v>
      </c>
      <c r="D487" s="48">
        <v>45350</v>
      </c>
      <c r="E487" s="44" t="s">
        <v>462</v>
      </c>
      <c r="F487" s="44">
        <v>59</v>
      </c>
      <c r="G487" s="45"/>
      <c r="H487" s="45"/>
    </row>
    <row r="488" spans="1:8" x14ac:dyDescent="0.2">
      <c r="A488" s="40">
        <v>2010105069</v>
      </c>
      <c r="B488" s="41" t="s">
        <v>124</v>
      </c>
      <c r="C488" s="41">
        <v>0</v>
      </c>
      <c r="D488" s="47">
        <v>45382</v>
      </c>
      <c r="E488" s="41" t="s">
        <v>462</v>
      </c>
      <c r="F488" s="41">
        <v>91</v>
      </c>
      <c r="G488" s="42"/>
      <c r="H488" s="42"/>
    </row>
    <row r="489" spans="1:8" x14ac:dyDescent="0.2">
      <c r="A489" s="43">
        <v>2010105069</v>
      </c>
      <c r="B489" s="44" t="s">
        <v>124</v>
      </c>
      <c r="C489" s="44">
        <v>0</v>
      </c>
      <c r="D489" s="48">
        <v>45412</v>
      </c>
      <c r="E489" s="44" t="s">
        <v>462</v>
      </c>
      <c r="F489" s="44">
        <v>121</v>
      </c>
      <c r="G489" s="45"/>
      <c r="H489" s="45"/>
    </row>
    <row r="490" spans="1:8" x14ac:dyDescent="0.2">
      <c r="A490" s="40">
        <v>2010105071</v>
      </c>
      <c r="B490" s="41" t="s">
        <v>125</v>
      </c>
      <c r="C490" s="41">
        <v>234206.25</v>
      </c>
      <c r="D490" s="47">
        <v>45322</v>
      </c>
      <c r="E490" s="41" t="s">
        <v>464</v>
      </c>
      <c r="F490" s="41">
        <v>31</v>
      </c>
      <c r="G490" s="42">
        <v>31</v>
      </c>
      <c r="H490" s="42">
        <v>31</v>
      </c>
    </row>
    <row r="491" spans="1:8" x14ac:dyDescent="0.2">
      <c r="A491" s="43">
        <v>2010105071</v>
      </c>
      <c r="B491" s="44" t="s">
        <v>125</v>
      </c>
      <c r="C491" s="44">
        <v>234206.25</v>
      </c>
      <c r="D491" s="48">
        <v>45350</v>
      </c>
      <c r="E491" s="44" t="s">
        <v>464</v>
      </c>
      <c r="F491" s="44">
        <v>59</v>
      </c>
      <c r="G491" s="45">
        <v>59</v>
      </c>
      <c r="H491" s="45">
        <v>59</v>
      </c>
    </row>
    <row r="492" spans="1:8" x14ac:dyDescent="0.2">
      <c r="A492" s="40">
        <v>2010105071</v>
      </c>
      <c r="B492" s="41" t="s">
        <v>125</v>
      </c>
      <c r="C492" s="41">
        <v>234206.25</v>
      </c>
      <c r="D492" s="47">
        <v>45382</v>
      </c>
      <c r="E492" s="41" t="s">
        <v>464</v>
      </c>
      <c r="F492" s="41">
        <v>91</v>
      </c>
      <c r="G492" s="42">
        <v>91</v>
      </c>
      <c r="H492" s="42">
        <v>91</v>
      </c>
    </row>
    <row r="493" spans="1:8" x14ac:dyDescent="0.2">
      <c r="A493" s="43">
        <v>2010105071</v>
      </c>
      <c r="B493" s="44" t="s">
        <v>125</v>
      </c>
      <c r="C493" s="44">
        <v>234206.25</v>
      </c>
      <c r="D493" s="48">
        <v>45412</v>
      </c>
      <c r="E493" s="44" t="s">
        <v>464</v>
      </c>
      <c r="F493" s="44">
        <v>121</v>
      </c>
      <c r="G493" s="45">
        <v>121</v>
      </c>
      <c r="H493" s="45">
        <v>121</v>
      </c>
    </row>
    <row r="494" spans="1:8" x14ac:dyDescent="0.2">
      <c r="A494" s="40">
        <v>2010105075</v>
      </c>
      <c r="B494" s="41" t="s">
        <v>126</v>
      </c>
      <c r="C494" s="41">
        <v>5000.17</v>
      </c>
      <c r="D494" s="47">
        <v>45322</v>
      </c>
      <c r="E494" s="41" t="s">
        <v>465</v>
      </c>
      <c r="F494" s="41">
        <v>31</v>
      </c>
      <c r="G494" s="42">
        <v>31</v>
      </c>
      <c r="H494" s="42">
        <v>31</v>
      </c>
    </row>
    <row r="495" spans="1:8" x14ac:dyDescent="0.2">
      <c r="A495" s="43">
        <v>2010105075</v>
      </c>
      <c r="B495" s="44" t="s">
        <v>126</v>
      </c>
      <c r="C495" s="44">
        <v>0</v>
      </c>
      <c r="D495" s="48">
        <v>45350</v>
      </c>
      <c r="E495" s="44" t="s">
        <v>465</v>
      </c>
      <c r="F495" s="44">
        <v>59</v>
      </c>
      <c r="G495" s="45"/>
      <c r="H495" s="45"/>
    </row>
    <row r="496" spans="1:8" x14ac:dyDescent="0.2">
      <c r="A496" s="40">
        <v>2010105075</v>
      </c>
      <c r="B496" s="41" t="s">
        <v>126</v>
      </c>
      <c r="C496" s="41">
        <v>0</v>
      </c>
      <c r="D496" s="47">
        <v>45382</v>
      </c>
      <c r="E496" s="41" t="s">
        <v>465</v>
      </c>
      <c r="F496" s="41">
        <v>91</v>
      </c>
      <c r="G496" s="42"/>
      <c r="H496" s="42"/>
    </row>
    <row r="497" spans="1:8" x14ac:dyDescent="0.2">
      <c r="A497" s="43">
        <v>2010105075</v>
      </c>
      <c r="B497" s="44" t="s">
        <v>126</v>
      </c>
      <c r="C497" s="44">
        <v>0</v>
      </c>
      <c r="D497" s="48">
        <v>45412</v>
      </c>
      <c r="E497" s="44" t="s">
        <v>465</v>
      </c>
      <c r="F497" s="44">
        <v>121</v>
      </c>
      <c r="G497" s="45"/>
      <c r="H497" s="45"/>
    </row>
    <row r="498" spans="1:8" x14ac:dyDescent="0.2">
      <c r="A498" s="40">
        <v>2010105079</v>
      </c>
      <c r="B498" s="41" t="s">
        <v>127</v>
      </c>
      <c r="C498" s="41">
        <v>4352.0450050000009</v>
      </c>
      <c r="D498" s="47">
        <v>45322</v>
      </c>
      <c r="E498" s="41" t="s">
        <v>467</v>
      </c>
      <c r="F498" s="41">
        <v>31</v>
      </c>
      <c r="G498" s="42">
        <v>31</v>
      </c>
      <c r="H498" s="42">
        <v>31</v>
      </c>
    </row>
    <row r="499" spans="1:8" x14ac:dyDescent="0.2">
      <c r="A499" s="43">
        <v>2010105079</v>
      </c>
      <c r="B499" s="44" t="s">
        <v>127</v>
      </c>
      <c r="C499" s="44">
        <v>4352.0450050000009</v>
      </c>
      <c r="D499" s="48">
        <v>45350</v>
      </c>
      <c r="E499" s="44" t="s">
        <v>467</v>
      </c>
      <c r="F499" s="44">
        <v>59</v>
      </c>
      <c r="G499" s="45">
        <v>59</v>
      </c>
      <c r="H499" s="45">
        <v>59</v>
      </c>
    </row>
    <row r="500" spans="1:8" x14ac:dyDescent="0.2">
      <c r="A500" s="40">
        <v>2010105079</v>
      </c>
      <c r="B500" s="41" t="s">
        <v>127</v>
      </c>
      <c r="C500" s="41">
        <v>0</v>
      </c>
      <c r="D500" s="47">
        <v>45382</v>
      </c>
      <c r="E500" s="41" t="s">
        <v>467</v>
      </c>
      <c r="F500" s="41">
        <v>91</v>
      </c>
      <c r="G500" s="42"/>
      <c r="H500" s="42"/>
    </row>
    <row r="501" spans="1:8" x14ac:dyDescent="0.2">
      <c r="A501" s="43">
        <v>2010105079</v>
      </c>
      <c r="B501" s="44" t="s">
        <v>127</v>
      </c>
      <c r="C501" s="44">
        <v>0</v>
      </c>
      <c r="D501" s="48">
        <v>45412</v>
      </c>
      <c r="E501" s="44" t="s">
        <v>467</v>
      </c>
      <c r="F501" s="44">
        <v>121</v>
      </c>
      <c r="G501" s="45"/>
      <c r="H501" s="45"/>
    </row>
    <row r="502" spans="1:8" x14ac:dyDescent="0.2">
      <c r="A502" s="40">
        <v>2010105091</v>
      </c>
      <c r="B502" s="41" t="s">
        <v>128</v>
      </c>
      <c r="C502" s="41">
        <v>5481.5</v>
      </c>
      <c r="D502" s="47">
        <v>45322</v>
      </c>
      <c r="E502" s="41" t="s">
        <v>848</v>
      </c>
      <c r="F502" s="41">
        <v>31</v>
      </c>
      <c r="G502" s="42">
        <v>31</v>
      </c>
      <c r="H502" s="42">
        <v>31</v>
      </c>
    </row>
    <row r="503" spans="1:8" x14ac:dyDescent="0.2">
      <c r="A503" s="43">
        <v>2010105091</v>
      </c>
      <c r="B503" s="44" t="s">
        <v>128</v>
      </c>
      <c r="C503" s="44">
        <v>0</v>
      </c>
      <c r="D503" s="48">
        <v>45350</v>
      </c>
      <c r="E503" s="44" t="s">
        <v>848</v>
      </c>
      <c r="F503" s="44">
        <v>59</v>
      </c>
      <c r="G503" s="45"/>
      <c r="H503" s="45"/>
    </row>
    <row r="504" spans="1:8" x14ac:dyDescent="0.2">
      <c r="A504" s="40">
        <v>2010105091</v>
      </c>
      <c r="B504" s="41" t="s">
        <v>128</v>
      </c>
      <c r="C504" s="41">
        <v>0</v>
      </c>
      <c r="D504" s="47">
        <v>45382</v>
      </c>
      <c r="E504" s="41" t="s">
        <v>848</v>
      </c>
      <c r="F504" s="41">
        <v>91</v>
      </c>
      <c r="G504" s="42"/>
      <c r="H504" s="42"/>
    </row>
    <row r="505" spans="1:8" x14ac:dyDescent="0.2">
      <c r="A505" s="43">
        <v>2010105091</v>
      </c>
      <c r="B505" s="44" t="s">
        <v>128</v>
      </c>
      <c r="C505" s="44">
        <v>0</v>
      </c>
      <c r="D505" s="48">
        <v>45412</v>
      </c>
      <c r="E505" s="44" t="s">
        <v>848</v>
      </c>
      <c r="F505" s="44">
        <v>121</v>
      </c>
      <c r="G505" s="45"/>
      <c r="H505" s="45"/>
    </row>
    <row r="506" spans="1:8" x14ac:dyDescent="0.2">
      <c r="A506" s="40">
        <v>2010105096</v>
      </c>
      <c r="B506" s="41" t="s">
        <v>129</v>
      </c>
      <c r="C506" s="41">
        <v>10871.87</v>
      </c>
      <c r="D506" s="47">
        <v>45322</v>
      </c>
      <c r="E506" s="41" t="s">
        <v>849</v>
      </c>
      <c r="F506" s="41">
        <v>31</v>
      </c>
      <c r="G506" s="42">
        <v>31</v>
      </c>
      <c r="H506" s="42">
        <v>31</v>
      </c>
    </row>
    <row r="507" spans="1:8" x14ac:dyDescent="0.2">
      <c r="A507" s="43">
        <v>2010105096</v>
      </c>
      <c r="B507" s="44" t="s">
        <v>129</v>
      </c>
      <c r="C507" s="44">
        <v>0</v>
      </c>
      <c r="D507" s="48">
        <v>45350</v>
      </c>
      <c r="E507" s="44" t="s">
        <v>849</v>
      </c>
      <c r="F507" s="44">
        <v>59</v>
      </c>
      <c r="G507" s="45"/>
      <c r="H507" s="45"/>
    </row>
    <row r="508" spans="1:8" x14ac:dyDescent="0.2">
      <c r="A508" s="40">
        <v>2010105096</v>
      </c>
      <c r="B508" s="41" t="s">
        <v>129</v>
      </c>
      <c r="C508" s="41">
        <v>0</v>
      </c>
      <c r="D508" s="47">
        <v>45382</v>
      </c>
      <c r="E508" s="41" t="s">
        <v>849</v>
      </c>
      <c r="F508" s="41">
        <v>91</v>
      </c>
      <c r="G508" s="42"/>
      <c r="H508" s="42"/>
    </row>
    <row r="509" spans="1:8" x14ac:dyDescent="0.2">
      <c r="A509" s="43">
        <v>2010105096</v>
      </c>
      <c r="B509" s="44" t="s">
        <v>129</v>
      </c>
      <c r="C509" s="44">
        <v>0</v>
      </c>
      <c r="D509" s="48">
        <v>45412</v>
      </c>
      <c r="E509" s="44" t="s">
        <v>849</v>
      </c>
      <c r="F509" s="44">
        <v>121</v>
      </c>
      <c r="G509" s="45"/>
      <c r="H509" s="45"/>
    </row>
    <row r="510" spans="1:8" x14ac:dyDescent="0.2">
      <c r="A510" s="40">
        <v>2010105100</v>
      </c>
      <c r="B510" s="41" t="s">
        <v>130</v>
      </c>
      <c r="C510" s="41">
        <v>1886</v>
      </c>
      <c r="D510" s="47">
        <v>45322</v>
      </c>
      <c r="E510" s="41" t="s">
        <v>479</v>
      </c>
      <c r="F510" s="41">
        <v>31</v>
      </c>
      <c r="G510" s="42">
        <v>31</v>
      </c>
      <c r="H510" s="42">
        <v>31</v>
      </c>
    </row>
    <row r="511" spans="1:8" x14ac:dyDescent="0.2">
      <c r="A511" s="43">
        <v>2010105100</v>
      </c>
      <c r="B511" s="44" t="s">
        <v>130</v>
      </c>
      <c r="C511" s="44">
        <v>0</v>
      </c>
      <c r="D511" s="48">
        <v>45350</v>
      </c>
      <c r="E511" s="44" t="s">
        <v>479</v>
      </c>
      <c r="F511" s="44">
        <v>59</v>
      </c>
      <c r="G511" s="45"/>
      <c r="H511" s="45"/>
    </row>
    <row r="512" spans="1:8" x14ac:dyDescent="0.2">
      <c r="A512" s="40">
        <v>2010105100</v>
      </c>
      <c r="B512" s="41" t="s">
        <v>130</v>
      </c>
      <c r="C512" s="41">
        <v>0</v>
      </c>
      <c r="D512" s="47">
        <v>45382</v>
      </c>
      <c r="E512" s="41" t="s">
        <v>479</v>
      </c>
      <c r="F512" s="41">
        <v>91</v>
      </c>
      <c r="G512" s="42"/>
      <c r="H512" s="42"/>
    </row>
    <row r="513" spans="1:8" x14ac:dyDescent="0.2">
      <c r="A513" s="43">
        <v>2010105100</v>
      </c>
      <c r="B513" s="44" t="s">
        <v>130</v>
      </c>
      <c r="C513" s="44">
        <v>0</v>
      </c>
      <c r="D513" s="48">
        <v>45412</v>
      </c>
      <c r="E513" s="44" t="s">
        <v>479</v>
      </c>
      <c r="F513" s="44">
        <v>121</v>
      </c>
      <c r="G513" s="45"/>
      <c r="H513" s="45"/>
    </row>
    <row r="514" spans="1:8" x14ac:dyDescent="0.2">
      <c r="A514" s="40">
        <v>2010105103</v>
      </c>
      <c r="B514" s="41" t="s">
        <v>131</v>
      </c>
      <c r="C514" s="41">
        <v>822</v>
      </c>
      <c r="D514" s="47">
        <v>45322</v>
      </c>
      <c r="E514" s="41" t="s">
        <v>482</v>
      </c>
      <c r="F514" s="41">
        <v>31</v>
      </c>
      <c r="G514" s="42">
        <v>31</v>
      </c>
      <c r="H514" s="42">
        <v>31</v>
      </c>
    </row>
    <row r="515" spans="1:8" x14ac:dyDescent="0.2">
      <c r="A515" s="43">
        <v>2010105103</v>
      </c>
      <c r="B515" s="44" t="s">
        <v>131</v>
      </c>
      <c r="C515" s="44">
        <v>0</v>
      </c>
      <c r="D515" s="48">
        <v>45350</v>
      </c>
      <c r="E515" s="44" t="s">
        <v>482</v>
      </c>
      <c r="F515" s="44">
        <v>59</v>
      </c>
      <c r="G515" s="45"/>
      <c r="H515" s="45"/>
    </row>
    <row r="516" spans="1:8" x14ac:dyDescent="0.2">
      <c r="A516" s="40">
        <v>2010105103</v>
      </c>
      <c r="B516" s="41" t="s">
        <v>131</v>
      </c>
      <c r="C516" s="41">
        <v>0</v>
      </c>
      <c r="D516" s="47">
        <v>45382</v>
      </c>
      <c r="E516" s="41" t="s">
        <v>482</v>
      </c>
      <c r="F516" s="41">
        <v>91</v>
      </c>
      <c r="G516" s="42"/>
      <c r="H516" s="42"/>
    </row>
    <row r="517" spans="1:8" x14ac:dyDescent="0.2">
      <c r="A517" s="43">
        <v>2010105103</v>
      </c>
      <c r="B517" s="44" t="s">
        <v>131</v>
      </c>
      <c r="C517" s="44">
        <v>0</v>
      </c>
      <c r="D517" s="48">
        <v>45412</v>
      </c>
      <c r="E517" s="44" t="s">
        <v>482</v>
      </c>
      <c r="F517" s="44">
        <v>121</v>
      </c>
      <c r="G517" s="45"/>
      <c r="H517" s="45"/>
    </row>
    <row r="518" spans="1:8" x14ac:dyDescent="0.2">
      <c r="A518" s="40">
        <v>2010105104</v>
      </c>
      <c r="B518" s="41" t="s">
        <v>132</v>
      </c>
      <c r="C518" s="41">
        <v>10401.67</v>
      </c>
      <c r="D518" s="47">
        <v>45322</v>
      </c>
      <c r="E518" s="41" t="s">
        <v>483</v>
      </c>
      <c r="F518" s="41">
        <v>31</v>
      </c>
      <c r="G518" s="42">
        <v>31</v>
      </c>
      <c r="H518" s="42">
        <v>31</v>
      </c>
    </row>
    <row r="519" spans="1:8" x14ac:dyDescent="0.2">
      <c r="A519" s="43">
        <v>2010105104</v>
      </c>
      <c r="B519" s="44" t="s">
        <v>132</v>
      </c>
      <c r="C519" s="44">
        <v>0</v>
      </c>
      <c r="D519" s="48">
        <v>45350</v>
      </c>
      <c r="E519" s="44" t="s">
        <v>483</v>
      </c>
      <c r="F519" s="44">
        <v>59</v>
      </c>
      <c r="G519" s="45"/>
      <c r="H519" s="45"/>
    </row>
    <row r="520" spans="1:8" x14ac:dyDescent="0.2">
      <c r="A520" s="40">
        <v>2010105104</v>
      </c>
      <c r="B520" s="41" t="s">
        <v>132</v>
      </c>
      <c r="C520" s="41">
        <v>0</v>
      </c>
      <c r="D520" s="47">
        <v>45382</v>
      </c>
      <c r="E520" s="41" t="s">
        <v>483</v>
      </c>
      <c r="F520" s="41">
        <v>91</v>
      </c>
      <c r="G520" s="42"/>
      <c r="H520" s="42"/>
    </row>
    <row r="521" spans="1:8" x14ac:dyDescent="0.2">
      <c r="A521" s="43">
        <v>2010105104</v>
      </c>
      <c r="B521" s="44" t="s">
        <v>132</v>
      </c>
      <c r="C521" s="44">
        <v>0</v>
      </c>
      <c r="D521" s="48">
        <v>45412</v>
      </c>
      <c r="E521" s="44" t="s">
        <v>483</v>
      </c>
      <c r="F521" s="44">
        <v>121</v>
      </c>
      <c r="G521" s="45"/>
      <c r="H521" s="45"/>
    </row>
    <row r="522" spans="1:8" x14ac:dyDescent="0.2">
      <c r="A522" s="40">
        <v>2010105110</v>
      </c>
      <c r="B522" s="41" t="s">
        <v>133</v>
      </c>
      <c r="C522" s="41">
        <v>590</v>
      </c>
      <c r="D522" s="47">
        <v>45322</v>
      </c>
      <c r="E522" s="41" t="s">
        <v>486</v>
      </c>
      <c r="F522" s="41">
        <v>31</v>
      </c>
      <c r="G522" s="42">
        <v>31</v>
      </c>
      <c r="H522" s="42">
        <v>31</v>
      </c>
    </row>
    <row r="523" spans="1:8" x14ac:dyDescent="0.2">
      <c r="A523" s="43">
        <v>2010105110</v>
      </c>
      <c r="B523" s="44" t="s">
        <v>133</v>
      </c>
      <c r="C523" s="44">
        <v>0</v>
      </c>
      <c r="D523" s="48">
        <v>45350</v>
      </c>
      <c r="E523" s="44" t="s">
        <v>486</v>
      </c>
      <c r="F523" s="44">
        <v>59</v>
      </c>
      <c r="G523" s="45"/>
      <c r="H523" s="45"/>
    </row>
    <row r="524" spans="1:8" x14ac:dyDescent="0.2">
      <c r="A524" s="40">
        <v>2010105110</v>
      </c>
      <c r="B524" s="41" t="s">
        <v>133</v>
      </c>
      <c r="C524" s="41">
        <v>0</v>
      </c>
      <c r="D524" s="47">
        <v>45382</v>
      </c>
      <c r="E524" s="41" t="s">
        <v>486</v>
      </c>
      <c r="F524" s="41">
        <v>91</v>
      </c>
      <c r="G524" s="42"/>
      <c r="H524" s="42"/>
    </row>
    <row r="525" spans="1:8" x14ac:dyDescent="0.2">
      <c r="A525" s="43">
        <v>2010105110</v>
      </c>
      <c r="B525" s="44" t="s">
        <v>133</v>
      </c>
      <c r="C525" s="44">
        <v>0</v>
      </c>
      <c r="D525" s="48">
        <v>45412</v>
      </c>
      <c r="E525" s="44" t="s">
        <v>486</v>
      </c>
      <c r="F525" s="44">
        <v>121</v>
      </c>
      <c r="G525" s="45"/>
      <c r="H525" s="45"/>
    </row>
    <row r="526" spans="1:8" x14ac:dyDescent="0.2">
      <c r="A526" s="40">
        <v>2010105113</v>
      </c>
      <c r="B526" s="41" t="s">
        <v>134</v>
      </c>
      <c r="C526" s="41">
        <v>0</v>
      </c>
      <c r="D526" s="47">
        <v>45322</v>
      </c>
      <c r="E526" s="41" t="s">
        <v>489</v>
      </c>
      <c r="F526" s="41">
        <v>31</v>
      </c>
      <c r="G526" s="42"/>
      <c r="H526" s="42"/>
    </row>
    <row r="527" spans="1:8" x14ac:dyDescent="0.2">
      <c r="A527" s="43">
        <v>2010105113</v>
      </c>
      <c r="B527" s="44" t="s">
        <v>134</v>
      </c>
      <c r="C527" s="44">
        <v>0</v>
      </c>
      <c r="D527" s="48">
        <v>45350</v>
      </c>
      <c r="E527" s="44" t="s">
        <v>489</v>
      </c>
      <c r="F527" s="44">
        <v>59</v>
      </c>
      <c r="G527" s="45"/>
      <c r="H527" s="45"/>
    </row>
    <row r="528" spans="1:8" x14ac:dyDescent="0.2">
      <c r="A528" s="40">
        <v>2010105113</v>
      </c>
      <c r="B528" s="41" t="s">
        <v>134</v>
      </c>
      <c r="C528" s="41">
        <v>0</v>
      </c>
      <c r="D528" s="47">
        <v>45382</v>
      </c>
      <c r="E528" s="41" t="s">
        <v>489</v>
      </c>
      <c r="F528" s="41">
        <v>91</v>
      </c>
      <c r="G528" s="42"/>
      <c r="H528" s="42"/>
    </row>
    <row r="529" spans="1:8" x14ac:dyDescent="0.2">
      <c r="A529" s="43">
        <v>2010105113</v>
      </c>
      <c r="B529" s="44" t="s">
        <v>134</v>
      </c>
      <c r="C529" s="44">
        <v>0</v>
      </c>
      <c r="D529" s="48">
        <v>45412</v>
      </c>
      <c r="E529" s="44" t="s">
        <v>489</v>
      </c>
      <c r="F529" s="44">
        <v>121</v>
      </c>
      <c r="G529" s="45"/>
      <c r="H529" s="45"/>
    </row>
    <row r="530" spans="1:8" x14ac:dyDescent="0.2">
      <c r="A530" s="40">
        <v>2010105116</v>
      </c>
      <c r="B530" s="41" t="s">
        <v>135</v>
      </c>
      <c r="C530" s="41">
        <v>0</v>
      </c>
      <c r="D530" s="47">
        <v>45322</v>
      </c>
      <c r="E530" s="41" t="s">
        <v>492</v>
      </c>
      <c r="F530" s="41">
        <v>31</v>
      </c>
      <c r="G530" s="42"/>
      <c r="H530" s="42"/>
    </row>
    <row r="531" spans="1:8" x14ac:dyDescent="0.2">
      <c r="A531" s="43">
        <v>2010105116</v>
      </c>
      <c r="B531" s="44" t="s">
        <v>135</v>
      </c>
      <c r="C531" s="44">
        <v>0</v>
      </c>
      <c r="D531" s="48">
        <v>45350</v>
      </c>
      <c r="E531" s="44" t="s">
        <v>492</v>
      </c>
      <c r="F531" s="44">
        <v>59</v>
      </c>
      <c r="G531" s="45"/>
      <c r="H531" s="45"/>
    </row>
    <row r="532" spans="1:8" x14ac:dyDescent="0.2">
      <c r="A532" s="40">
        <v>2010105116</v>
      </c>
      <c r="B532" s="41" t="s">
        <v>135</v>
      </c>
      <c r="C532" s="41">
        <v>0</v>
      </c>
      <c r="D532" s="47">
        <v>45382</v>
      </c>
      <c r="E532" s="41" t="s">
        <v>492</v>
      </c>
      <c r="F532" s="41">
        <v>91</v>
      </c>
      <c r="G532" s="42"/>
      <c r="H532" s="42"/>
    </row>
    <row r="533" spans="1:8" x14ac:dyDescent="0.2">
      <c r="A533" s="43">
        <v>2010105116</v>
      </c>
      <c r="B533" s="44" t="s">
        <v>135</v>
      </c>
      <c r="C533" s="44">
        <v>0</v>
      </c>
      <c r="D533" s="48">
        <v>45412</v>
      </c>
      <c r="E533" s="44" t="s">
        <v>492</v>
      </c>
      <c r="F533" s="44">
        <v>121</v>
      </c>
      <c r="G533" s="45"/>
      <c r="H533" s="45"/>
    </row>
    <row r="534" spans="1:8" x14ac:dyDescent="0.2">
      <c r="A534" s="40">
        <v>2010105117</v>
      </c>
      <c r="B534" s="41" t="s">
        <v>136</v>
      </c>
      <c r="C534" s="41">
        <v>13110</v>
      </c>
      <c r="D534" s="47">
        <v>45322</v>
      </c>
      <c r="E534" s="41" t="s">
        <v>493</v>
      </c>
      <c r="F534" s="41">
        <v>31</v>
      </c>
      <c r="G534" s="42">
        <v>31</v>
      </c>
      <c r="H534" s="42">
        <v>31</v>
      </c>
    </row>
    <row r="535" spans="1:8" x14ac:dyDescent="0.2">
      <c r="A535" s="43">
        <v>2010105117</v>
      </c>
      <c r="B535" s="44" t="s">
        <v>136</v>
      </c>
      <c r="C535" s="44">
        <v>0</v>
      </c>
      <c r="D535" s="48">
        <v>45350</v>
      </c>
      <c r="E535" s="44" t="s">
        <v>493</v>
      </c>
      <c r="F535" s="44">
        <v>59</v>
      </c>
      <c r="G535" s="45"/>
      <c r="H535" s="45"/>
    </row>
    <row r="536" spans="1:8" x14ac:dyDescent="0.2">
      <c r="A536" s="40">
        <v>2010105117</v>
      </c>
      <c r="B536" s="41" t="s">
        <v>136</v>
      </c>
      <c r="C536" s="41">
        <v>0</v>
      </c>
      <c r="D536" s="47">
        <v>45382</v>
      </c>
      <c r="E536" s="41" t="s">
        <v>493</v>
      </c>
      <c r="F536" s="41">
        <v>91</v>
      </c>
      <c r="G536" s="42"/>
      <c r="H536" s="42"/>
    </row>
    <row r="537" spans="1:8" x14ac:dyDescent="0.2">
      <c r="A537" s="43">
        <v>2010105117</v>
      </c>
      <c r="B537" s="44" t="s">
        <v>136</v>
      </c>
      <c r="C537" s="44">
        <v>0</v>
      </c>
      <c r="D537" s="48">
        <v>45412</v>
      </c>
      <c r="E537" s="44" t="s">
        <v>493</v>
      </c>
      <c r="F537" s="44">
        <v>121</v>
      </c>
      <c r="G537" s="45"/>
      <c r="H537" s="45"/>
    </row>
    <row r="538" spans="1:8" x14ac:dyDescent="0.2">
      <c r="A538" s="40">
        <v>2010105119</v>
      </c>
      <c r="B538" s="41" t="s">
        <v>137</v>
      </c>
      <c r="C538" s="41">
        <v>2875.0050000000001</v>
      </c>
      <c r="D538" s="47">
        <v>45322</v>
      </c>
      <c r="E538" s="41" t="s">
        <v>495</v>
      </c>
      <c r="F538" s="41">
        <v>31</v>
      </c>
      <c r="G538" s="42">
        <v>31</v>
      </c>
      <c r="H538" s="42">
        <v>31</v>
      </c>
    </row>
    <row r="539" spans="1:8" x14ac:dyDescent="0.2">
      <c r="A539" s="43">
        <v>2010105119</v>
      </c>
      <c r="B539" s="44" t="s">
        <v>137</v>
      </c>
      <c r="C539" s="44">
        <v>0</v>
      </c>
      <c r="D539" s="48">
        <v>45350</v>
      </c>
      <c r="E539" s="44" t="s">
        <v>495</v>
      </c>
      <c r="F539" s="44">
        <v>59</v>
      </c>
      <c r="G539" s="45"/>
      <c r="H539" s="45"/>
    </row>
    <row r="540" spans="1:8" x14ac:dyDescent="0.2">
      <c r="A540" s="40">
        <v>2010105119</v>
      </c>
      <c r="B540" s="41" t="s">
        <v>137</v>
      </c>
      <c r="C540" s="41">
        <v>0</v>
      </c>
      <c r="D540" s="47">
        <v>45382</v>
      </c>
      <c r="E540" s="41" t="s">
        <v>495</v>
      </c>
      <c r="F540" s="41">
        <v>91</v>
      </c>
      <c r="G540" s="42"/>
      <c r="H540" s="42"/>
    </row>
    <row r="541" spans="1:8" x14ac:dyDescent="0.2">
      <c r="A541" s="43">
        <v>2010105119</v>
      </c>
      <c r="B541" s="44" t="s">
        <v>137</v>
      </c>
      <c r="C541" s="44">
        <v>0</v>
      </c>
      <c r="D541" s="48">
        <v>45412</v>
      </c>
      <c r="E541" s="44" t="s">
        <v>495</v>
      </c>
      <c r="F541" s="44">
        <v>121</v>
      </c>
      <c r="G541" s="45"/>
      <c r="H541" s="45"/>
    </row>
    <row r="542" spans="1:8" x14ac:dyDescent="0.2">
      <c r="A542" s="40">
        <v>2010105121</v>
      </c>
      <c r="B542" s="41" t="s">
        <v>138</v>
      </c>
      <c r="C542" s="41">
        <v>3056.3049999999998</v>
      </c>
      <c r="D542" s="47">
        <v>45322</v>
      </c>
      <c r="E542" s="41" t="s">
        <v>850</v>
      </c>
      <c r="F542" s="41">
        <v>31</v>
      </c>
      <c r="G542" s="42">
        <v>31</v>
      </c>
      <c r="H542" s="42">
        <v>31</v>
      </c>
    </row>
    <row r="543" spans="1:8" x14ac:dyDescent="0.2">
      <c r="A543" s="43">
        <v>2010105121</v>
      </c>
      <c r="B543" s="44" t="s">
        <v>138</v>
      </c>
      <c r="C543" s="44">
        <v>3056.3049999999998</v>
      </c>
      <c r="D543" s="48">
        <v>45350</v>
      </c>
      <c r="E543" s="44" t="s">
        <v>850</v>
      </c>
      <c r="F543" s="44">
        <v>59</v>
      </c>
      <c r="G543" s="45">
        <v>59</v>
      </c>
      <c r="H543" s="45">
        <v>59</v>
      </c>
    </row>
    <row r="544" spans="1:8" x14ac:dyDescent="0.2">
      <c r="A544" s="40">
        <v>2010105121</v>
      </c>
      <c r="B544" s="41" t="s">
        <v>138</v>
      </c>
      <c r="C544" s="41">
        <v>3056.3049999999998</v>
      </c>
      <c r="D544" s="47">
        <v>45382</v>
      </c>
      <c r="E544" s="41" t="s">
        <v>850</v>
      </c>
      <c r="F544" s="41">
        <v>91</v>
      </c>
      <c r="G544" s="42">
        <v>91</v>
      </c>
      <c r="H544" s="42">
        <v>91</v>
      </c>
    </row>
    <row r="545" spans="1:8" x14ac:dyDescent="0.2">
      <c r="A545" s="43">
        <v>2010105121</v>
      </c>
      <c r="B545" s="44" t="s">
        <v>138</v>
      </c>
      <c r="C545" s="44">
        <v>3056.3049999999998</v>
      </c>
      <c r="D545" s="48">
        <v>45412</v>
      </c>
      <c r="E545" s="44" t="s">
        <v>850</v>
      </c>
      <c r="F545" s="44">
        <v>121</v>
      </c>
      <c r="G545" s="45">
        <v>121</v>
      </c>
      <c r="H545" s="45">
        <v>121</v>
      </c>
    </row>
    <row r="546" spans="1:8" x14ac:dyDescent="0.2">
      <c r="A546" s="40">
        <v>2010105122</v>
      </c>
      <c r="B546" s="41" t="s">
        <v>139</v>
      </c>
      <c r="C546" s="41">
        <v>89017.25</v>
      </c>
      <c r="D546" s="47">
        <v>45322</v>
      </c>
      <c r="E546" s="41" t="s">
        <v>497</v>
      </c>
      <c r="F546" s="41">
        <v>31</v>
      </c>
      <c r="G546" s="42">
        <v>31</v>
      </c>
      <c r="H546" s="42">
        <v>31</v>
      </c>
    </row>
    <row r="547" spans="1:8" x14ac:dyDescent="0.2">
      <c r="A547" s="43">
        <v>2010105122</v>
      </c>
      <c r="B547" s="44" t="s">
        <v>139</v>
      </c>
      <c r="C547" s="44">
        <v>0</v>
      </c>
      <c r="D547" s="48">
        <v>45350</v>
      </c>
      <c r="E547" s="44" t="s">
        <v>497</v>
      </c>
      <c r="F547" s="44">
        <v>59</v>
      </c>
      <c r="G547" s="45"/>
      <c r="H547" s="45"/>
    </row>
    <row r="548" spans="1:8" x14ac:dyDescent="0.2">
      <c r="A548" s="40">
        <v>2010105122</v>
      </c>
      <c r="B548" s="41" t="s">
        <v>139</v>
      </c>
      <c r="C548" s="41">
        <v>0</v>
      </c>
      <c r="D548" s="47">
        <v>45382</v>
      </c>
      <c r="E548" s="41" t="s">
        <v>497</v>
      </c>
      <c r="F548" s="41">
        <v>91</v>
      </c>
      <c r="G548" s="42"/>
      <c r="H548" s="42"/>
    </row>
    <row r="549" spans="1:8" x14ac:dyDescent="0.2">
      <c r="A549" s="43">
        <v>2010105122</v>
      </c>
      <c r="B549" s="44" t="s">
        <v>139</v>
      </c>
      <c r="C549" s="44">
        <v>0</v>
      </c>
      <c r="D549" s="48">
        <v>45412</v>
      </c>
      <c r="E549" s="44" t="s">
        <v>497</v>
      </c>
      <c r="F549" s="44">
        <v>121</v>
      </c>
      <c r="G549" s="45"/>
      <c r="H549" s="45"/>
    </row>
    <row r="550" spans="1:8" x14ac:dyDescent="0.2">
      <c r="A550" s="40">
        <v>2010105128</v>
      </c>
      <c r="B550" s="41" t="s">
        <v>140</v>
      </c>
      <c r="C550" s="41">
        <v>172500</v>
      </c>
      <c r="D550" s="47">
        <v>45322</v>
      </c>
      <c r="E550" s="41" t="s">
        <v>503</v>
      </c>
      <c r="F550" s="41">
        <v>31</v>
      </c>
      <c r="G550" s="42">
        <v>31</v>
      </c>
      <c r="H550" s="42">
        <v>31</v>
      </c>
    </row>
    <row r="551" spans="1:8" x14ac:dyDescent="0.2">
      <c r="A551" s="43">
        <v>2010105128</v>
      </c>
      <c r="B551" s="44" t="s">
        <v>140</v>
      </c>
      <c r="C551" s="44">
        <v>0</v>
      </c>
      <c r="D551" s="48">
        <v>45350</v>
      </c>
      <c r="E551" s="44" t="s">
        <v>503</v>
      </c>
      <c r="F551" s="44">
        <v>59</v>
      </c>
      <c r="G551" s="45"/>
      <c r="H551" s="45"/>
    </row>
    <row r="552" spans="1:8" x14ac:dyDescent="0.2">
      <c r="A552" s="40">
        <v>2010105128</v>
      </c>
      <c r="B552" s="41" t="s">
        <v>140</v>
      </c>
      <c r="C552" s="41">
        <v>0</v>
      </c>
      <c r="D552" s="47">
        <v>45382</v>
      </c>
      <c r="E552" s="41" t="s">
        <v>503</v>
      </c>
      <c r="F552" s="41">
        <v>91</v>
      </c>
      <c r="G552" s="42"/>
      <c r="H552" s="42"/>
    </row>
    <row r="553" spans="1:8" x14ac:dyDescent="0.2">
      <c r="A553" s="43">
        <v>2010105128</v>
      </c>
      <c r="B553" s="44" t="s">
        <v>140</v>
      </c>
      <c r="C553" s="44">
        <v>0</v>
      </c>
      <c r="D553" s="48">
        <v>45412</v>
      </c>
      <c r="E553" s="44" t="s">
        <v>503</v>
      </c>
      <c r="F553" s="44">
        <v>121</v>
      </c>
      <c r="G553" s="45"/>
      <c r="H553" s="45"/>
    </row>
    <row r="554" spans="1:8" x14ac:dyDescent="0.2">
      <c r="A554" s="40">
        <v>2010105131</v>
      </c>
      <c r="B554" s="41" t="s">
        <v>141</v>
      </c>
      <c r="C554" s="41">
        <v>0</v>
      </c>
      <c r="D554" s="47">
        <v>45322</v>
      </c>
      <c r="E554" s="41" t="s">
        <v>506</v>
      </c>
      <c r="F554" s="41">
        <v>31</v>
      </c>
      <c r="G554" s="42"/>
      <c r="H554" s="42"/>
    </row>
    <row r="555" spans="1:8" x14ac:dyDescent="0.2">
      <c r="A555" s="43">
        <v>2010105131</v>
      </c>
      <c r="B555" s="44" t="s">
        <v>141</v>
      </c>
      <c r="C555" s="44">
        <v>0</v>
      </c>
      <c r="D555" s="48">
        <v>45350</v>
      </c>
      <c r="E555" s="44" t="s">
        <v>506</v>
      </c>
      <c r="F555" s="44">
        <v>59</v>
      </c>
      <c r="G555" s="45"/>
      <c r="H555" s="45"/>
    </row>
    <row r="556" spans="1:8" x14ac:dyDescent="0.2">
      <c r="A556" s="40">
        <v>2010105131</v>
      </c>
      <c r="B556" s="41" t="s">
        <v>141</v>
      </c>
      <c r="C556" s="41">
        <v>0</v>
      </c>
      <c r="D556" s="47">
        <v>45382</v>
      </c>
      <c r="E556" s="41" t="s">
        <v>506</v>
      </c>
      <c r="F556" s="41">
        <v>91</v>
      </c>
      <c r="G556" s="42"/>
      <c r="H556" s="42"/>
    </row>
    <row r="557" spans="1:8" x14ac:dyDescent="0.2">
      <c r="A557" s="43">
        <v>2010105131</v>
      </c>
      <c r="B557" s="44" t="s">
        <v>141</v>
      </c>
      <c r="C557" s="44">
        <v>0</v>
      </c>
      <c r="D557" s="48">
        <v>45412</v>
      </c>
      <c r="E557" s="44" t="s">
        <v>506</v>
      </c>
      <c r="F557" s="44">
        <v>121</v>
      </c>
      <c r="G557" s="45"/>
      <c r="H557" s="45"/>
    </row>
    <row r="558" spans="1:8" x14ac:dyDescent="0.2">
      <c r="A558" s="40">
        <v>2010105132</v>
      </c>
      <c r="B558" s="41" t="s">
        <v>142</v>
      </c>
      <c r="C558" s="41">
        <v>77134.47</v>
      </c>
      <c r="D558" s="47">
        <v>45322</v>
      </c>
      <c r="E558" s="41" t="s">
        <v>851</v>
      </c>
      <c r="F558" s="41">
        <v>31</v>
      </c>
      <c r="G558" s="42">
        <v>31</v>
      </c>
      <c r="H558" s="42">
        <v>31</v>
      </c>
    </row>
    <row r="559" spans="1:8" x14ac:dyDescent="0.2">
      <c r="A559" s="43">
        <v>2010105132</v>
      </c>
      <c r="B559" s="44" t="s">
        <v>142</v>
      </c>
      <c r="C559" s="44">
        <v>0</v>
      </c>
      <c r="D559" s="48">
        <v>45350</v>
      </c>
      <c r="E559" s="44" t="s">
        <v>851</v>
      </c>
      <c r="F559" s="44">
        <v>59</v>
      </c>
      <c r="G559" s="45"/>
      <c r="H559" s="45"/>
    </row>
    <row r="560" spans="1:8" x14ac:dyDescent="0.2">
      <c r="A560" s="40">
        <v>2010105132</v>
      </c>
      <c r="B560" s="41" t="s">
        <v>142</v>
      </c>
      <c r="C560" s="41">
        <v>0</v>
      </c>
      <c r="D560" s="47">
        <v>45382</v>
      </c>
      <c r="E560" s="41" t="s">
        <v>851</v>
      </c>
      <c r="F560" s="41">
        <v>91</v>
      </c>
      <c r="G560" s="42"/>
      <c r="H560" s="42"/>
    </row>
    <row r="561" spans="1:8" x14ac:dyDescent="0.2">
      <c r="A561" s="43">
        <v>2010105132</v>
      </c>
      <c r="B561" s="44" t="s">
        <v>142</v>
      </c>
      <c r="C561" s="44">
        <v>0</v>
      </c>
      <c r="D561" s="48">
        <v>45412</v>
      </c>
      <c r="E561" s="44" t="s">
        <v>851</v>
      </c>
      <c r="F561" s="44">
        <v>121</v>
      </c>
      <c r="G561" s="45"/>
      <c r="H561" s="45"/>
    </row>
    <row r="562" spans="1:8" x14ac:dyDescent="0.2">
      <c r="A562" s="40">
        <v>2010105133</v>
      </c>
      <c r="B562" s="41" t="s">
        <v>143</v>
      </c>
      <c r="C562" s="41">
        <v>12767.33</v>
      </c>
      <c r="D562" s="47">
        <v>45322</v>
      </c>
      <c r="E562" s="41" t="s">
        <v>852</v>
      </c>
      <c r="F562" s="41">
        <v>31</v>
      </c>
      <c r="G562" s="42">
        <v>31</v>
      </c>
      <c r="H562" s="42">
        <v>31</v>
      </c>
    </row>
    <row r="563" spans="1:8" x14ac:dyDescent="0.2">
      <c r="A563" s="43">
        <v>2010105133</v>
      </c>
      <c r="B563" s="44" t="s">
        <v>143</v>
      </c>
      <c r="C563" s="44">
        <v>0</v>
      </c>
      <c r="D563" s="48">
        <v>45350</v>
      </c>
      <c r="E563" s="44" t="s">
        <v>852</v>
      </c>
      <c r="F563" s="44">
        <v>59</v>
      </c>
      <c r="G563" s="45"/>
      <c r="H563" s="45"/>
    </row>
    <row r="564" spans="1:8" x14ac:dyDescent="0.2">
      <c r="A564" s="40">
        <v>2010105133</v>
      </c>
      <c r="B564" s="41" t="s">
        <v>143</v>
      </c>
      <c r="C564" s="41">
        <v>0</v>
      </c>
      <c r="D564" s="47">
        <v>45382</v>
      </c>
      <c r="E564" s="41" t="s">
        <v>852</v>
      </c>
      <c r="F564" s="41">
        <v>91</v>
      </c>
      <c r="G564" s="42"/>
      <c r="H564" s="42"/>
    </row>
    <row r="565" spans="1:8" x14ac:dyDescent="0.2">
      <c r="A565" s="43">
        <v>2010105133</v>
      </c>
      <c r="B565" s="44" t="s">
        <v>143</v>
      </c>
      <c r="C565" s="44">
        <v>0</v>
      </c>
      <c r="D565" s="48">
        <v>45412</v>
      </c>
      <c r="E565" s="44" t="s">
        <v>852</v>
      </c>
      <c r="F565" s="44">
        <v>121</v>
      </c>
      <c r="G565" s="45"/>
      <c r="H565" s="45"/>
    </row>
    <row r="566" spans="1:8" x14ac:dyDescent="0.2">
      <c r="A566" s="40">
        <v>2010105134</v>
      </c>
      <c r="B566" s="41" t="s">
        <v>144</v>
      </c>
      <c r="C566" s="41">
        <v>0</v>
      </c>
      <c r="D566" s="47">
        <v>45322</v>
      </c>
      <c r="E566" s="41" t="s">
        <v>507</v>
      </c>
      <c r="F566" s="41">
        <v>31</v>
      </c>
      <c r="G566" s="42"/>
      <c r="H566" s="42"/>
    </row>
    <row r="567" spans="1:8" x14ac:dyDescent="0.2">
      <c r="A567" s="43">
        <v>2010105134</v>
      </c>
      <c r="B567" s="44" t="s">
        <v>144</v>
      </c>
      <c r="C567" s="44">
        <v>0</v>
      </c>
      <c r="D567" s="48">
        <v>45350</v>
      </c>
      <c r="E567" s="44" t="s">
        <v>507</v>
      </c>
      <c r="F567" s="44">
        <v>59</v>
      </c>
      <c r="G567" s="45"/>
      <c r="H567" s="45"/>
    </row>
    <row r="568" spans="1:8" x14ac:dyDescent="0.2">
      <c r="A568" s="40">
        <v>2010105134</v>
      </c>
      <c r="B568" s="41" t="s">
        <v>144</v>
      </c>
      <c r="C568" s="41">
        <v>0</v>
      </c>
      <c r="D568" s="47">
        <v>45382</v>
      </c>
      <c r="E568" s="41" t="s">
        <v>507</v>
      </c>
      <c r="F568" s="41">
        <v>91</v>
      </c>
      <c r="G568" s="42"/>
      <c r="H568" s="42"/>
    </row>
    <row r="569" spans="1:8" x14ac:dyDescent="0.2">
      <c r="A569" s="43">
        <v>2010105134</v>
      </c>
      <c r="B569" s="44" t="s">
        <v>144</v>
      </c>
      <c r="C569" s="44">
        <v>0</v>
      </c>
      <c r="D569" s="48">
        <v>45412</v>
      </c>
      <c r="E569" s="44" t="s">
        <v>507</v>
      </c>
      <c r="F569" s="44">
        <v>121</v>
      </c>
      <c r="G569" s="45"/>
      <c r="H569" s="45"/>
    </row>
    <row r="570" spans="1:8" x14ac:dyDescent="0.2">
      <c r="A570" s="40">
        <v>2010105140</v>
      </c>
      <c r="B570" s="41" t="s">
        <v>145</v>
      </c>
      <c r="C570" s="41">
        <v>0</v>
      </c>
      <c r="D570" s="47">
        <v>45322</v>
      </c>
      <c r="E570" s="41" t="s">
        <v>513</v>
      </c>
      <c r="F570" s="41">
        <v>31</v>
      </c>
      <c r="G570" s="42"/>
      <c r="H570" s="42"/>
    </row>
    <row r="571" spans="1:8" x14ac:dyDescent="0.2">
      <c r="A571" s="43">
        <v>2010105140</v>
      </c>
      <c r="B571" s="44" t="s">
        <v>145</v>
      </c>
      <c r="C571" s="44">
        <v>0</v>
      </c>
      <c r="D571" s="48">
        <v>45350</v>
      </c>
      <c r="E571" s="44" t="s">
        <v>513</v>
      </c>
      <c r="F571" s="44">
        <v>59</v>
      </c>
      <c r="G571" s="45"/>
      <c r="H571" s="45"/>
    </row>
    <row r="572" spans="1:8" x14ac:dyDescent="0.2">
      <c r="A572" s="40">
        <v>2010105140</v>
      </c>
      <c r="B572" s="41" t="s">
        <v>145</v>
      </c>
      <c r="C572" s="41">
        <v>0</v>
      </c>
      <c r="D572" s="47">
        <v>45382</v>
      </c>
      <c r="E572" s="41" t="s">
        <v>513</v>
      </c>
      <c r="F572" s="41">
        <v>91</v>
      </c>
      <c r="G572" s="42"/>
      <c r="H572" s="42"/>
    </row>
    <row r="573" spans="1:8" x14ac:dyDescent="0.2">
      <c r="A573" s="43">
        <v>2010105140</v>
      </c>
      <c r="B573" s="44" t="s">
        <v>145</v>
      </c>
      <c r="C573" s="44">
        <v>0</v>
      </c>
      <c r="D573" s="48">
        <v>45412</v>
      </c>
      <c r="E573" s="44" t="s">
        <v>513</v>
      </c>
      <c r="F573" s="44">
        <v>121</v>
      </c>
      <c r="G573" s="45"/>
      <c r="H573" s="45"/>
    </row>
    <row r="574" spans="1:8" x14ac:dyDescent="0.2">
      <c r="A574" s="40">
        <v>2010105141</v>
      </c>
      <c r="B574" s="41" t="s">
        <v>146</v>
      </c>
      <c r="C574" s="41">
        <v>0</v>
      </c>
      <c r="D574" s="47">
        <v>45322</v>
      </c>
      <c r="E574" s="41" t="s">
        <v>853</v>
      </c>
      <c r="F574" s="41">
        <v>31</v>
      </c>
      <c r="G574" s="42"/>
      <c r="H574" s="42"/>
    </row>
    <row r="575" spans="1:8" x14ac:dyDescent="0.2">
      <c r="A575" s="43">
        <v>2010105141</v>
      </c>
      <c r="B575" s="44" t="s">
        <v>146</v>
      </c>
      <c r="C575" s="44">
        <v>0</v>
      </c>
      <c r="D575" s="48">
        <v>45350</v>
      </c>
      <c r="E575" s="44" t="s">
        <v>853</v>
      </c>
      <c r="F575" s="44">
        <v>59</v>
      </c>
      <c r="G575" s="45"/>
      <c r="H575" s="45"/>
    </row>
    <row r="576" spans="1:8" x14ac:dyDescent="0.2">
      <c r="A576" s="40">
        <v>2010105141</v>
      </c>
      <c r="B576" s="41" t="s">
        <v>146</v>
      </c>
      <c r="C576" s="41">
        <v>0</v>
      </c>
      <c r="D576" s="47">
        <v>45382</v>
      </c>
      <c r="E576" s="41" t="s">
        <v>853</v>
      </c>
      <c r="F576" s="41">
        <v>91</v>
      </c>
      <c r="G576" s="42"/>
      <c r="H576" s="42"/>
    </row>
    <row r="577" spans="1:8" x14ac:dyDescent="0.2">
      <c r="A577" s="43">
        <v>2010105141</v>
      </c>
      <c r="B577" s="44" t="s">
        <v>146</v>
      </c>
      <c r="C577" s="44">
        <v>0</v>
      </c>
      <c r="D577" s="48">
        <v>45412</v>
      </c>
      <c r="E577" s="44" t="s">
        <v>853</v>
      </c>
      <c r="F577" s="44">
        <v>121</v>
      </c>
      <c r="G577" s="45"/>
      <c r="H577" s="45"/>
    </row>
    <row r="578" spans="1:8" x14ac:dyDescent="0.2">
      <c r="A578" s="40">
        <v>2010105142</v>
      </c>
      <c r="B578" s="41" t="s">
        <v>147</v>
      </c>
      <c r="C578" s="41">
        <v>0</v>
      </c>
      <c r="D578" s="47">
        <v>45322</v>
      </c>
      <c r="E578" s="41" t="s">
        <v>514</v>
      </c>
      <c r="F578" s="41">
        <v>31</v>
      </c>
      <c r="G578" s="42"/>
      <c r="H578" s="42"/>
    </row>
    <row r="579" spans="1:8" x14ac:dyDescent="0.2">
      <c r="A579" s="43">
        <v>2010105142</v>
      </c>
      <c r="B579" s="44" t="s">
        <v>147</v>
      </c>
      <c r="C579" s="44">
        <v>0</v>
      </c>
      <c r="D579" s="48">
        <v>45350</v>
      </c>
      <c r="E579" s="44" t="s">
        <v>514</v>
      </c>
      <c r="F579" s="44">
        <v>59</v>
      </c>
      <c r="G579" s="45"/>
      <c r="H579" s="45"/>
    </row>
    <row r="580" spans="1:8" x14ac:dyDescent="0.2">
      <c r="A580" s="40">
        <v>2010105142</v>
      </c>
      <c r="B580" s="41" t="s">
        <v>147</v>
      </c>
      <c r="C580" s="41">
        <v>0</v>
      </c>
      <c r="D580" s="47">
        <v>45382</v>
      </c>
      <c r="E580" s="41" t="s">
        <v>514</v>
      </c>
      <c r="F580" s="41">
        <v>91</v>
      </c>
      <c r="G580" s="42"/>
      <c r="H580" s="42"/>
    </row>
    <row r="581" spans="1:8" x14ac:dyDescent="0.2">
      <c r="A581" s="43">
        <v>2010105142</v>
      </c>
      <c r="B581" s="44" t="s">
        <v>147</v>
      </c>
      <c r="C581" s="44">
        <v>0</v>
      </c>
      <c r="D581" s="48">
        <v>45412</v>
      </c>
      <c r="E581" s="44" t="s">
        <v>514</v>
      </c>
      <c r="F581" s="44">
        <v>121</v>
      </c>
      <c r="G581" s="45"/>
      <c r="H581" s="45"/>
    </row>
    <row r="582" spans="1:8" x14ac:dyDescent="0.2">
      <c r="A582" s="40">
        <v>2010105145</v>
      </c>
      <c r="B582" s="41" t="s">
        <v>148</v>
      </c>
      <c r="C582" s="41">
        <v>91054.46</v>
      </c>
      <c r="D582" s="47">
        <v>45322</v>
      </c>
      <c r="E582" s="41" t="s">
        <v>516</v>
      </c>
      <c r="F582" s="41">
        <v>31</v>
      </c>
      <c r="G582" s="42">
        <v>31</v>
      </c>
      <c r="H582" s="42">
        <v>31</v>
      </c>
    </row>
    <row r="583" spans="1:8" x14ac:dyDescent="0.2">
      <c r="A583" s="43">
        <v>2010105145</v>
      </c>
      <c r="B583" s="44" t="s">
        <v>148</v>
      </c>
      <c r="C583" s="44">
        <v>0</v>
      </c>
      <c r="D583" s="48">
        <v>45350</v>
      </c>
      <c r="E583" s="44" t="s">
        <v>516</v>
      </c>
      <c r="F583" s="44">
        <v>59</v>
      </c>
      <c r="G583" s="45"/>
      <c r="H583" s="45"/>
    </row>
    <row r="584" spans="1:8" x14ac:dyDescent="0.2">
      <c r="A584" s="40">
        <v>2010105145</v>
      </c>
      <c r="B584" s="41" t="s">
        <v>148</v>
      </c>
      <c r="C584" s="41">
        <v>0</v>
      </c>
      <c r="D584" s="47">
        <v>45382</v>
      </c>
      <c r="E584" s="41" t="s">
        <v>516</v>
      </c>
      <c r="F584" s="41">
        <v>91</v>
      </c>
      <c r="G584" s="42"/>
      <c r="H584" s="42"/>
    </row>
    <row r="585" spans="1:8" x14ac:dyDescent="0.2">
      <c r="A585" s="43">
        <v>2010105145</v>
      </c>
      <c r="B585" s="44" t="s">
        <v>148</v>
      </c>
      <c r="C585" s="44">
        <v>0</v>
      </c>
      <c r="D585" s="48">
        <v>45412</v>
      </c>
      <c r="E585" s="44" t="s">
        <v>516</v>
      </c>
      <c r="F585" s="44">
        <v>121</v>
      </c>
      <c r="G585" s="45"/>
      <c r="H585" s="45"/>
    </row>
    <row r="586" spans="1:8" x14ac:dyDescent="0.2">
      <c r="A586" s="40">
        <v>2010105148</v>
      </c>
      <c r="B586" s="41" t="s">
        <v>149</v>
      </c>
      <c r="C586" s="41">
        <v>1787.42</v>
      </c>
      <c r="D586" s="47">
        <v>45322</v>
      </c>
      <c r="E586" s="41" t="s">
        <v>519</v>
      </c>
      <c r="F586" s="41">
        <v>31</v>
      </c>
      <c r="G586" s="42">
        <v>31</v>
      </c>
      <c r="H586" s="42">
        <v>31</v>
      </c>
    </row>
    <row r="587" spans="1:8" x14ac:dyDescent="0.2">
      <c r="A587" s="43">
        <v>2010105148</v>
      </c>
      <c r="B587" s="44" t="s">
        <v>149</v>
      </c>
      <c r="C587" s="44">
        <v>0</v>
      </c>
      <c r="D587" s="48">
        <v>45350</v>
      </c>
      <c r="E587" s="44" t="s">
        <v>519</v>
      </c>
      <c r="F587" s="44">
        <v>59</v>
      </c>
      <c r="G587" s="45"/>
      <c r="H587" s="45"/>
    </row>
    <row r="588" spans="1:8" x14ac:dyDescent="0.2">
      <c r="A588" s="40">
        <v>2010105148</v>
      </c>
      <c r="B588" s="41" t="s">
        <v>149</v>
      </c>
      <c r="C588" s="41">
        <v>0</v>
      </c>
      <c r="D588" s="47">
        <v>45382</v>
      </c>
      <c r="E588" s="41" t="s">
        <v>519</v>
      </c>
      <c r="F588" s="41">
        <v>91</v>
      </c>
      <c r="G588" s="42"/>
      <c r="H588" s="42"/>
    </row>
    <row r="589" spans="1:8" x14ac:dyDescent="0.2">
      <c r="A589" s="43">
        <v>2010105148</v>
      </c>
      <c r="B589" s="44" t="s">
        <v>149</v>
      </c>
      <c r="C589" s="44">
        <v>0</v>
      </c>
      <c r="D589" s="48">
        <v>45412</v>
      </c>
      <c r="E589" s="44" t="s">
        <v>519</v>
      </c>
      <c r="F589" s="44">
        <v>121</v>
      </c>
      <c r="G589" s="45"/>
      <c r="H589" s="45"/>
    </row>
    <row r="590" spans="1:8" x14ac:dyDescent="0.2">
      <c r="A590" s="40">
        <v>2010105149</v>
      </c>
      <c r="B590" s="41" t="s">
        <v>150</v>
      </c>
      <c r="C590" s="41">
        <v>0</v>
      </c>
      <c r="D590" s="47">
        <v>45322</v>
      </c>
      <c r="E590" s="41" t="s">
        <v>520</v>
      </c>
      <c r="F590" s="41">
        <v>31</v>
      </c>
      <c r="G590" s="42"/>
      <c r="H590" s="42"/>
    </row>
    <row r="591" spans="1:8" x14ac:dyDescent="0.2">
      <c r="A591" s="43">
        <v>2010105149</v>
      </c>
      <c r="B591" s="44" t="s">
        <v>150</v>
      </c>
      <c r="C591" s="44">
        <v>0</v>
      </c>
      <c r="D591" s="48">
        <v>45350</v>
      </c>
      <c r="E591" s="44" t="s">
        <v>520</v>
      </c>
      <c r="F591" s="44">
        <v>59</v>
      </c>
      <c r="G591" s="45"/>
      <c r="H591" s="45"/>
    </row>
    <row r="592" spans="1:8" x14ac:dyDescent="0.2">
      <c r="A592" s="40">
        <v>2010105149</v>
      </c>
      <c r="B592" s="41" t="s">
        <v>150</v>
      </c>
      <c r="C592" s="41">
        <v>0</v>
      </c>
      <c r="D592" s="47">
        <v>45382</v>
      </c>
      <c r="E592" s="41" t="s">
        <v>520</v>
      </c>
      <c r="F592" s="41">
        <v>91</v>
      </c>
      <c r="G592" s="42"/>
      <c r="H592" s="42"/>
    </row>
    <row r="593" spans="1:8" x14ac:dyDescent="0.2">
      <c r="A593" s="43">
        <v>2010105149</v>
      </c>
      <c r="B593" s="44" t="s">
        <v>150</v>
      </c>
      <c r="C593" s="44">
        <v>0</v>
      </c>
      <c r="D593" s="48">
        <v>45412</v>
      </c>
      <c r="E593" s="44" t="s">
        <v>520</v>
      </c>
      <c r="F593" s="44">
        <v>121</v>
      </c>
      <c r="G593" s="45"/>
      <c r="H593" s="45"/>
    </row>
    <row r="594" spans="1:8" x14ac:dyDescent="0.2">
      <c r="A594" s="40">
        <v>2010105154</v>
      </c>
      <c r="B594" s="41" t="s">
        <v>151</v>
      </c>
      <c r="C594" s="41">
        <v>0</v>
      </c>
      <c r="D594" s="47">
        <v>45322</v>
      </c>
      <c r="E594" s="41" t="s">
        <v>524</v>
      </c>
      <c r="F594" s="41">
        <v>31</v>
      </c>
      <c r="G594" s="42"/>
      <c r="H594" s="42"/>
    </row>
    <row r="595" spans="1:8" x14ac:dyDescent="0.2">
      <c r="A595" s="43">
        <v>2010105154</v>
      </c>
      <c r="B595" s="44" t="s">
        <v>151</v>
      </c>
      <c r="C595" s="44">
        <v>0</v>
      </c>
      <c r="D595" s="48">
        <v>45350</v>
      </c>
      <c r="E595" s="44" t="s">
        <v>524</v>
      </c>
      <c r="F595" s="44">
        <v>59</v>
      </c>
      <c r="G595" s="45"/>
      <c r="H595" s="45"/>
    </row>
    <row r="596" spans="1:8" x14ac:dyDescent="0.2">
      <c r="A596" s="40">
        <v>2010105154</v>
      </c>
      <c r="B596" s="41" t="s">
        <v>151</v>
      </c>
      <c r="C596" s="41">
        <v>0</v>
      </c>
      <c r="D596" s="47">
        <v>45382</v>
      </c>
      <c r="E596" s="41" t="s">
        <v>524</v>
      </c>
      <c r="F596" s="41">
        <v>91</v>
      </c>
      <c r="G596" s="42"/>
      <c r="H596" s="42"/>
    </row>
    <row r="597" spans="1:8" x14ac:dyDescent="0.2">
      <c r="A597" s="43">
        <v>2010105154</v>
      </c>
      <c r="B597" s="44" t="s">
        <v>151</v>
      </c>
      <c r="C597" s="44">
        <v>0</v>
      </c>
      <c r="D597" s="48">
        <v>45412</v>
      </c>
      <c r="E597" s="44" t="s">
        <v>524</v>
      </c>
      <c r="F597" s="44">
        <v>121</v>
      </c>
      <c r="G597" s="45"/>
      <c r="H597" s="45"/>
    </row>
    <row r="598" spans="1:8" x14ac:dyDescent="0.2">
      <c r="A598" s="40">
        <v>2010105156</v>
      </c>
      <c r="B598" s="41" t="s">
        <v>152</v>
      </c>
      <c r="C598" s="41">
        <v>0</v>
      </c>
      <c r="D598" s="47">
        <v>45322</v>
      </c>
      <c r="E598" s="41" t="s">
        <v>526</v>
      </c>
      <c r="F598" s="41">
        <v>31</v>
      </c>
      <c r="G598" s="42"/>
      <c r="H598" s="42"/>
    </row>
    <row r="599" spans="1:8" x14ac:dyDescent="0.2">
      <c r="A599" s="43">
        <v>2010105156</v>
      </c>
      <c r="B599" s="44" t="s">
        <v>152</v>
      </c>
      <c r="C599" s="44">
        <v>0</v>
      </c>
      <c r="D599" s="48">
        <v>45350</v>
      </c>
      <c r="E599" s="44" t="s">
        <v>526</v>
      </c>
      <c r="F599" s="44">
        <v>59</v>
      </c>
      <c r="G599" s="45"/>
      <c r="H599" s="45"/>
    </row>
    <row r="600" spans="1:8" x14ac:dyDescent="0.2">
      <c r="A600" s="40">
        <v>2010105156</v>
      </c>
      <c r="B600" s="41" t="s">
        <v>152</v>
      </c>
      <c r="C600" s="41">
        <v>0</v>
      </c>
      <c r="D600" s="47">
        <v>45382</v>
      </c>
      <c r="E600" s="41" t="s">
        <v>526</v>
      </c>
      <c r="F600" s="41">
        <v>91</v>
      </c>
      <c r="G600" s="42"/>
      <c r="H600" s="42"/>
    </row>
    <row r="601" spans="1:8" x14ac:dyDescent="0.2">
      <c r="A601" s="43">
        <v>2010105156</v>
      </c>
      <c r="B601" s="44" t="s">
        <v>152</v>
      </c>
      <c r="C601" s="44">
        <v>0</v>
      </c>
      <c r="D601" s="48">
        <v>45412</v>
      </c>
      <c r="E601" s="44" t="s">
        <v>526</v>
      </c>
      <c r="F601" s="44">
        <v>121</v>
      </c>
      <c r="G601" s="45"/>
      <c r="H601" s="45"/>
    </row>
    <row r="602" spans="1:8" x14ac:dyDescent="0.2">
      <c r="A602" s="40">
        <v>2010105160</v>
      </c>
      <c r="B602" s="41" t="s">
        <v>153</v>
      </c>
      <c r="C602" s="41">
        <v>13770.0425</v>
      </c>
      <c r="D602" s="47">
        <v>45322</v>
      </c>
      <c r="E602" s="41" t="s">
        <v>528</v>
      </c>
      <c r="F602" s="41">
        <v>31</v>
      </c>
      <c r="G602" s="42">
        <v>31</v>
      </c>
      <c r="H602" s="42">
        <v>31</v>
      </c>
    </row>
    <row r="603" spans="1:8" x14ac:dyDescent="0.2">
      <c r="A603" s="43">
        <v>2010105160</v>
      </c>
      <c r="B603" s="44" t="s">
        <v>153</v>
      </c>
      <c r="C603" s="44">
        <v>13770.0425</v>
      </c>
      <c r="D603" s="48">
        <v>45350</v>
      </c>
      <c r="E603" s="44" t="s">
        <v>528</v>
      </c>
      <c r="F603" s="44">
        <v>59</v>
      </c>
      <c r="G603" s="45">
        <v>59</v>
      </c>
      <c r="H603" s="45">
        <v>59</v>
      </c>
    </row>
    <row r="604" spans="1:8" x14ac:dyDescent="0.2">
      <c r="A604" s="40">
        <v>2010105160</v>
      </c>
      <c r="B604" s="41" t="s">
        <v>153</v>
      </c>
      <c r="C604" s="41">
        <v>13770.0425</v>
      </c>
      <c r="D604" s="47">
        <v>45382</v>
      </c>
      <c r="E604" s="41" t="s">
        <v>528</v>
      </c>
      <c r="F604" s="41">
        <v>91</v>
      </c>
      <c r="G604" s="42">
        <v>91</v>
      </c>
      <c r="H604" s="42">
        <v>91</v>
      </c>
    </row>
    <row r="605" spans="1:8" x14ac:dyDescent="0.2">
      <c r="A605" s="43">
        <v>2010105160</v>
      </c>
      <c r="B605" s="44" t="s">
        <v>153</v>
      </c>
      <c r="C605" s="44">
        <v>13770.0425</v>
      </c>
      <c r="D605" s="48">
        <v>45412</v>
      </c>
      <c r="E605" s="44" t="s">
        <v>528</v>
      </c>
      <c r="F605" s="44">
        <v>121</v>
      </c>
      <c r="G605" s="45">
        <v>121</v>
      </c>
      <c r="H605" s="45">
        <v>121</v>
      </c>
    </row>
    <row r="606" spans="1:8" x14ac:dyDescent="0.2">
      <c r="A606" s="40">
        <v>2010105163</v>
      </c>
      <c r="B606" s="41" t="s">
        <v>154</v>
      </c>
      <c r="C606" s="41">
        <v>1277.3900000000001</v>
      </c>
      <c r="D606" s="47">
        <v>45322</v>
      </c>
      <c r="E606" s="41" t="s">
        <v>531</v>
      </c>
      <c r="F606" s="41">
        <v>31</v>
      </c>
      <c r="G606" s="42">
        <v>31</v>
      </c>
      <c r="H606" s="42">
        <v>31</v>
      </c>
    </row>
    <row r="607" spans="1:8" x14ac:dyDescent="0.2">
      <c r="A607" s="43">
        <v>2010105163</v>
      </c>
      <c r="B607" s="44" t="s">
        <v>154</v>
      </c>
      <c r="C607" s="44">
        <v>0</v>
      </c>
      <c r="D607" s="48">
        <v>45350</v>
      </c>
      <c r="E607" s="44" t="s">
        <v>531</v>
      </c>
      <c r="F607" s="44">
        <v>59</v>
      </c>
      <c r="G607" s="45"/>
      <c r="H607" s="45"/>
    </row>
    <row r="608" spans="1:8" x14ac:dyDescent="0.2">
      <c r="A608" s="40">
        <v>2010105163</v>
      </c>
      <c r="B608" s="41" t="s">
        <v>154</v>
      </c>
      <c r="C608" s="41">
        <v>0</v>
      </c>
      <c r="D608" s="47">
        <v>45382</v>
      </c>
      <c r="E608" s="41" t="s">
        <v>531</v>
      </c>
      <c r="F608" s="41">
        <v>91</v>
      </c>
      <c r="G608" s="42"/>
      <c r="H608" s="42"/>
    </row>
    <row r="609" spans="1:8" x14ac:dyDescent="0.2">
      <c r="A609" s="43">
        <v>2010105163</v>
      </c>
      <c r="B609" s="44" t="s">
        <v>154</v>
      </c>
      <c r="C609" s="44">
        <v>0</v>
      </c>
      <c r="D609" s="48">
        <v>45412</v>
      </c>
      <c r="E609" s="44" t="s">
        <v>531</v>
      </c>
      <c r="F609" s="44">
        <v>121</v>
      </c>
      <c r="G609" s="45"/>
      <c r="H609" s="45"/>
    </row>
    <row r="610" spans="1:8" x14ac:dyDescent="0.2">
      <c r="A610" s="40">
        <v>2010105164</v>
      </c>
      <c r="B610" s="41" t="s">
        <v>155</v>
      </c>
      <c r="C610" s="41">
        <v>10516.130000000001</v>
      </c>
      <c r="D610" s="47">
        <v>45322</v>
      </c>
      <c r="E610" s="41" t="s">
        <v>532</v>
      </c>
      <c r="F610" s="41">
        <v>31</v>
      </c>
      <c r="G610" s="42">
        <v>31</v>
      </c>
      <c r="H610" s="42">
        <v>31</v>
      </c>
    </row>
    <row r="611" spans="1:8" x14ac:dyDescent="0.2">
      <c r="A611" s="43">
        <v>2010105164</v>
      </c>
      <c r="B611" s="44" t="s">
        <v>155</v>
      </c>
      <c r="C611" s="44">
        <v>0</v>
      </c>
      <c r="D611" s="48">
        <v>45350</v>
      </c>
      <c r="E611" s="44" t="s">
        <v>532</v>
      </c>
      <c r="F611" s="44">
        <v>59</v>
      </c>
      <c r="G611" s="45"/>
      <c r="H611" s="45"/>
    </row>
    <row r="612" spans="1:8" x14ac:dyDescent="0.2">
      <c r="A612" s="40">
        <v>2010105164</v>
      </c>
      <c r="B612" s="41" t="s">
        <v>155</v>
      </c>
      <c r="C612" s="41">
        <v>0</v>
      </c>
      <c r="D612" s="47">
        <v>45382</v>
      </c>
      <c r="E612" s="41" t="s">
        <v>532</v>
      </c>
      <c r="F612" s="41">
        <v>91</v>
      </c>
      <c r="G612" s="42"/>
      <c r="H612" s="42"/>
    </row>
    <row r="613" spans="1:8" x14ac:dyDescent="0.2">
      <c r="A613" s="43">
        <v>2010105164</v>
      </c>
      <c r="B613" s="44" t="s">
        <v>155</v>
      </c>
      <c r="C613" s="44">
        <v>0</v>
      </c>
      <c r="D613" s="48">
        <v>45412</v>
      </c>
      <c r="E613" s="44" t="s">
        <v>532</v>
      </c>
      <c r="F613" s="44">
        <v>121</v>
      </c>
      <c r="G613" s="45"/>
      <c r="H613" s="45"/>
    </row>
    <row r="614" spans="1:8" x14ac:dyDescent="0.2">
      <c r="A614" s="40">
        <v>2010105167</v>
      </c>
      <c r="B614" s="41" t="s">
        <v>156</v>
      </c>
      <c r="C614" s="41">
        <v>18569.936666666665</v>
      </c>
      <c r="D614" s="47">
        <v>45322</v>
      </c>
      <c r="E614" s="41" t="s">
        <v>535</v>
      </c>
      <c r="F614" s="41">
        <v>31</v>
      </c>
      <c r="G614" s="42">
        <v>31</v>
      </c>
      <c r="H614" s="42">
        <v>31</v>
      </c>
    </row>
    <row r="615" spans="1:8" x14ac:dyDescent="0.2">
      <c r="A615" s="43">
        <v>2010105167</v>
      </c>
      <c r="B615" s="44" t="s">
        <v>156</v>
      </c>
      <c r="C615" s="44">
        <v>18569.936666666665</v>
      </c>
      <c r="D615" s="48">
        <v>45350</v>
      </c>
      <c r="E615" s="44" t="s">
        <v>535</v>
      </c>
      <c r="F615" s="44">
        <v>59</v>
      </c>
      <c r="G615" s="45">
        <v>59</v>
      </c>
      <c r="H615" s="45">
        <v>59</v>
      </c>
    </row>
    <row r="616" spans="1:8" x14ac:dyDescent="0.2">
      <c r="A616" s="40">
        <v>2010105167</v>
      </c>
      <c r="B616" s="41" t="s">
        <v>156</v>
      </c>
      <c r="C616" s="41">
        <v>18569.936666666665</v>
      </c>
      <c r="D616" s="47">
        <v>45382</v>
      </c>
      <c r="E616" s="41" t="s">
        <v>535</v>
      </c>
      <c r="F616" s="41">
        <v>91</v>
      </c>
      <c r="G616" s="42">
        <v>91</v>
      </c>
      <c r="H616" s="42">
        <v>91</v>
      </c>
    </row>
    <row r="617" spans="1:8" x14ac:dyDescent="0.2">
      <c r="A617" s="43">
        <v>2010105167</v>
      </c>
      <c r="B617" s="44" t="s">
        <v>156</v>
      </c>
      <c r="C617" s="44">
        <v>0</v>
      </c>
      <c r="D617" s="48">
        <v>45412</v>
      </c>
      <c r="E617" s="44" t="s">
        <v>535</v>
      </c>
      <c r="F617" s="44">
        <v>121</v>
      </c>
      <c r="G617" s="45"/>
      <c r="H617" s="45"/>
    </row>
    <row r="618" spans="1:8" x14ac:dyDescent="0.2">
      <c r="A618" s="40">
        <v>2010105172</v>
      </c>
      <c r="B618" s="41" t="s">
        <v>157</v>
      </c>
      <c r="C618" s="41">
        <v>0</v>
      </c>
      <c r="D618" s="47">
        <v>45322</v>
      </c>
      <c r="E618" s="41" t="s">
        <v>540</v>
      </c>
      <c r="F618" s="41">
        <v>31</v>
      </c>
      <c r="G618" s="42"/>
      <c r="H618" s="42"/>
    </row>
    <row r="619" spans="1:8" x14ac:dyDescent="0.2">
      <c r="A619" s="43">
        <v>2010105172</v>
      </c>
      <c r="B619" s="44" t="s">
        <v>157</v>
      </c>
      <c r="C619" s="44">
        <v>0</v>
      </c>
      <c r="D619" s="48">
        <v>45350</v>
      </c>
      <c r="E619" s="44" t="s">
        <v>540</v>
      </c>
      <c r="F619" s="44">
        <v>59</v>
      </c>
      <c r="G619" s="45"/>
      <c r="H619" s="45"/>
    </row>
    <row r="620" spans="1:8" x14ac:dyDescent="0.2">
      <c r="A620" s="40">
        <v>2010105172</v>
      </c>
      <c r="B620" s="41" t="s">
        <v>157</v>
      </c>
      <c r="C620" s="41">
        <v>0</v>
      </c>
      <c r="D620" s="47">
        <v>45382</v>
      </c>
      <c r="E620" s="41" t="s">
        <v>540</v>
      </c>
      <c r="F620" s="41">
        <v>91</v>
      </c>
      <c r="G620" s="42"/>
      <c r="H620" s="42"/>
    </row>
    <row r="621" spans="1:8" x14ac:dyDescent="0.2">
      <c r="A621" s="43">
        <v>2010105172</v>
      </c>
      <c r="B621" s="44" t="s">
        <v>157</v>
      </c>
      <c r="C621" s="44">
        <v>0</v>
      </c>
      <c r="D621" s="48">
        <v>45412</v>
      </c>
      <c r="E621" s="44" t="s">
        <v>540</v>
      </c>
      <c r="F621" s="44">
        <v>121</v>
      </c>
      <c r="G621" s="45"/>
      <c r="H621" s="45"/>
    </row>
    <row r="622" spans="1:8" x14ac:dyDescent="0.2">
      <c r="A622" s="40">
        <v>2010105176</v>
      </c>
      <c r="B622" s="41" t="s">
        <v>158</v>
      </c>
      <c r="C622" s="41">
        <v>89257.67</v>
      </c>
      <c r="D622" s="47">
        <v>45322</v>
      </c>
      <c r="E622" s="41" t="s">
        <v>544</v>
      </c>
      <c r="F622" s="41">
        <v>31</v>
      </c>
      <c r="G622" s="42">
        <v>31</v>
      </c>
      <c r="H622" s="42">
        <v>31</v>
      </c>
    </row>
    <row r="623" spans="1:8" x14ac:dyDescent="0.2">
      <c r="A623" s="43">
        <v>2010105176</v>
      </c>
      <c r="B623" s="44" t="s">
        <v>158</v>
      </c>
      <c r="C623" s="44">
        <v>0</v>
      </c>
      <c r="D623" s="48">
        <v>45350</v>
      </c>
      <c r="E623" s="44" t="s">
        <v>544</v>
      </c>
      <c r="F623" s="44">
        <v>59</v>
      </c>
      <c r="G623" s="45"/>
      <c r="H623" s="45"/>
    </row>
    <row r="624" spans="1:8" x14ac:dyDescent="0.2">
      <c r="A624" s="40">
        <v>2010105176</v>
      </c>
      <c r="B624" s="41" t="s">
        <v>158</v>
      </c>
      <c r="C624" s="41">
        <v>0</v>
      </c>
      <c r="D624" s="47">
        <v>45382</v>
      </c>
      <c r="E624" s="41" t="s">
        <v>544</v>
      </c>
      <c r="F624" s="41">
        <v>91</v>
      </c>
      <c r="G624" s="42"/>
      <c r="H624" s="42"/>
    </row>
    <row r="625" spans="1:8" x14ac:dyDescent="0.2">
      <c r="A625" s="43">
        <v>2010105176</v>
      </c>
      <c r="B625" s="44" t="s">
        <v>158</v>
      </c>
      <c r="C625" s="44">
        <v>0</v>
      </c>
      <c r="D625" s="48">
        <v>45412</v>
      </c>
      <c r="E625" s="44" t="s">
        <v>544</v>
      </c>
      <c r="F625" s="44">
        <v>121</v>
      </c>
      <c r="G625" s="45"/>
      <c r="H625" s="45"/>
    </row>
    <row r="626" spans="1:8" x14ac:dyDescent="0.2">
      <c r="A626" s="40">
        <v>2010105177</v>
      </c>
      <c r="B626" s="41" t="s">
        <v>159</v>
      </c>
      <c r="C626" s="41">
        <v>1324</v>
      </c>
      <c r="D626" s="47">
        <v>45322</v>
      </c>
      <c r="E626" s="41" t="s">
        <v>545</v>
      </c>
      <c r="F626" s="41">
        <v>31</v>
      </c>
      <c r="G626" s="42">
        <v>31</v>
      </c>
      <c r="H626" s="42">
        <v>31</v>
      </c>
    </row>
    <row r="627" spans="1:8" x14ac:dyDescent="0.2">
      <c r="A627" s="43">
        <v>2010105177</v>
      </c>
      <c r="B627" s="44" t="s">
        <v>159</v>
      </c>
      <c r="C627" s="44">
        <v>0</v>
      </c>
      <c r="D627" s="48">
        <v>45350</v>
      </c>
      <c r="E627" s="44" t="s">
        <v>545</v>
      </c>
      <c r="F627" s="44">
        <v>59</v>
      </c>
      <c r="G627" s="45"/>
      <c r="H627" s="45"/>
    </row>
    <row r="628" spans="1:8" x14ac:dyDescent="0.2">
      <c r="A628" s="40">
        <v>2010105177</v>
      </c>
      <c r="B628" s="41" t="s">
        <v>159</v>
      </c>
      <c r="C628" s="41">
        <v>0</v>
      </c>
      <c r="D628" s="47">
        <v>45382</v>
      </c>
      <c r="E628" s="41" t="s">
        <v>545</v>
      </c>
      <c r="F628" s="41">
        <v>91</v>
      </c>
      <c r="G628" s="42"/>
      <c r="H628" s="42"/>
    </row>
    <row r="629" spans="1:8" x14ac:dyDescent="0.2">
      <c r="A629" s="43">
        <v>2010105177</v>
      </c>
      <c r="B629" s="44" t="s">
        <v>159</v>
      </c>
      <c r="C629" s="44">
        <v>0</v>
      </c>
      <c r="D629" s="48">
        <v>45412</v>
      </c>
      <c r="E629" s="44" t="s">
        <v>545</v>
      </c>
      <c r="F629" s="44">
        <v>121</v>
      </c>
      <c r="G629" s="45"/>
      <c r="H629" s="45"/>
    </row>
    <row r="630" spans="1:8" x14ac:dyDescent="0.2">
      <c r="A630" s="40">
        <v>2010105178</v>
      </c>
      <c r="B630" s="41" t="s">
        <v>160</v>
      </c>
      <c r="C630" s="41">
        <v>16996.45</v>
      </c>
      <c r="D630" s="47">
        <v>45322</v>
      </c>
      <c r="E630" s="41" t="s">
        <v>546</v>
      </c>
      <c r="F630" s="41">
        <v>31</v>
      </c>
      <c r="G630" s="42">
        <v>31</v>
      </c>
      <c r="H630" s="42">
        <v>31</v>
      </c>
    </row>
    <row r="631" spans="1:8" x14ac:dyDescent="0.2">
      <c r="A631" s="43">
        <v>2010105178</v>
      </c>
      <c r="B631" s="44" t="s">
        <v>160</v>
      </c>
      <c r="C631" s="44">
        <v>16996.45</v>
      </c>
      <c r="D631" s="48">
        <v>45350</v>
      </c>
      <c r="E631" s="44" t="s">
        <v>546</v>
      </c>
      <c r="F631" s="44">
        <v>59</v>
      </c>
      <c r="G631" s="45">
        <v>59</v>
      </c>
      <c r="H631" s="45">
        <v>59</v>
      </c>
    </row>
    <row r="632" spans="1:8" x14ac:dyDescent="0.2">
      <c r="A632" s="40">
        <v>2010105178</v>
      </c>
      <c r="B632" s="41" t="s">
        <v>160</v>
      </c>
      <c r="C632" s="41">
        <v>0</v>
      </c>
      <c r="D632" s="47">
        <v>45382</v>
      </c>
      <c r="E632" s="41" t="s">
        <v>546</v>
      </c>
      <c r="F632" s="41">
        <v>91</v>
      </c>
      <c r="G632" s="42"/>
      <c r="H632" s="42"/>
    </row>
    <row r="633" spans="1:8" x14ac:dyDescent="0.2">
      <c r="A633" s="43">
        <v>2010105178</v>
      </c>
      <c r="B633" s="44" t="s">
        <v>160</v>
      </c>
      <c r="C633" s="44">
        <v>0</v>
      </c>
      <c r="D633" s="48">
        <v>45412</v>
      </c>
      <c r="E633" s="44" t="s">
        <v>546</v>
      </c>
      <c r="F633" s="44">
        <v>121</v>
      </c>
      <c r="G633" s="45"/>
      <c r="H633" s="45"/>
    </row>
    <row r="634" spans="1:8" x14ac:dyDescent="0.2">
      <c r="A634" s="40">
        <v>2010105181</v>
      </c>
      <c r="B634" s="41" t="s">
        <v>161</v>
      </c>
      <c r="C634" s="41">
        <v>0</v>
      </c>
      <c r="D634" s="47">
        <v>45322</v>
      </c>
      <c r="E634" s="41" t="s">
        <v>549</v>
      </c>
      <c r="F634" s="41">
        <v>31</v>
      </c>
      <c r="G634" s="42"/>
      <c r="H634" s="42"/>
    </row>
    <row r="635" spans="1:8" x14ac:dyDescent="0.2">
      <c r="A635" s="43">
        <v>2010105181</v>
      </c>
      <c r="B635" s="44" t="s">
        <v>161</v>
      </c>
      <c r="C635" s="44">
        <v>0</v>
      </c>
      <c r="D635" s="48">
        <v>45350</v>
      </c>
      <c r="E635" s="44" t="s">
        <v>549</v>
      </c>
      <c r="F635" s="44">
        <v>59</v>
      </c>
      <c r="G635" s="45"/>
      <c r="H635" s="45"/>
    </row>
    <row r="636" spans="1:8" x14ac:dyDescent="0.2">
      <c r="A636" s="40">
        <v>2010105181</v>
      </c>
      <c r="B636" s="41" t="s">
        <v>161</v>
      </c>
      <c r="C636" s="41">
        <v>0</v>
      </c>
      <c r="D636" s="47">
        <v>45382</v>
      </c>
      <c r="E636" s="41" t="s">
        <v>549</v>
      </c>
      <c r="F636" s="41">
        <v>91</v>
      </c>
      <c r="G636" s="42"/>
      <c r="H636" s="42"/>
    </row>
    <row r="637" spans="1:8" x14ac:dyDescent="0.2">
      <c r="A637" s="43">
        <v>2010105181</v>
      </c>
      <c r="B637" s="44" t="s">
        <v>161</v>
      </c>
      <c r="C637" s="44">
        <v>0</v>
      </c>
      <c r="D637" s="48">
        <v>45412</v>
      </c>
      <c r="E637" s="44" t="s">
        <v>549</v>
      </c>
      <c r="F637" s="44">
        <v>121</v>
      </c>
      <c r="G637" s="45"/>
      <c r="H637" s="45"/>
    </row>
    <row r="638" spans="1:8" x14ac:dyDescent="0.2">
      <c r="A638" s="40">
        <v>2010105182</v>
      </c>
      <c r="B638" s="41" t="s">
        <v>162</v>
      </c>
      <c r="C638" s="41">
        <v>80010.600000000006</v>
      </c>
      <c r="D638" s="47">
        <v>45322</v>
      </c>
      <c r="E638" s="41" t="s">
        <v>550</v>
      </c>
      <c r="F638" s="41">
        <v>31</v>
      </c>
      <c r="G638" s="42">
        <v>31</v>
      </c>
      <c r="H638" s="42">
        <v>31</v>
      </c>
    </row>
    <row r="639" spans="1:8" x14ac:dyDescent="0.2">
      <c r="A639" s="43">
        <v>2010105182</v>
      </c>
      <c r="B639" s="44" t="s">
        <v>162</v>
      </c>
      <c r="C639" s="44">
        <v>0</v>
      </c>
      <c r="D639" s="48">
        <v>45350</v>
      </c>
      <c r="E639" s="44" t="s">
        <v>550</v>
      </c>
      <c r="F639" s="44">
        <v>59</v>
      </c>
      <c r="G639" s="45"/>
      <c r="H639" s="45"/>
    </row>
    <row r="640" spans="1:8" x14ac:dyDescent="0.2">
      <c r="A640" s="40">
        <v>2010105182</v>
      </c>
      <c r="B640" s="41" t="s">
        <v>162</v>
      </c>
      <c r="C640" s="41">
        <v>0</v>
      </c>
      <c r="D640" s="47">
        <v>45382</v>
      </c>
      <c r="E640" s="41" t="s">
        <v>550</v>
      </c>
      <c r="F640" s="41">
        <v>91</v>
      </c>
      <c r="G640" s="42"/>
      <c r="H640" s="42"/>
    </row>
    <row r="641" spans="1:8" x14ac:dyDescent="0.2">
      <c r="A641" s="43">
        <v>2010105182</v>
      </c>
      <c r="B641" s="44" t="s">
        <v>162</v>
      </c>
      <c r="C641" s="44">
        <v>0</v>
      </c>
      <c r="D641" s="48">
        <v>45412</v>
      </c>
      <c r="E641" s="44" t="s">
        <v>550</v>
      </c>
      <c r="F641" s="44">
        <v>121</v>
      </c>
      <c r="G641" s="45"/>
      <c r="H641" s="45"/>
    </row>
    <row r="642" spans="1:8" x14ac:dyDescent="0.2">
      <c r="A642" s="40">
        <v>2010105183</v>
      </c>
      <c r="B642" s="41" t="s">
        <v>163</v>
      </c>
      <c r="C642" s="41">
        <v>143447.6</v>
      </c>
      <c r="D642" s="47">
        <v>45322</v>
      </c>
      <c r="E642" s="41" t="s">
        <v>551</v>
      </c>
      <c r="F642" s="41">
        <v>31</v>
      </c>
      <c r="G642" s="42">
        <v>31</v>
      </c>
      <c r="H642" s="42">
        <v>31</v>
      </c>
    </row>
    <row r="643" spans="1:8" x14ac:dyDescent="0.2">
      <c r="A643" s="43">
        <v>2010105183</v>
      </c>
      <c r="B643" s="44" t="s">
        <v>163</v>
      </c>
      <c r="C643" s="44">
        <v>0</v>
      </c>
      <c r="D643" s="48">
        <v>45350</v>
      </c>
      <c r="E643" s="44" t="s">
        <v>551</v>
      </c>
      <c r="F643" s="44">
        <v>59</v>
      </c>
      <c r="G643" s="45"/>
      <c r="H643" s="45"/>
    </row>
    <row r="644" spans="1:8" x14ac:dyDescent="0.2">
      <c r="A644" s="40">
        <v>2010105183</v>
      </c>
      <c r="B644" s="41" t="s">
        <v>163</v>
      </c>
      <c r="C644" s="41">
        <v>0</v>
      </c>
      <c r="D644" s="47">
        <v>45382</v>
      </c>
      <c r="E644" s="41" t="s">
        <v>551</v>
      </c>
      <c r="F644" s="41">
        <v>91</v>
      </c>
      <c r="G644" s="42"/>
      <c r="H644" s="42"/>
    </row>
    <row r="645" spans="1:8" x14ac:dyDescent="0.2">
      <c r="A645" s="43">
        <v>2010105183</v>
      </c>
      <c r="B645" s="44" t="s">
        <v>163</v>
      </c>
      <c r="C645" s="44">
        <v>0</v>
      </c>
      <c r="D645" s="48">
        <v>45412</v>
      </c>
      <c r="E645" s="44" t="s">
        <v>551</v>
      </c>
      <c r="F645" s="44">
        <v>121</v>
      </c>
      <c r="G645" s="45"/>
      <c r="H645" s="45"/>
    </row>
    <row r="646" spans="1:8" x14ac:dyDescent="0.2">
      <c r="A646" s="40">
        <v>2010105185</v>
      </c>
      <c r="B646" s="41" t="s">
        <v>164</v>
      </c>
      <c r="C646" s="41">
        <v>235521.5</v>
      </c>
      <c r="D646" s="47">
        <v>45322</v>
      </c>
      <c r="E646" s="41" t="s">
        <v>858</v>
      </c>
      <c r="F646" s="41">
        <v>31</v>
      </c>
      <c r="G646" s="42">
        <v>31</v>
      </c>
      <c r="H646" s="42">
        <v>31</v>
      </c>
    </row>
    <row r="647" spans="1:8" x14ac:dyDescent="0.2">
      <c r="A647" s="43">
        <v>2010105185</v>
      </c>
      <c r="B647" s="44" t="s">
        <v>164</v>
      </c>
      <c r="C647" s="44">
        <v>0</v>
      </c>
      <c r="D647" s="48">
        <v>45350</v>
      </c>
      <c r="E647" s="44" t="s">
        <v>858</v>
      </c>
      <c r="F647" s="44">
        <v>59</v>
      </c>
      <c r="G647" s="45"/>
      <c r="H647" s="45"/>
    </row>
    <row r="648" spans="1:8" x14ac:dyDescent="0.2">
      <c r="A648" s="40">
        <v>2010105185</v>
      </c>
      <c r="B648" s="41" t="s">
        <v>164</v>
      </c>
      <c r="C648" s="41">
        <v>0</v>
      </c>
      <c r="D648" s="47">
        <v>45382</v>
      </c>
      <c r="E648" s="41" t="s">
        <v>858</v>
      </c>
      <c r="F648" s="41">
        <v>91</v>
      </c>
      <c r="G648" s="42"/>
      <c r="H648" s="42"/>
    </row>
    <row r="649" spans="1:8" x14ac:dyDescent="0.2">
      <c r="A649" s="43">
        <v>2010105185</v>
      </c>
      <c r="B649" s="44" t="s">
        <v>164</v>
      </c>
      <c r="C649" s="44">
        <v>0</v>
      </c>
      <c r="D649" s="48">
        <v>45412</v>
      </c>
      <c r="E649" s="44" t="s">
        <v>858</v>
      </c>
      <c r="F649" s="44">
        <v>121</v>
      </c>
      <c r="G649" s="45"/>
      <c r="H649" s="45"/>
    </row>
    <row r="650" spans="1:8" x14ac:dyDescent="0.2">
      <c r="A650" s="40">
        <v>2010105189</v>
      </c>
      <c r="B650" s="41" t="s">
        <v>165</v>
      </c>
      <c r="C650" s="41">
        <v>8000</v>
      </c>
      <c r="D650" s="47">
        <v>45322</v>
      </c>
      <c r="E650" s="41" t="s">
        <v>859</v>
      </c>
      <c r="F650" s="41">
        <v>31</v>
      </c>
      <c r="G650" s="42">
        <v>31</v>
      </c>
      <c r="H650" s="42">
        <v>31</v>
      </c>
    </row>
    <row r="651" spans="1:8" x14ac:dyDescent="0.2">
      <c r="A651" s="43">
        <v>2010105189</v>
      </c>
      <c r="B651" s="44" t="s">
        <v>165</v>
      </c>
      <c r="C651" s="44">
        <v>8000</v>
      </c>
      <c r="D651" s="48">
        <v>45350</v>
      </c>
      <c r="E651" s="44" t="s">
        <v>859</v>
      </c>
      <c r="F651" s="44">
        <v>59</v>
      </c>
      <c r="G651" s="45">
        <v>59</v>
      </c>
      <c r="H651" s="45">
        <v>59</v>
      </c>
    </row>
    <row r="652" spans="1:8" x14ac:dyDescent="0.2">
      <c r="A652" s="40">
        <v>2010105189</v>
      </c>
      <c r="B652" s="41" t="s">
        <v>165</v>
      </c>
      <c r="C652" s="41">
        <v>0</v>
      </c>
      <c r="D652" s="47">
        <v>45382</v>
      </c>
      <c r="E652" s="41" t="s">
        <v>859</v>
      </c>
      <c r="F652" s="41">
        <v>91</v>
      </c>
      <c r="G652" s="42"/>
      <c r="H652" s="42"/>
    </row>
    <row r="653" spans="1:8" x14ac:dyDescent="0.2">
      <c r="A653" s="43">
        <v>2010105189</v>
      </c>
      <c r="B653" s="44" t="s">
        <v>165</v>
      </c>
      <c r="C653" s="44">
        <v>0</v>
      </c>
      <c r="D653" s="48">
        <v>45412</v>
      </c>
      <c r="E653" s="44" t="s">
        <v>859</v>
      </c>
      <c r="F653" s="44">
        <v>121</v>
      </c>
      <c r="G653" s="45"/>
      <c r="H653" s="45"/>
    </row>
    <row r="654" spans="1:8" x14ac:dyDescent="0.2">
      <c r="A654" s="40">
        <v>2010105190</v>
      </c>
      <c r="B654" s="41" t="s">
        <v>166</v>
      </c>
      <c r="C654" s="41">
        <v>21443.13</v>
      </c>
      <c r="D654" s="47">
        <v>45322</v>
      </c>
      <c r="E654" s="41" t="s">
        <v>556</v>
      </c>
      <c r="F654" s="41">
        <v>31</v>
      </c>
      <c r="G654" s="42">
        <v>31</v>
      </c>
      <c r="H654" s="42">
        <v>31</v>
      </c>
    </row>
    <row r="655" spans="1:8" x14ac:dyDescent="0.2">
      <c r="A655" s="43">
        <v>2010105190</v>
      </c>
      <c r="B655" s="44" t="s">
        <v>166</v>
      </c>
      <c r="C655" s="44">
        <v>0</v>
      </c>
      <c r="D655" s="48">
        <v>45350</v>
      </c>
      <c r="E655" s="44" t="s">
        <v>556</v>
      </c>
      <c r="F655" s="44">
        <v>59</v>
      </c>
      <c r="G655" s="45"/>
      <c r="H655" s="45"/>
    </row>
    <row r="656" spans="1:8" x14ac:dyDescent="0.2">
      <c r="A656" s="40">
        <v>2010105190</v>
      </c>
      <c r="B656" s="41" t="s">
        <v>166</v>
      </c>
      <c r="C656" s="41">
        <v>0</v>
      </c>
      <c r="D656" s="47">
        <v>45382</v>
      </c>
      <c r="E656" s="41" t="s">
        <v>556</v>
      </c>
      <c r="F656" s="41">
        <v>91</v>
      </c>
      <c r="G656" s="42"/>
      <c r="H656" s="42"/>
    </row>
    <row r="657" spans="1:8" x14ac:dyDescent="0.2">
      <c r="A657" s="43">
        <v>2010105190</v>
      </c>
      <c r="B657" s="44" t="s">
        <v>166</v>
      </c>
      <c r="C657" s="44">
        <v>0</v>
      </c>
      <c r="D657" s="48">
        <v>45412</v>
      </c>
      <c r="E657" s="44" t="s">
        <v>556</v>
      </c>
      <c r="F657" s="44">
        <v>121</v>
      </c>
      <c r="G657" s="45"/>
      <c r="H657" s="45"/>
    </row>
    <row r="658" spans="1:8" x14ac:dyDescent="0.2">
      <c r="A658" s="40">
        <v>2010105191</v>
      </c>
      <c r="B658" s="41" t="s">
        <v>167</v>
      </c>
      <c r="C658" s="41">
        <v>46690</v>
      </c>
      <c r="D658" s="47">
        <v>45322</v>
      </c>
      <c r="E658" s="41" t="s">
        <v>557</v>
      </c>
      <c r="F658" s="41">
        <v>31</v>
      </c>
      <c r="G658" s="42">
        <v>31</v>
      </c>
      <c r="H658" s="42">
        <v>31</v>
      </c>
    </row>
    <row r="659" spans="1:8" x14ac:dyDescent="0.2">
      <c r="A659" s="43">
        <v>2010105191</v>
      </c>
      <c r="B659" s="44" t="s">
        <v>167</v>
      </c>
      <c r="C659" s="44">
        <v>0</v>
      </c>
      <c r="D659" s="48">
        <v>45350</v>
      </c>
      <c r="E659" s="44" t="s">
        <v>557</v>
      </c>
      <c r="F659" s="44">
        <v>59</v>
      </c>
      <c r="G659" s="45"/>
      <c r="H659" s="45"/>
    </row>
    <row r="660" spans="1:8" x14ac:dyDescent="0.2">
      <c r="A660" s="40">
        <v>2010105191</v>
      </c>
      <c r="B660" s="41" t="s">
        <v>167</v>
      </c>
      <c r="C660" s="41">
        <v>0</v>
      </c>
      <c r="D660" s="47">
        <v>45382</v>
      </c>
      <c r="E660" s="41" t="s">
        <v>557</v>
      </c>
      <c r="F660" s="41">
        <v>91</v>
      </c>
      <c r="G660" s="42"/>
      <c r="H660" s="42"/>
    </row>
    <row r="661" spans="1:8" x14ac:dyDescent="0.2">
      <c r="A661" s="43">
        <v>2010105191</v>
      </c>
      <c r="B661" s="44" t="s">
        <v>167</v>
      </c>
      <c r="C661" s="44">
        <v>0</v>
      </c>
      <c r="D661" s="48">
        <v>45412</v>
      </c>
      <c r="E661" s="44" t="s">
        <v>557</v>
      </c>
      <c r="F661" s="44">
        <v>121</v>
      </c>
      <c r="G661" s="45"/>
      <c r="H661" s="45"/>
    </row>
    <row r="662" spans="1:8" x14ac:dyDescent="0.2">
      <c r="A662" s="40">
        <v>2010105192</v>
      </c>
      <c r="B662" s="41" t="s">
        <v>168</v>
      </c>
      <c r="C662" s="41">
        <v>0</v>
      </c>
      <c r="D662" s="47">
        <v>45322</v>
      </c>
      <c r="E662" s="41" t="s">
        <v>558</v>
      </c>
      <c r="F662" s="41">
        <v>31</v>
      </c>
      <c r="G662" s="42"/>
      <c r="H662" s="42"/>
    </row>
    <row r="663" spans="1:8" x14ac:dyDescent="0.2">
      <c r="A663" s="43">
        <v>2010105192</v>
      </c>
      <c r="B663" s="44" t="s">
        <v>168</v>
      </c>
      <c r="C663" s="44">
        <v>0</v>
      </c>
      <c r="D663" s="48">
        <v>45350</v>
      </c>
      <c r="E663" s="44" t="s">
        <v>558</v>
      </c>
      <c r="F663" s="44">
        <v>59</v>
      </c>
      <c r="G663" s="45"/>
      <c r="H663" s="45"/>
    </row>
    <row r="664" spans="1:8" x14ac:dyDescent="0.2">
      <c r="A664" s="40">
        <v>2010105192</v>
      </c>
      <c r="B664" s="41" t="s">
        <v>168</v>
      </c>
      <c r="C664" s="41">
        <v>0</v>
      </c>
      <c r="D664" s="47">
        <v>45382</v>
      </c>
      <c r="E664" s="41" t="s">
        <v>558</v>
      </c>
      <c r="F664" s="41">
        <v>91</v>
      </c>
      <c r="G664" s="42"/>
      <c r="H664" s="42"/>
    </row>
    <row r="665" spans="1:8" x14ac:dyDescent="0.2">
      <c r="A665" s="43">
        <v>2010105192</v>
      </c>
      <c r="B665" s="44" t="s">
        <v>168</v>
      </c>
      <c r="C665" s="44">
        <v>0</v>
      </c>
      <c r="D665" s="48">
        <v>45412</v>
      </c>
      <c r="E665" s="44" t="s">
        <v>558</v>
      </c>
      <c r="F665" s="44">
        <v>121</v>
      </c>
      <c r="G665" s="45"/>
      <c r="H665" s="45"/>
    </row>
    <row r="666" spans="1:8" x14ac:dyDescent="0.2">
      <c r="A666" s="40">
        <v>2010105195</v>
      </c>
      <c r="B666" s="41" t="s">
        <v>169</v>
      </c>
      <c r="C666" s="41">
        <v>33827.5</v>
      </c>
      <c r="D666" s="47">
        <v>45322</v>
      </c>
      <c r="E666" s="41" t="s">
        <v>561</v>
      </c>
      <c r="F666" s="41">
        <v>31</v>
      </c>
      <c r="G666" s="42">
        <v>31</v>
      </c>
      <c r="H666" s="42">
        <v>31</v>
      </c>
    </row>
    <row r="667" spans="1:8" x14ac:dyDescent="0.2">
      <c r="A667" s="43">
        <v>2010105195</v>
      </c>
      <c r="B667" s="44" t="s">
        <v>169</v>
      </c>
      <c r="C667" s="44">
        <v>0</v>
      </c>
      <c r="D667" s="48">
        <v>45350</v>
      </c>
      <c r="E667" s="44" t="s">
        <v>561</v>
      </c>
      <c r="F667" s="44">
        <v>59</v>
      </c>
      <c r="G667" s="45"/>
      <c r="H667" s="45"/>
    </row>
    <row r="668" spans="1:8" x14ac:dyDescent="0.2">
      <c r="A668" s="40">
        <v>2010105195</v>
      </c>
      <c r="B668" s="41" t="s">
        <v>169</v>
      </c>
      <c r="C668" s="41">
        <v>0</v>
      </c>
      <c r="D668" s="47">
        <v>45382</v>
      </c>
      <c r="E668" s="41" t="s">
        <v>561</v>
      </c>
      <c r="F668" s="41">
        <v>91</v>
      </c>
      <c r="G668" s="42"/>
      <c r="H668" s="42"/>
    </row>
    <row r="669" spans="1:8" x14ac:dyDescent="0.2">
      <c r="A669" s="43">
        <v>2010105195</v>
      </c>
      <c r="B669" s="44" t="s">
        <v>169</v>
      </c>
      <c r="C669" s="44">
        <v>0</v>
      </c>
      <c r="D669" s="48">
        <v>45412</v>
      </c>
      <c r="E669" s="44" t="s">
        <v>561</v>
      </c>
      <c r="F669" s="44">
        <v>121</v>
      </c>
      <c r="G669" s="45"/>
      <c r="H669" s="45"/>
    </row>
    <row r="670" spans="1:8" x14ac:dyDescent="0.2">
      <c r="A670" s="40">
        <v>2010105196</v>
      </c>
      <c r="B670" s="41" t="s">
        <v>170</v>
      </c>
      <c r="C670" s="41">
        <v>24445.55</v>
      </c>
      <c r="D670" s="47">
        <v>45322</v>
      </c>
      <c r="E670" s="41" t="s">
        <v>562</v>
      </c>
      <c r="F670" s="41">
        <v>31</v>
      </c>
      <c r="G670" s="42">
        <v>31</v>
      </c>
      <c r="H670" s="42">
        <v>31</v>
      </c>
    </row>
    <row r="671" spans="1:8" x14ac:dyDescent="0.2">
      <c r="A671" s="43">
        <v>2010105196</v>
      </c>
      <c r="B671" s="44" t="s">
        <v>170</v>
      </c>
      <c r="C671" s="44">
        <v>24445.55</v>
      </c>
      <c r="D671" s="48">
        <v>45350</v>
      </c>
      <c r="E671" s="44" t="s">
        <v>562</v>
      </c>
      <c r="F671" s="44">
        <v>59</v>
      </c>
      <c r="G671" s="45">
        <v>59</v>
      </c>
      <c r="H671" s="45">
        <v>59</v>
      </c>
    </row>
    <row r="672" spans="1:8" x14ac:dyDescent="0.2">
      <c r="A672" s="40">
        <v>2010105196</v>
      </c>
      <c r="B672" s="41" t="s">
        <v>170</v>
      </c>
      <c r="C672" s="41">
        <v>0</v>
      </c>
      <c r="D672" s="47">
        <v>45382</v>
      </c>
      <c r="E672" s="41" t="s">
        <v>562</v>
      </c>
      <c r="F672" s="41">
        <v>91</v>
      </c>
      <c r="G672" s="42"/>
      <c r="H672" s="42"/>
    </row>
    <row r="673" spans="1:8" x14ac:dyDescent="0.2">
      <c r="A673" s="43">
        <v>2010105196</v>
      </c>
      <c r="B673" s="44" t="s">
        <v>170</v>
      </c>
      <c r="C673" s="44">
        <v>0</v>
      </c>
      <c r="D673" s="48">
        <v>45412</v>
      </c>
      <c r="E673" s="44" t="s">
        <v>562</v>
      </c>
      <c r="F673" s="44">
        <v>121</v>
      </c>
      <c r="G673" s="45"/>
      <c r="H673" s="45"/>
    </row>
    <row r="674" spans="1:8" x14ac:dyDescent="0.2">
      <c r="A674" s="40">
        <v>2010105197</v>
      </c>
      <c r="B674" s="41" t="s">
        <v>171</v>
      </c>
      <c r="C674" s="41">
        <v>0</v>
      </c>
      <c r="D674" s="47">
        <v>45322</v>
      </c>
      <c r="E674" s="41" t="s">
        <v>563</v>
      </c>
      <c r="F674" s="41">
        <v>31</v>
      </c>
      <c r="G674" s="42"/>
      <c r="H674" s="42"/>
    </row>
    <row r="675" spans="1:8" x14ac:dyDescent="0.2">
      <c r="A675" s="43">
        <v>2010105197</v>
      </c>
      <c r="B675" s="44" t="s">
        <v>171</v>
      </c>
      <c r="C675" s="44">
        <v>0</v>
      </c>
      <c r="D675" s="48">
        <v>45350</v>
      </c>
      <c r="E675" s="44" t="s">
        <v>563</v>
      </c>
      <c r="F675" s="44">
        <v>59</v>
      </c>
      <c r="G675" s="45"/>
      <c r="H675" s="45"/>
    </row>
    <row r="676" spans="1:8" x14ac:dyDescent="0.2">
      <c r="A676" s="40">
        <v>2010105197</v>
      </c>
      <c r="B676" s="41" t="s">
        <v>171</v>
      </c>
      <c r="C676" s="41">
        <v>0</v>
      </c>
      <c r="D676" s="47">
        <v>45382</v>
      </c>
      <c r="E676" s="41" t="s">
        <v>563</v>
      </c>
      <c r="F676" s="41">
        <v>91</v>
      </c>
      <c r="G676" s="42"/>
      <c r="H676" s="42"/>
    </row>
    <row r="677" spans="1:8" x14ac:dyDescent="0.2">
      <c r="A677" s="43">
        <v>2010105197</v>
      </c>
      <c r="B677" s="44" t="s">
        <v>171</v>
      </c>
      <c r="C677" s="44">
        <v>0</v>
      </c>
      <c r="D677" s="48">
        <v>45412</v>
      </c>
      <c r="E677" s="44" t="s">
        <v>563</v>
      </c>
      <c r="F677" s="44">
        <v>121</v>
      </c>
      <c r="G677" s="45"/>
      <c r="H677" s="45"/>
    </row>
    <row r="678" spans="1:8" x14ac:dyDescent="0.2">
      <c r="A678" s="40">
        <v>2010105198</v>
      </c>
      <c r="B678" s="41" t="s">
        <v>172</v>
      </c>
      <c r="C678" s="41">
        <v>0</v>
      </c>
      <c r="D678" s="47">
        <v>45322</v>
      </c>
      <c r="E678" s="41" t="s">
        <v>564</v>
      </c>
      <c r="F678" s="41">
        <v>31</v>
      </c>
      <c r="G678" s="42"/>
      <c r="H678" s="42"/>
    </row>
    <row r="679" spans="1:8" x14ac:dyDescent="0.2">
      <c r="A679" s="43">
        <v>2010105198</v>
      </c>
      <c r="B679" s="44" t="s">
        <v>172</v>
      </c>
      <c r="C679" s="44">
        <v>0</v>
      </c>
      <c r="D679" s="48">
        <v>45350</v>
      </c>
      <c r="E679" s="44" t="s">
        <v>564</v>
      </c>
      <c r="F679" s="44">
        <v>59</v>
      </c>
      <c r="G679" s="45"/>
      <c r="H679" s="45"/>
    </row>
    <row r="680" spans="1:8" x14ac:dyDescent="0.2">
      <c r="A680" s="40">
        <v>2010105198</v>
      </c>
      <c r="B680" s="41" t="s">
        <v>172</v>
      </c>
      <c r="C680" s="41">
        <v>0</v>
      </c>
      <c r="D680" s="47">
        <v>45382</v>
      </c>
      <c r="E680" s="41" t="s">
        <v>564</v>
      </c>
      <c r="F680" s="41">
        <v>91</v>
      </c>
      <c r="G680" s="42"/>
      <c r="H680" s="42"/>
    </row>
    <row r="681" spans="1:8" x14ac:dyDescent="0.2">
      <c r="A681" s="43">
        <v>2010105198</v>
      </c>
      <c r="B681" s="44" t="s">
        <v>172</v>
      </c>
      <c r="C681" s="44">
        <v>0</v>
      </c>
      <c r="D681" s="48">
        <v>45412</v>
      </c>
      <c r="E681" s="44" t="s">
        <v>564</v>
      </c>
      <c r="F681" s="44">
        <v>121</v>
      </c>
      <c r="G681" s="45"/>
      <c r="H681" s="45"/>
    </row>
    <row r="682" spans="1:8" x14ac:dyDescent="0.2">
      <c r="A682" s="40">
        <v>2010106004</v>
      </c>
      <c r="B682" s="41" t="s">
        <v>173</v>
      </c>
      <c r="C682" s="41">
        <v>0</v>
      </c>
      <c r="D682" s="47">
        <v>45322</v>
      </c>
      <c r="E682" s="41" t="s">
        <v>571</v>
      </c>
      <c r="F682" s="41">
        <v>31</v>
      </c>
      <c r="G682" s="42"/>
      <c r="H682" s="42"/>
    </row>
    <row r="683" spans="1:8" x14ac:dyDescent="0.2">
      <c r="A683" s="43">
        <v>2010106004</v>
      </c>
      <c r="B683" s="44" t="s">
        <v>173</v>
      </c>
      <c r="C683" s="44">
        <v>0</v>
      </c>
      <c r="D683" s="48">
        <v>45350</v>
      </c>
      <c r="E683" s="44" t="s">
        <v>571</v>
      </c>
      <c r="F683" s="44">
        <v>59</v>
      </c>
      <c r="G683" s="45"/>
      <c r="H683" s="45"/>
    </row>
    <row r="684" spans="1:8" x14ac:dyDescent="0.2">
      <c r="A684" s="40">
        <v>2010106004</v>
      </c>
      <c r="B684" s="41" t="s">
        <v>173</v>
      </c>
      <c r="C684" s="41">
        <v>0</v>
      </c>
      <c r="D684" s="47">
        <v>45382</v>
      </c>
      <c r="E684" s="41" t="s">
        <v>571</v>
      </c>
      <c r="F684" s="41">
        <v>91</v>
      </c>
      <c r="G684" s="42"/>
      <c r="H684" s="42"/>
    </row>
    <row r="685" spans="1:8" x14ac:dyDescent="0.2">
      <c r="A685" s="43">
        <v>2010106004</v>
      </c>
      <c r="B685" s="44" t="s">
        <v>173</v>
      </c>
      <c r="C685" s="44">
        <v>0</v>
      </c>
      <c r="D685" s="48">
        <v>45412</v>
      </c>
      <c r="E685" s="44" t="s">
        <v>571</v>
      </c>
      <c r="F685" s="44">
        <v>121</v>
      </c>
      <c r="G685" s="45"/>
      <c r="H685" s="45"/>
    </row>
    <row r="686" spans="1:8" x14ac:dyDescent="0.2">
      <c r="A686" s="40">
        <v>2010106006</v>
      </c>
      <c r="B686" s="41" t="s">
        <v>174</v>
      </c>
      <c r="C686" s="41">
        <v>19082.920229999909</v>
      </c>
      <c r="D686" s="47">
        <v>45322</v>
      </c>
      <c r="E686" s="41" t="s">
        <v>572</v>
      </c>
      <c r="F686" s="41">
        <v>31</v>
      </c>
      <c r="G686" s="42">
        <v>31</v>
      </c>
      <c r="H686" s="42">
        <v>31</v>
      </c>
    </row>
    <row r="687" spans="1:8" x14ac:dyDescent="0.2">
      <c r="A687" s="43">
        <v>2010106006</v>
      </c>
      <c r="B687" s="44" t="s">
        <v>174</v>
      </c>
      <c r="C687" s="44">
        <v>0</v>
      </c>
      <c r="D687" s="48">
        <v>45350</v>
      </c>
      <c r="E687" s="44" t="s">
        <v>572</v>
      </c>
      <c r="F687" s="44">
        <v>59</v>
      </c>
      <c r="G687" s="45"/>
      <c r="H687" s="45"/>
    </row>
    <row r="688" spans="1:8" x14ac:dyDescent="0.2">
      <c r="A688" s="40">
        <v>2010106006</v>
      </c>
      <c r="B688" s="41" t="s">
        <v>174</v>
      </c>
      <c r="C688" s="41">
        <v>0</v>
      </c>
      <c r="D688" s="47">
        <v>45382</v>
      </c>
      <c r="E688" s="41" t="s">
        <v>572</v>
      </c>
      <c r="F688" s="41">
        <v>91</v>
      </c>
      <c r="G688" s="42"/>
      <c r="H688" s="42"/>
    </row>
    <row r="689" spans="1:8" x14ac:dyDescent="0.2">
      <c r="A689" s="43">
        <v>2010106006</v>
      </c>
      <c r="B689" s="44" t="s">
        <v>174</v>
      </c>
      <c r="C689" s="44">
        <v>0</v>
      </c>
      <c r="D689" s="48">
        <v>45412</v>
      </c>
      <c r="E689" s="44" t="s">
        <v>572</v>
      </c>
      <c r="F689" s="44">
        <v>121</v>
      </c>
      <c r="G689" s="45"/>
      <c r="H689" s="45"/>
    </row>
    <row r="690" spans="1:8" x14ac:dyDescent="0.2">
      <c r="A690" s="40">
        <v>2010106014</v>
      </c>
      <c r="B690" s="41" t="s">
        <v>175</v>
      </c>
      <c r="C690" s="41">
        <v>0</v>
      </c>
      <c r="D690" s="47">
        <v>45322</v>
      </c>
      <c r="E690" s="41" t="s">
        <v>574</v>
      </c>
      <c r="F690" s="41">
        <v>31</v>
      </c>
      <c r="G690" s="42"/>
      <c r="H690" s="42"/>
    </row>
    <row r="691" spans="1:8" x14ac:dyDescent="0.2">
      <c r="A691" s="43">
        <v>2010106014</v>
      </c>
      <c r="B691" s="44" t="s">
        <v>175</v>
      </c>
      <c r="C691" s="44">
        <v>0</v>
      </c>
      <c r="D691" s="48">
        <v>45350</v>
      </c>
      <c r="E691" s="44" t="s">
        <v>574</v>
      </c>
      <c r="F691" s="44">
        <v>59</v>
      </c>
      <c r="G691" s="45"/>
      <c r="H691" s="45"/>
    </row>
    <row r="692" spans="1:8" x14ac:dyDescent="0.2">
      <c r="A692" s="40">
        <v>2010106014</v>
      </c>
      <c r="B692" s="41" t="s">
        <v>175</v>
      </c>
      <c r="C692" s="41">
        <v>0</v>
      </c>
      <c r="D692" s="47">
        <v>45382</v>
      </c>
      <c r="E692" s="41" t="s">
        <v>574</v>
      </c>
      <c r="F692" s="41">
        <v>91</v>
      </c>
      <c r="G692" s="42"/>
      <c r="H692" s="42"/>
    </row>
    <row r="693" spans="1:8" x14ac:dyDescent="0.2">
      <c r="A693" s="43">
        <v>2010106014</v>
      </c>
      <c r="B693" s="44" t="s">
        <v>175</v>
      </c>
      <c r="C693" s="44">
        <v>0</v>
      </c>
      <c r="D693" s="48">
        <v>45412</v>
      </c>
      <c r="E693" s="44" t="s">
        <v>574</v>
      </c>
      <c r="F693" s="44">
        <v>121</v>
      </c>
      <c r="G693" s="45"/>
      <c r="H693" s="45"/>
    </row>
    <row r="694" spans="1:8" x14ac:dyDescent="0.2">
      <c r="A694" s="40">
        <v>2010106019</v>
      </c>
      <c r="B694" s="41" t="s">
        <v>176</v>
      </c>
      <c r="C694" s="41">
        <v>273.81366999994964</v>
      </c>
      <c r="D694" s="47">
        <v>45322</v>
      </c>
      <c r="E694" s="41" t="s">
        <v>579</v>
      </c>
      <c r="F694" s="41">
        <v>31</v>
      </c>
      <c r="G694" s="42">
        <v>31</v>
      </c>
      <c r="H694" s="42">
        <v>31</v>
      </c>
    </row>
    <row r="695" spans="1:8" x14ac:dyDescent="0.2">
      <c r="A695" s="43">
        <v>2010106019</v>
      </c>
      <c r="B695" s="44" t="s">
        <v>176</v>
      </c>
      <c r="C695" s="44">
        <v>0</v>
      </c>
      <c r="D695" s="48">
        <v>45350</v>
      </c>
      <c r="E695" s="44" t="s">
        <v>579</v>
      </c>
      <c r="F695" s="44">
        <v>59</v>
      </c>
      <c r="G695" s="45"/>
      <c r="H695" s="45"/>
    </row>
    <row r="696" spans="1:8" x14ac:dyDescent="0.2">
      <c r="A696" s="40">
        <v>2010106019</v>
      </c>
      <c r="B696" s="41" t="s">
        <v>176</v>
      </c>
      <c r="C696" s="41">
        <v>0</v>
      </c>
      <c r="D696" s="47">
        <v>45382</v>
      </c>
      <c r="E696" s="41" t="s">
        <v>579</v>
      </c>
      <c r="F696" s="41">
        <v>91</v>
      </c>
      <c r="G696" s="42"/>
      <c r="H696" s="42"/>
    </row>
    <row r="697" spans="1:8" x14ac:dyDescent="0.2">
      <c r="A697" s="43">
        <v>2010106019</v>
      </c>
      <c r="B697" s="44" t="s">
        <v>176</v>
      </c>
      <c r="C697" s="44">
        <v>0</v>
      </c>
      <c r="D697" s="48">
        <v>45412</v>
      </c>
      <c r="E697" s="44" t="s">
        <v>579</v>
      </c>
      <c r="F697" s="44">
        <v>121</v>
      </c>
      <c r="G697" s="45"/>
      <c r="H697" s="45"/>
    </row>
    <row r="698" spans="1:8" x14ac:dyDescent="0.2">
      <c r="A698" s="40">
        <v>2010106021</v>
      </c>
      <c r="B698" s="41" t="s">
        <v>177</v>
      </c>
      <c r="C698" s="41">
        <v>0</v>
      </c>
      <c r="D698" s="47">
        <v>45322</v>
      </c>
      <c r="E698" s="41" t="s">
        <v>581</v>
      </c>
      <c r="F698" s="41">
        <v>31</v>
      </c>
      <c r="G698" s="42"/>
      <c r="H698" s="42"/>
    </row>
    <row r="699" spans="1:8" x14ac:dyDescent="0.2">
      <c r="A699" s="43">
        <v>2010106021</v>
      </c>
      <c r="B699" s="44" t="s">
        <v>177</v>
      </c>
      <c r="C699" s="44">
        <v>999596</v>
      </c>
      <c r="D699" s="48">
        <v>45350</v>
      </c>
      <c r="E699" s="44" t="s">
        <v>581</v>
      </c>
      <c r="F699" s="44">
        <v>59</v>
      </c>
      <c r="G699" s="45">
        <v>59</v>
      </c>
      <c r="H699" s="45">
        <v>59</v>
      </c>
    </row>
    <row r="700" spans="1:8" x14ac:dyDescent="0.2">
      <c r="A700" s="40">
        <v>2010106021</v>
      </c>
      <c r="B700" s="41" t="s">
        <v>177</v>
      </c>
      <c r="C700" s="41">
        <v>894260</v>
      </c>
      <c r="D700" s="47">
        <v>45382</v>
      </c>
      <c r="E700" s="41" t="s">
        <v>581</v>
      </c>
      <c r="F700" s="41">
        <v>91</v>
      </c>
      <c r="G700" s="42">
        <v>91</v>
      </c>
      <c r="H700" s="42">
        <v>91</v>
      </c>
    </row>
    <row r="701" spans="1:8" x14ac:dyDescent="0.2">
      <c r="A701" s="43">
        <v>2010106021</v>
      </c>
      <c r="B701" s="44" t="s">
        <v>177</v>
      </c>
      <c r="C701" s="44">
        <v>1007063.94</v>
      </c>
      <c r="D701" s="48">
        <v>45412</v>
      </c>
      <c r="E701" s="44" t="s">
        <v>581</v>
      </c>
      <c r="F701" s="44">
        <v>121</v>
      </c>
      <c r="G701" s="45">
        <v>121</v>
      </c>
      <c r="H701" s="45">
        <v>121</v>
      </c>
    </row>
    <row r="702" spans="1:8" x14ac:dyDescent="0.2">
      <c r="A702" s="40">
        <v>2010106022</v>
      </c>
      <c r="B702" s="41" t="s">
        <v>178</v>
      </c>
      <c r="C702" s="41">
        <v>0</v>
      </c>
      <c r="D702" s="47">
        <v>45322</v>
      </c>
      <c r="E702" s="41" t="s">
        <v>582</v>
      </c>
      <c r="F702" s="41">
        <v>31</v>
      </c>
      <c r="G702" s="42"/>
      <c r="H702" s="42"/>
    </row>
    <row r="703" spans="1:8" x14ac:dyDescent="0.2">
      <c r="A703" s="43">
        <v>2010106022</v>
      </c>
      <c r="B703" s="44" t="s">
        <v>178</v>
      </c>
      <c r="C703" s="44">
        <v>0</v>
      </c>
      <c r="D703" s="48">
        <v>45350</v>
      </c>
      <c r="E703" s="44" t="s">
        <v>582</v>
      </c>
      <c r="F703" s="44">
        <v>59</v>
      </c>
      <c r="G703" s="45"/>
      <c r="H703" s="45"/>
    </row>
    <row r="704" spans="1:8" x14ac:dyDescent="0.2">
      <c r="A704" s="40">
        <v>2010106022</v>
      </c>
      <c r="B704" s="41" t="s">
        <v>178</v>
      </c>
      <c r="C704" s="41">
        <v>0</v>
      </c>
      <c r="D704" s="47">
        <v>45382</v>
      </c>
      <c r="E704" s="41" t="s">
        <v>582</v>
      </c>
      <c r="F704" s="41">
        <v>91</v>
      </c>
      <c r="G704" s="42"/>
      <c r="H704" s="42"/>
    </row>
    <row r="705" spans="1:8" x14ac:dyDescent="0.2">
      <c r="A705" s="43">
        <v>2010106022</v>
      </c>
      <c r="B705" s="44" t="s">
        <v>178</v>
      </c>
      <c r="C705" s="44">
        <v>0</v>
      </c>
      <c r="D705" s="48">
        <v>45412</v>
      </c>
      <c r="E705" s="44" t="s">
        <v>582</v>
      </c>
      <c r="F705" s="44">
        <v>121</v>
      </c>
      <c r="G705" s="45"/>
      <c r="H705" s="45"/>
    </row>
    <row r="706" spans="1:8" x14ac:dyDescent="0.2">
      <c r="A706" s="40">
        <v>2010106023</v>
      </c>
      <c r="B706" s="41" t="s">
        <v>179</v>
      </c>
      <c r="C706" s="41">
        <v>0</v>
      </c>
      <c r="D706" s="47">
        <v>45322</v>
      </c>
      <c r="E706" s="41" t="s">
        <v>583</v>
      </c>
      <c r="F706" s="41">
        <v>31</v>
      </c>
      <c r="G706" s="42"/>
      <c r="H706" s="42"/>
    </row>
    <row r="707" spans="1:8" x14ac:dyDescent="0.2">
      <c r="A707" s="43">
        <v>2010106023</v>
      </c>
      <c r="B707" s="44" t="s">
        <v>179</v>
      </c>
      <c r="C707" s="44">
        <v>0</v>
      </c>
      <c r="D707" s="48">
        <v>45350</v>
      </c>
      <c r="E707" s="44" t="s">
        <v>583</v>
      </c>
      <c r="F707" s="44">
        <v>59</v>
      </c>
      <c r="G707" s="45"/>
      <c r="H707" s="45"/>
    </row>
    <row r="708" spans="1:8" x14ac:dyDescent="0.2">
      <c r="A708" s="40">
        <v>2010106023</v>
      </c>
      <c r="B708" s="41" t="s">
        <v>179</v>
      </c>
      <c r="C708" s="41">
        <v>0</v>
      </c>
      <c r="D708" s="47">
        <v>45382</v>
      </c>
      <c r="E708" s="41" t="s">
        <v>583</v>
      </c>
      <c r="F708" s="41">
        <v>91</v>
      </c>
      <c r="G708" s="42"/>
      <c r="H708" s="42"/>
    </row>
    <row r="709" spans="1:8" x14ac:dyDescent="0.2">
      <c r="A709" s="43">
        <v>2010106023</v>
      </c>
      <c r="B709" s="44" t="s">
        <v>179</v>
      </c>
      <c r="C709" s="44">
        <v>0</v>
      </c>
      <c r="D709" s="48">
        <v>45412</v>
      </c>
      <c r="E709" s="44" t="s">
        <v>583</v>
      </c>
      <c r="F709" s="44">
        <v>121</v>
      </c>
      <c r="G709" s="45"/>
      <c r="H709" s="45"/>
    </row>
    <row r="710" spans="1:8" x14ac:dyDescent="0.2">
      <c r="A710" s="40">
        <v>2010106024</v>
      </c>
      <c r="B710" s="41" t="s">
        <v>180</v>
      </c>
      <c r="C710" s="41">
        <v>0</v>
      </c>
      <c r="D710" s="47">
        <v>45322</v>
      </c>
      <c r="E710" s="41" t="s">
        <v>584</v>
      </c>
      <c r="F710" s="41">
        <v>31</v>
      </c>
      <c r="G710" s="42"/>
      <c r="H710" s="42"/>
    </row>
    <row r="711" spans="1:8" x14ac:dyDescent="0.2">
      <c r="A711" s="43">
        <v>2010106024</v>
      </c>
      <c r="B711" s="44" t="s">
        <v>180</v>
      </c>
      <c r="C711" s="44">
        <v>0</v>
      </c>
      <c r="D711" s="48">
        <v>45350</v>
      </c>
      <c r="E711" s="44" t="s">
        <v>584</v>
      </c>
      <c r="F711" s="44">
        <v>59</v>
      </c>
      <c r="G711" s="45"/>
      <c r="H711" s="45"/>
    </row>
    <row r="712" spans="1:8" x14ac:dyDescent="0.2">
      <c r="A712" s="40">
        <v>2010106024</v>
      </c>
      <c r="B712" s="41" t="s">
        <v>180</v>
      </c>
      <c r="C712" s="41">
        <v>0</v>
      </c>
      <c r="D712" s="47">
        <v>45382</v>
      </c>
      <c r="E712" s="41" t="s">
        <v>584</v>
      </c>
      <c r="F712" s="41">
        <v>91</v>
      </c>
      <c r="G712" s="42"/>
      <c r="H712" s="42"/>
    </row>
    <row r="713" spans="1:8" x14ac:dyDescent="0.2">
      <c r="A713" s="43">
        <v>2010106024</v>
      </c>
      <c r="B713" s="44" t="s">
        <v>180</v>
      </c>
      <c r="C713" s="44">
        <v>0</v>
      </c>
      <c r="D713" s="48">
        <v>45412</v>
      </c>
      <c r="E713" s="44" t="s">
        <v>584</v>
      </c>
      <c r="F713" s="44">
        <v>121</v>
      </c>
      <c r="G713" s="45"/>
      <c r="H713" s="45"/>
    </row>
    <row r="714" spans="1:8" x14ac:dyDescent="0.2">
      <c r="A714" s="40">
        <v>2010106026</v>
      </c>
      <c r="B714" s="41" t="s">
        <v>181</v>
      </c>
      <c r="C714" s="41">
        <v>2718649.94</v>
      </c>
      <c r="D714" s="47">
        <v>45322</v>
      </c>
      <c r="E714" s="41" t="s">
        <v>586</v>
      </c>
      <c r="F714" s="41">
        <v>31</v>
      </c>
      <c r="G714" s="42">
        <v>31</v>
      </c>
      <c r="H714" s="42">
        <v>31</v>
      </c>
    </row>
    <row r="715" spans="1:8" x14ac:dyDescent="0.2">
      <c r="A715" s="43">
        <v>2010106026</v>
      </c>
      <c r="B715" s="44" t="s">
        <v>181</v>
      </c>
      <c r="C715" s="44">
        <v>0</v>
      </c>
      <c r="D715" s="48">
        <v>45350</v>
      </c>
      <c r="E715" s="44" t="s">
        <v>586</v>
      </c>
      <c r="F715" s="44">
        <v>59</v>
      </c>
      <c r="G715" s="45"/>
      <c r="H715" s="45"/>
    </row>
    <row r="716" spans="1:8" x14ac:dyDescent="0.2">
      <c r="A716" s="40">
        <v>2010106026</v>
      </c>
      <c r="B716" s="41" t="s">
        <v>181</v>
      </c>
      <c r="C716" s="41">
        <v>0</v>
      </c>
      <c r="D716" s="47">
        <v>45382</v>
      </c>
      <c r="E716" s="41" t="s">
        <v>586</v>
      </c>
      <c r="F716" s="41">
        <v>91</v>
      </c>
      <c r="G716" s="42"/>
      <c r="H716" s="42"/>
    </row>
    <row r="717" spans="1:8" x14ac:dyDescent="0.2">
      <c r="A717" s="43">
        <v>2010106026</v>
      </c>
      <c r="B717" s="44" t="s">
        <v>181</v>
      </c>
      <c r="C717" s="44">
        <v>0</v>
      </c>
      <c r="D717" s="48">
        <v>45412</v>
      </c>
      <c r="E717" s="44" t="s">
        <v>586</v>
      </c>
      <c r="F717" s="44">
        <v>121</v>
      </c>
      <c r="G717" s="45"/>
      <c r="H717" s="45"/>
    </row>
    <row r="718" spans="1:8" x14ac:dyDescent="0.2">
      <c r="A718" s="40">
        <v>2010106030</v>
      </c>
      <c r="B718" s="41" t="s">
        <v>182</v>
      </c>
      <c r="C718" s="41">
        <v>0</v>
      </c>
      <c r="D718" s="47">
        <v>45322</v>
      </c>
      <c r="E718" s="41" t="s">
        <v>590</v>
      </c>
      <c r="F718" s="41">
        <v>31</v>
      </c>
      <c r="G718" s="42"/>
      <c r="H718" s="42"/>
    </row>
    <row r="719" spans="1:8" x14ac:dyDescent="0.2">
      <c r="A719" s="43">
        <v>2010106030</v>
      </c>
      <c r="B719" s="44" t="s">
        <v>182</v>
      </c>
      <c r="C719" s="44">
        <v>0</v>
      </c>
      <c r="D719" s="48">
        <v>45350</v>
      </c>
      <c r="E719" s="44" t="s">
        <v>590</v>
      </c>
      <c r="F719" s="44">
        <v>59</v>
      </c>
      <c r="G719" s="45"/>
      <c r="H719" s="45"/>
    </row>
    <row r="720" spans="1:8" x14ac:dyDescent="0.2">
      <c r="A720" s="40">
        <v>2010106030</v>
      </c>
      <c r="B720" s="41" t="s">
        <v>182</v>
      </c>
      <c r="C720" s="41">
        <v>0</v>
      </c>
      <c r="D720" s="47">
        <v>45382</v>
      </c>
      <c r="E720" s="41" t="s">
        <v>590</v>
      </c>
      <c r="F720" s="41">
        <v>91</v>
      </c>
      <c r="G720" s="42"/>
      <c r="H720" s="42"/>
    </row>
    <row r="721" spans="1:8" x14ac:dyDescent="0.2">
      <c r="A721" s="43">
        <v>2010106030</v>
      </c>
      <c r="B721" s="44" t="s">
        <v>182</v>
      </c>
      <c r="C721" s="44">
        <v>0</v>
      </c>
      <c r="D721" s="48">
        <v>45412</v>
      </c>
      <c r="E721" s="44" t="s">
        <v>590</v>
      </c>
      <c r="F721" s="44">
        <v>121</v>
      </c>
      <c r="G721" s="45"/>
      <c r="H721" s="45"/>
    </row>
    <row r="722" spans="1:8" x14ac:dyDescent="0.2">
      <c r="A722" s="40">
        <v>2010106035</v>
      </c>
      <c r="B722" s="41" t="s">
        <v>183</v>
      </c>
      <c r="C722" s="41">
        <v>0</v>
      </c>
      <c r="D722" s="47">
        <v>45322</v>
      </c>
      <c r="E722" s="41" t="s">
        <v>595</v>
      </c>
      <c r="F722" s="41">
        <v>31</v>
      </c>
      <c r="G722" s="42"/>
      <c r="H722" s="42"/>
    </row>
    <row r="723" spans="1:8" x14ac:dyDescent="0.2">
      <c r="A723" s="43">
        <v>2010106035</v>
      </c>
      <c r="B723" s="44" t="s">
        <v>183</v>
      </c>
      <c r="C723" s="44">
        <v>0</v>
      </c>
      <c r="D723" s="48">
        <v>45350</v>
      </c>
      <c r="E723" s="44" t="s">
        <v>595</v>
      </c>
      <c r="F723" s="44">
        <v>59</v>
      </c>
      <c r="G723" s="45"/>
      <c r="H723" s="45"/>
    </row>
    <row r="724" spans="1:8" x14ac:dyDescent="0.2">
      <c r="A724" s="40">
        <v>2010106035</v>
      </c>
      <c r="B724" s="41" t="s">
        <v>183</v>
      </c>
      <c r="C724" s="41">
        <v>0</v>
      </c>
      <c r="D724" s="47">
        <v>45382</v>
      </c>
      <c r="E724" s="41" t="s">
        <v>595</v>
      </c>
      <c r="F724" s="41">
        <v>91</v>
      </c>
      <c r="G724" s="42"/>
      <c r="H724" s="42"/>
    </row>
    <row r="725" spans="1:8" x14ac:dyDescent="0.2">
      <c r="A725" s="43">
        <v>2010106035</v>
      </c>
      <c r="B725" s="44" t="s">
        <v>183</v>
      </c>
      <c r="C725" s="44">
        <v>0</v>
      </c>
      <c r="D725" s="48">
        <v>45412</v>
      </c>
      <c r="E725" s="44" t="s">
        <v>595</v>
      </c>
      <c r="F725" s="44">
        <v>121</v>
      </c>
      <c r="G725" s="45"/>
      <c r="H725" s="45"/>
    </row>
    <row r="726" spans="1:8" x14ac:dyDescent="0.2">
      <c r="A726" s="40">
        <v>2010106048</v>
      </c>
      <c r="B726" s="41" t="s">
        <v>184</v>
      </c>
      <c r="C726" s="41">
        <v>0</v>
      </c>
      <c r="D726" s="47">
        <v>45322</v>
      </c>
      <c r="E726" s="41" t="s">
        <v>604</v>
      </c>
      <c r="F726" s="41">
        <v>31</v>
      </c>
      <c r="G726" s="42"/>
      <c r="H726" s="42"/>
    </row>
    <row r="727" spans="1:8" x14ac:dyDescent="0.2">
      <c r="A727" s="43">
        <v>2010106048</v>
      </c>
      <c r="B727" s="44" t="s">
        <v>184</v>
      </c>
      <c r="C727" s="44">
        <v>0</v>
      </c>
      <c r="D727" s="48">
        <v>45350</v>
      </c>
      <c r="E727" s="44" t="s">
        <v>604</v>
      </c>
      <c r="F727" s="44">
        <v>59</v>
      </c>
      <c r="G727" s="45"/>
      <c r="H727" s="45"/>
    </row>
    <row r="728" spans="1:8" x14ac:dyDescent="0.2">
      <c r="A728" s="40">
        <v>2010106048</v>
      </c>
      <c r="B728" s="41" t="s">
        <v>184</v>
      </c>
      <c r="C728" s="41">
        <v>0</v>
      </c>
      <c r="D728" s="47">
        <v>45382</v>
      </c>
      <c r="E728" s="41" t="s">
        <v>604</v>
      </c>
      <c r="F728" s="41">
        <v>91</v>
      </c>
      <c r="G728" s="42"/>
      <c r="H728" s="42"/>
    </row>
    <row r="729" spans="1:8" x14ac:dyDescent="0.2">
      <c r="A729" s="43">
        <v>2010106048</v>
      </c>
      <c r="B729" s="44" t="s">
        <v>184</v>
      </c>
      <c r="C729" s="44">
        <v>0</v>
      </c>
      <c r="D729" s="48">
        <v>45412</v>
      </c>
      <c r="E729" s="44" t="s">
        <v>604</v>
      </c>
      <c r="F729" s="44">
        <v>121</v>
      </c>
      <c r="G729" s="45"/>
      <c r="H729" s="45"/>
    </row>
    <row r="730" spans="1:8" x14ac:dyDescent="0.2">
      <c r="A730" s="40">
        <v>2010106050</v>
      </c>
      <c r="B730" s="41" t="s">
        <v>185</v>
      </c>
      <c r="C730" s="41">
        <v>0</v>
      </c>
      <c r="D730" s="47">
        <v>45322</v>
      </c>
      <c r="E730" s="41" t="s">
        <v>606</v>
      </c>
      <c r="F730" s="41">
        <v>31</v>
      </c>
      <c r="G730" s="42"/>
      <c r="H730" s="42"/>
    </row>
    <row r="731" spans="1:8" x14ac:dyDescent="0.2">
      <c r="A731" s="43">
        <v>2010106050</v>
      </c>
      <c r="B731" s="44" t="s">
        <v>185</v>
      </c>
      <c r="C731" s="44">
        <v>0</v>
      </c>
      <c r="D731" s="48">
        <v>45350</v>
      </c>
      <c r="E731" s="44" t="s">
        <v>606</v>
      </c>
      <c r="F731" s="44">
        <v>59</v>
      </c>
      <c r="G731" s="45"/>
      <c r="H731" s="45"/>
    </row>
    <row r="732" spans="1:8" x14ac:dyDescent="0.2">
      <c r="A732" s="40">
        <v>2010106050</v>
      </c>
      <c r="B732" s="41" t="s">
        <v>185</v>
      </c>
      <c r="C732" s="41">
        <v>0</v>
      </c>
      <c r="D732" s="47">
        <v>45382</v>
      </c>
      <c r="E732" s="41" t="s">
        <v>606</v>
      </c>
      <c r="F732" s="41">
        <v>91</v>
      </c>
      <c r="G732" s="42"/>
      <c r="H732" s="42"/>
    </row>
    <row r="733" spans="1:8" x14ac:dyDescent="0.2">
      <c r="A733" s="43">
        <v>2010106050</v>
      </c>
      <c r="B733" s="44" t="s">
        <v>185</v>
      </c>
      <c r="C733" s="44">
        <v>0</v>
      </c>
      <c r="D733" s="48">
        <v>45412</v>
      </c>
      <c r="E733" s="44" t="s">
        <v>606</v>
      </c>
      <c r="F733" s="44">
        <v>121</v>
      </c>
      <c r="G733" s="45"/>
      <c r="H733" s="45"/>
    </row>
    <row r="734" spans="1:8" x14ac:dyDescent="0.2">
      <c r="A734" s="40">
        <v>2010106053</v>
      </c>
      <c r="B734" s="41" t="s">
        <v>186</v>
      </c>
      <c r="C734" s="41">
        <v>0</v>
      </c>
      <c r="D734" s="47">
        <v>45322</v>
      </c>
      <c r="E734" s="41" t="s">
        <v>609</v>
      </c>
      <c r="F734" s="41">
        <v>31</v>
      </c>
      <c r="G734" s="42"/>
      <c r="H734" s="42"/>
    </row>
    <row r="735" spans="1:8" x14ac:dyDescent="0.2">
      <c r="A735" s="43">
        <v>2010106053</v>
      </c>
      <c r="B735" s="44" t="s">
        <v>186</v>
      </c>
      <c r="C735" s="44">
        <v>0</v>
      </c>
      <c r="D735" s="48">
        <v>45350</v>
      </c>
      <c r="E735" s="44" t="s">
        <v>609</v>
      </c>
      <c r="F735" s="44">
        <v>59</v>
      </c>
      <c r="G735" s="45"/>
      <c r="H735" s="45"/>
    </row>
    <row r="736" spans="1:8" x14ac:dyDescent="0.2">
      <c r="A736" s="40">
        <v>2010106053</v>
      </c>
      <c r="B736" s="41" t="s">
        <v>186</v>
      </c>
      <c r="C736" s="41">
        <v>0</v>
      </c>
      <c r="D736" s="47">
        <v>45382</v>
      </c>
      <c r="E736" s="41" t="s">
        <v>609</v>
      </c>
      <c r="F736" s="41">
        <v>91</v>
      </c>
      <c r="G736" s="42"/>
      <c r="H736" s="42"/>
    </row>
    <row r="737" spans="1:8" x14ac:dyDescent="0.2">
      <c r="A737" s="43">
        <v>2010106053</v>
      </c>
      <c r="B737" s="44" t="s">
        <v>186</v>
      </c>
      <c r="C737" s="44">
        <v>0</v>
      </c>
      <c r="D737" s="48">
        <v>45412</v>
      </c>
      <c r="E737" s="44" t="s">
        <v>609</v>
      </c>
      <c r="F737" s="44">
        <v>121</v>
      </c>
      <c r="G737" s="45"/>
      <c r="H737" s="45"/>
    </row>
    <row r="738" spans="1:8" x14ac:dyDescent="0.2">
      <c r="A738" s="40">
        <v>2010106057</v>
      </c>
      <c r="B738" s="41" t="s">
        <v>187</v>
      </c>
      <c r="C738" s="41">
        <v>0</v>
      </c>
      <c r="D738" s="47">
        <v>45322</v>
      </c>
      <c r="E738" s="41" t="s">
        <v>613</v>
      </c>
      <c r="F738" s="41">
        <v>31</v>
      </c>
      <c r="G738" s="42"/>
      <c r="H738" s="42"/>
    </row>
    <row r="739" spans="1:8" x14ac:dyDescent="0.2">
      <c r="A739" s="43">
        <v>2010106057</v>
      </c>
      <c r="B739" s="44" t="s">
        <v>187</v>
      </c>
      <c r="C739" s="44">
        <v>0</v>
      </c>
      <c r="D739" s="48">
        <v>45350</v>
      </c>
      <c r="E739" s="44" t="s">
        <v>613</v>
      </c>
      <c r="F739" s="44">
        <v>59</v>
      </c>
      <c r="G739" s="45"/>
      <c r="H739" s="45"/>
    </row>
    <row r="740" spans="1:8" x14ac:dyDescent="0.2">
      <c r="A740" s="40">
        <v>2010106057</v>
      </c>
      <c r="B740" s="41" t="s">
        <v>187</v>
      </c>
      <c r="C740" s="41">
        <v>0</v>
      </c>
      <c r="D740" s="47">
        <v>45382</v>
      </c>
      <c r="E740" s="41" t="s">
        <v>613</v>
      </c>
      <c r="F740" s="41">
        <v>91</v>
      </c>
      <c r="G740" s="42"/>
      <c r="H740" s="42"/>
    </row>
    <row r="741" spans="1:8" x14ac:dyDescent="0.2">
      <c r="A741" s="43">
        <v>2010106057</v>
      </c>
      <c r="B741" s="44" t="s">
        <v>187</v>
      </c>
      <c r="C741" s="44">
        <v>0</v>
      </c>
      <c r="D741" s="48">
        <v>45412</v>
      </c>
      <c r="E741" s="44" t="s">
        <v>613</v>
      </c>
      <c r="F741" s="44">
        <v>121</v>
      </c>
      <c r="G741" s="45"/>
      <c r="H741" s="45"/>
    </row>
    <row r="742" spans="1:8" x14ac:dyDescent="0.2">
      <c r="A742" s="40">
        <v>2010106063</v>
      </c>
      <c r="B742" s="41" t="s">
        <v>188</v>
      </c>
      <c r="C742" s="41">
        <v>0</v>
      </c>
      <c r="D742" s="47">
        <v>45322</v>
      </c>
      <c r="E742" s="41" t="s">
        <v>619</v>
      </c>
      <c r="F742" s="41">
        <v>31</v>
      </c>
      <c r="G742" s="42"/>
      <c r="H742" s="42"/>
    </row>
    <row r="743" spans="1:8" x14ac:dyDescent="0.2">
      <c r="A743" s="43">
        <v>2010106063</v>
      </c>
      <c r="B743" s="44" t="s">
        <v>188</v>
      </c>
      <c r="C743" s="44">
        <v>0</v>
      </c>
      <c r="D743" s="48">
        <v>45350</v>
      </c>
      <c r="E743" s="44" t="s">
        <v>619</v>
      </c>
      <c r="F743" s="44">
        <v>59</v>
      </c>
      <c r="G743" s="45"/>
      <c r="H743" s="45"/>
    </row>
    <row r="744" spans="1:8" x14ac:dyDescent="0.2">
      <c r="A744" s="40">
        <v>2010106063</v>
      </c>
      <c r="B744" s="41" t="s">
        <v>188</v>
      </c>
      <c r="C744" s="41">
        <v>0</v>
      </c>
      <c r="D744" s="47">
        <v>45382</v>
      </c>
      <c r="E744" s="41" t="s">
        <v>619</v>
      </c>
      <c r="F744" s="41">
        <v>91</v>
      </c>
      <c r="G744" s="42"/>
      <c r="H744" s="42"/>
    </row>
    <row r="745" spans="1:8" x14ac:dyDescent="0.2">
      <c r="A745" s="43">
        <v>2010106063</v>
      </c>
      <c r="B745" s="44" t="s">
        <v>188</v>
      </c>
      <c r="C745" s="44">
        <v>0</v>
      </c>
      <c r="D745" s="48">
        <v>45412</v>
      </c>
      <c r="E745" s="44" t="s">
        <v>619</v>
      </c>
      <c r="F745" s="44">
        <v>121</v>
      </c>
      <c r="G745" s="45"/>
      <c r="H745" s="45"/>
    </row>
    <row r="746" spans="1:8" x14ac:dyDescent="0.2">
      <c r="A746" s="40">
        <v>2010106065</v>
      </c>
      <c r="B746" s="41" t="s">
        <v>189</v>
      </c>
      <c r="C746" s="41">
        <v>0</v>
      </c>
      <c r="D746" s="47">
        <v>45322</v>
      </c>
      <c r="E746" s="41" t="s">
        <v>620</v>
      </c>
      <c r="F746" s="41">
        <v>31</v>
      </c>
      <c r="G746" s="42"/>
      <c r="H746" s="42"/>
    </row>
    <row r="747" spans="1:8" x14ac:dyDescent="0.2">
      <c r="A747" s="43">
        <v>2010106065</v>
      </c>
      <c r="B747" s="44" t="s">
        <v>189</v>
      </c>
      <c r="C747" s="44">
        <v>0</v>
      </c>
      <c r="D747" s="48">
        <v>45350</v>
      </c>
      <c r="E747" s="44" t="s">
        <v>620</v>
      </c>
      <c r="F747" s="44">
        <v>59</v>
      </c>
      <c r="G747" s="45"/>
      <c r="H747" s="45"/>
    </row>
    <row r="748" spans="1:8" x14ac:dyDescent="0.2">
      <c r="A748" s="40">
        <v>2010106065</v>
      </c>
      <c r="B748" s="41" t="s">
        <v>189</v>
      </c>
      <c r="C748" s="41">
        <v>0</v>
      </c>
      <c r="D748" s="47">
        <v>45382</v>
      </c>
      <c r="E748" s="41" t="s">
        <v>620</v>
      </c>
      <c r="F748" s="41">
        <v>91</v>
      </c>
      <c r="G748" s="42"/>
      <c r="H748" s="42"/>
    </row>
    <row r="749" spans="1:8" x14ac:dyDescent="0.2">
      <c r="A749" s="43">
        <v>2010106065</v>
      </c>
      <c r="B749" s="44" t="s">
        <v>189</v>
      </c>
      <c r="C749" s="44">
        <v>0</v>
      </c>
      <c r="D749" s="48">
        <v>45412</v>
      </c>
      <c r="E749" s="44" t="s">
        <v>620</v>
      </c>
      <c r="F749" s="44">
        <v>121</v>
      </c>
      <c r="G749" s="45"/>
      <c r="H749" s="45"/>
    </row>
    <row r="750" spans="1:8" x14ac:dyDescent="0.2">
      <c r="A750" s="40">
        <v>2010106070</v>
      </c>
      <c r="B750" s="41" t="s">
        <v>190</v>
      </c>
      <c r="C750" s="41">
        <v>0</v>
      </c>
      <c r="D750" s="47">
        <v>45322</v>
      </c>
      <c r="E750" s="41" t="s">
        <v>625</v>
      </c>
      <c r="F750" s="41">
        <v>31</v>
      </c>
      <c r="G750" s="42"/>
      <c r="H750" s="42"/>
    </row>
    <row r="751" spans="1:8" x14ac:dyDescent="0.2">
      <c r="A751" s="43">
        <v>2010106070</v>
      </c>
      <c r="B751" s="44" t="s">
        <v>190</v>
      </c>
      <c r="C751" s="44">
        <v>0</v>
      </c>
      <c r="D751" s="48">
        <v>45350</v>
      </c>
      <c r="E751" s="44" t="s">
        <v>625</v>
      </c>
      <c r="F751" s="44">
        <v>59</v>
      </c>
      <c r="G751" s="45"/>
      <c r="H751" s="45"/>
    </row>
    <row r="752" spans="1:8" x14ac:dyDescent="0.2">
      <c r="A752" s="40">
        <v>2010106070</v>
      </c>
      <c r="B752" s="41" t="s">
        <v>190</v>
      </c>
      <c r="C752" s="41">
        <v>0</v>
      </c>
      <c r="D752" s="47">
        <v>45382</v>
      </c>
      <c r="E752" s="41" t="s">
        <v>625</v>
      </c>
      <c r="F752" s="41">
        <v>91</v>
      </c>
      <c r="G752" s="42"/>
      <c r="H752" s="42"/>
    </row>
    <row r="753" spans="1:8" x14ac:dyDescent="0.2">
      <c r="A753" s="43">
        <v>2010106070</v>
      </c>
      <c r="B753" s="44" t="s">
        <v>190</v>
      </c>
      <c r="C753" s="44">
        <v>0</v>
      </c>
      <c r="D753" s="48">
        <v>45412</v>
      </c>
      <c r="E753" s="44" t="s">
        <v>625</v>
      </c>
      <c r="F753" s="44">
        <v>121</v>
      </c>
      <c r="G753" s="45"/>
      <c r="H753" s="45"/>
    </row>
    <row r="754" spans="1:8" x14ac:dyDescent="0.2">
      <c r="A754" s="40">
        <v>2010106074</v>
      </c>
      <c r="B754" s="41" t="s">
        <v>191</v>
      </c>
      <c r="C754" s="41">
        <v>0</v>
      </c>
      <c r="D754" s="47">
        <v>45322</v>
      </c>
      <c r="E754" s="41" t="s">
        <v>629</v>
      </c>
      <c r="F754" s="41">
        <v>31</v>
      </c>
      <c r="G754" s="42"/>
      <c r="H754" s="42"/>
    </row>
    <row r="755" spans="1:8" x14ac:dyDescent="0.2">
      <c r="A755" s="43">
        <v>2010106074</v>
      </c>
      <c r="B755" s="44" t="s">
        <v>191</v>
      </c>
      <c r="C755" s="44">
        <v>0</v>
      </c>
      <c r="D755" s="48">
        <v>45350</v>
      </c>
      <c r="E755" s="44" t="s">
        <v>629</v>
      </c>
      <c r="F755" s="44">
        <v>59</v>
      </c>
      <c r="G755" s="45"/>
      <c r="H755" s="45"/>
    </row>
    <row r="756" spans="1:8" x14ac:dyDescent="0.2">
      <c r="A756" s="40">
        <v>2010106074</v>
      </c>
      <c r="B756" s="41" t="s">
        <v>191</v>
      </c>
      <c r="C756" s="41">
        <v>0</v>
      </c>
      <c r="D756" s="47">
        <v>45382</v>
      </c>
      <c r="E756" s="41" t="s">
        <v>629</v>
      </c>
      <c r="F756" s="41">
        <v>91</v>
      </c>
      <c r="G756" s="42"/>
      <c r="H756" s="42"/>
    </row>
    <row r="757" spans="1:8" x14ac:dyDescent="0.2">
      <c r="A757" s="43">
        <v>2010106074</v>
      </c>
      <c r="B757" s="44" t="s">
        <v>191</v>
      </c>
      <c r="C757" s="44">
        <v>0</v>
      </c>
      <c r="D757" s="48">
        <v>45412</v>
      </c>
      <c r="E757" s="44" t="s">
        <v>629</v>
      </c>
      <c r="F757" s="44">
        <v>121</v>
      </c>
      <c r="G757" s="45"/>
      <c r="H757" s="45"/>
    </row>
    <row r="758" spans="1:8" x14ac:dyDescent="0.2">
      <c r="A758" s="40">
        <v>2010106076</v>
      </c>
      <c r="B758" s="41" t="s">
        <v>192</v>
      </c>
      <c r="C758" s="41">
        <v>0</v>
      </c>
      <c r="D758" s="47">
        <v>45322</v>
      </c>
      <c r="E758" s="41" t="s">
        <v>631</v>
      </c>
      <c r="F758" s="41">
        <v>31</v>
      </c>
      <c r="G758" s="42"/>
      <c r="H758" s="42"/>
    </row>
    <row r="759" spans="1:8" x14ac:dyDescent="0.2">
      <c r="A759" s="43">
        <v>2010106076</v>
      </c>
      <c r="B759" s="44" t="s">
        <v>192</v>
      </c>
      <c r="C759" s="44">
        <v>0</v>
      </c>
      <c r="D759" s="48">
        <v>45350</v>
      </c>
      <c r="E759" s="44" t="s">
        <v>631</v>
      </c>
      <c r="F759" s="44">
        <v>59</v>
      </c>
      <c r="G759" s="45"/>
      <c r="H759" s="45"/>
    </row>
    <row r="760" spans="1:8" x14ac:dyDescent="0.2">
      <c r="A760" s="40">
        <v>2010106076</v>
      </c>
      <c r="B760" s="41" t="s">
        <v>192</v>
      </c>
      <c r="C760" s="41">
        <v>0</v>
      </c>
      <c r="D760" s="47">
        <v>45382</v>
      </c>
      <c r="E760" s="41" t="s">
        <v>631</v>
      </c>
      <c r="F760" s="41">
        <v>91</v>
      </c>
      <c r="G760" s="42"/>
      <c r="H760" s="42"/>
    </row>
    <row r="761" spans="1:8" x14ac:dyDescent="0.2">
      <c r="A761" s="43">
        <v>2010106076</v>
      </c>
      <c r="B761" s="44" t="s">
        <v>192</v>
      </c>
      <c r="C761" s="44">
        <v>0</v>
      </c>
      <c r="D761" s="48">
        <v>45412</v>
      </c>
      <c r="E761" s="44" t="s">
        <v>631</v>
      </c>
      <c r="F761" s="44">
        <v>121</v>
      </c>
      <c r="G761" s="45"/>
      <c r="H761" s="45"/>
    </row>
    <row r="762" spans="1:8" x14ac:dyDescent="0.2">
      <c r="A762" s="40">
        <v>2010106077</v>
      </c>
      <c r="B762" s="41" t="s">
        <v>193</v>
      </c>
      <c r="C762" s="41">
        <v>310602.33584000025</v>
      </c>
      <c r="D762" s="47">
        <v>45322</v>
      </c>
      <c r="E762" s="41" t="s">
        <v>632</v>
      </c>
      <c r="F762" s="41">
        <v>31</v>
      </c>
      <c r="G762" s="42">
        <v>31</v>
      </c>
      <c r="H762" s="42">
        <v>31</v>
      </c>
    </row>
    <row r="763" spans="1:8" x14ac:dyDescent="0.2">
      <c r="A763" s="43">
        <v>2010106077</v>
      </c>
      <c r="B763" s="44" t="s">
        <v>193</v>
      </c>
      <c r="C763" s="44">
        <v>0</v>
      </c>
      <c r="D763" s="48">
        <v>45350</v>
      </c>
      <c r="E763" s="44" t="s">
        <v>632</v>
      </c>
      <c r="F763" s="44">
        <v>59</v>
      </c>
      <c r="G763" s="45"/>
      <c r="H763" s="45"/>
    </row>
    <row r="764" spans="1:8" x14ac:dyDescent="0.2">
      <c r="A764" s="40">
        <v>2010106077</v>
      </c>
      <c r="B764" s="41" t="s">
        <v>193</v>
      </c>
      <c r="C764" s="41">
        <v>0</v>
      </c>
      <c r="D764" s="47">
        <v>45382</v>
      </c>
      <c r="E764" s="41" t="s">
        <v>632</v>
      </c>
      <c r="F764" s="41">
        <v>91</v>
      </c>
      <c r="G764" s="42"/>
      <c r="H764" s="42"/>
    </row>
    <row r="765" spans="1:8" x14ac:dyDescent="0.2">
      <c r="A765" s="43">
        <v>2010106077</v>
      </c>
      <c r="B765" s="44" t="s">
        <v>193</v>
      </c>
      <c r="C765" s="44">
        <v>0</v>
      </c>
      <c r="D765" s="48">
        <v>45412</v>
      </c>
      <c r="E765" s="44" t="s">
        <v>632</v>
      </c>
      <c r="F765" s="44">
        <v>121</v>
      </c>
      <c r="G765" s="45"/>
      <c r="H765" s="45"/>
    </row>
    <row r="766" spans="1:8" x14ac:dyDescent="0.2">
      <c r="A766" s="40">
        <v>2010106080</v>
      </c>
      <c r="B766" s="41" t="s">
        <v>194</v>
      </c>
      <c r="C766" s="41">
        <v>0</v>
      </c>
      <c r="D766" s="47">
        <v>45322</v>
      </c>
      <c r="E766" s="41" t="s">
        <v>635</v>
      </c>
      <c r="F766" s="41">
        <v>31</v>
      </c>
      <c r="G766" s="42"/>
      <c r="H766" s="42"/>
    </row>
    <row r="767" spans="1:8" x14ac:dyDescent="0.2">
      <c r="A767" s="43">
        <v>2010106080</v>
      </c>
      <c r="B767" s="44" t="s">
        <v>194</v>
      </c>
      <c r="C767" s="44">
        <v>0</v>
      </c>
      <c r="D767" s="48">
        <v>45350</v>
      </c>
      <c r="E767" s="44" t="s">
        <v>635</v>
      </c>
      <c r="F767" s="44">
        <v>59</v>
      </c>
      <c r="G767" s="45"/>
      <c r="H767" s="45"/>
    </row>
    <row r="768" spans="1:8" x14ac:dyDescent="0.2">
      <c r="A768" s="40">
        <v>2010106080</v>
      </c>
      <c r="B768" s="41" t="s">
        <v>194</v>
      </c>
      <c r="C768" s="41">
        <v>0</v>
      </c>
      <c r="D768" s="47">
        <v>45382</v>
      </c>
      <c r="E768" s="41" t="s">
        <v>635</v>
      </c>
      <c r="F768" s="41">
        <v>91</v>
      </c>
      <c r="G768" s="42"/>
      <c r="H768" s="42"/>
    </row>
    <row r="769" spans="1:8" x14ac:dyDescent="0.2">
      <c r="A769" s="43">
        <v>2010106080</v>
      </c>
      <c r="B769" s="44" t="s">
        <v>194</v>
      </c>
      <c r="C769" s="44">
        <v>0</v>
      </c>
      <c r="D769" s="48">
        <v>45412</v>
      </c>
      <c r="E769" s="44" t="s">
        <v>635</v>
      </c>
      <c r="F769" s="44">
        <v>121</v>
      </c>
      <c r="G769" s="45"/>
      <c r="H769" s="45"/>
    </row>
    <row r="770" spans="1:8" x14ac:dyDescent="0.2">
      <c r="A770" s="40">
        <v>2010106081</v>
      </c>
      <c r="B770" s="41" t="s">
        <v>195</v>
      </c>
      <c r="C770" s="41">
        <v>0</v>
      </c>
      <c r="D770" s="47">
        <v>45322</v>
      </c>
      <c r="E770" s="41" t="s">
        <v>636</v>
      </c>
      <c r="F770" s="41">
        <v>31</v>
      </c>
      <c r="G770" s="42"/>
      <c r="H770" s="42"/>
    </row>
    <row r="771" spans="1:8" x14ac:dyDescent="0.2">
      <c r="A771" s="43">
        <v>2010106081</v>
      </c>
      <c r="B771" s="44" t="s">
        <v>195</v>
      </c>
      <c r="C771" s="44">
        <v>0</v>
      </c>
      <c r="D771" s="48">
        <v>45350</v>
      </c>
      <c r="E771" s="44" t="s">
        <v>636</v>
      </c>
      <c r="F771" s="44">
        <v>59</v>
      </c>
      <c r="G771" s="45"/>
      <c r="H771" s="45"/>
    </row>
    <row r="772" spans="1:8" x14ac:dyDescent="0.2">
      <c r="A772" s="40">
        <v>2010106081</v>
      </c>
      <c r="B772" s="41" t="s">
        <v>195</v>
      </c>
      <c r="C772" s="41">
        <v>0</v>
      </c>
      <c r="D772" s="47">
        <v>45382</v>
      </c>
      <c r="E772" s="41" t="s">
        <v>636</v>
      </c>
      <c r="F772" s="41">
        <v>91</v>
      </c>
      <c r="G772" s="42"/>
      <c r="H772" s="42"/>
    </row>
    <row r="773" spans="1:8" x14ac:dyDescent="0.2">
      <c r="A773" s="43">
        <v>2010106081</v>
      </c>
      <c r="B773" s="44" t="s">
        <v>195</v>
      </c>
      <c r="C773" s="44">
        <v>0</v>
      </c>
      <c r="D773" s="48">
        <v>45412</v>
      </c>
      <c r="E773" s="44" t="s">
        <v>636</v>
      </c>
      <c r="F773" s="44">
        <v>121</v>
      </c>
      <c r="G773" s="45"/>
      <c r="H773" s="45"/>
    </row>
    <row r="774" spans="1:8" x14ac:dyDescent="0.2">
      <c r="A774" s="40">
        <v>2010106086</v>
      </c>
      <c r="B774" s="41" t="s">
        <v>196</v>
      </c>
      <c r="C774" s="41">
        <v>0</v>
      </c>
      <c r="D774" s="47">
        <v>45322</v>
      </c>
      <c r="E774" s="41" t="s">
        <v>640</v>
      </c>
      <c r="F774" s="41">
        <v>31</v>
      </c>
      <c r="G774" s="42"/>
      <c r="H774" s="42"/>
    </row>
    <row r="775" spans="1:8" x14ac:dyDescent="0.2">
      <c r="A775" s="43">
        <v>2010106086</v>
      </c>
      <c r="B775" s="44" t="s">
        <v>196</v>
      </c>
      <c r="C775" s="44">
        <v>0</v>
      </c>
      <c r="D775" s="48">
        <v>45350</v>
      </c>
      <c r="E775" s="44" t="s">
        <v>640</v>
      </c>
      <c r="F775" s="44">
        <v>59</v>
      </c>
      <c r="G775" s="45"/>
      <c r="H775" s="45"/>
    </row>
    <row r="776" spans="1:8" x14ac:dyDescent="0.2">
      <c r="A776" s="40">
        <v>2010106086</v>
      </c>
      <c r="B776" s="41" t="s">
        <v>196</v>
      </c>
      <c r="C776" s="41">
        <v>0</v>
      </c>
      <c r="D776" s="47">
        <v>45382</v>
      </c>
      <c r="E776" s="41" t="s">
        <v>640</v>
      </c>
      <c r="F776" s="41">
        <v>91</v>
      </c>
      <c r="G776" s="42"/>
      <c r="H776" s="42"/>
    </row>
    <row r="777" spans="1:8" x14ac:dyDescent="0.2">
      <c r="A777" s="43">
        <v>2010106086</v>
      </c>
      <c r="B777" s="44" t="s">
        <v>196</v>
      </c>
      <c r="C777" s="44">
        <v>0</v>
      </c>
      <c r="D777" s="48">
        <v>45412</v>
      </c>
      <c r="E777" s="44" t="s">
        <v>640</v>
      </c>
      <c r="F777" s="44">
        <v>121</v>
      </c>
      <c r="G777" s="45"/>
      <c r="H777" s="45"/>
    </row>
    <row r="778" spans="1:8" x14ac:dyDescent="0.2">
      <c r="A778" s="40">
        <v>2010106088</v>
      </c>
      <c r="B778" s="41" t="s">
        <v>197</v>
      </c>
      <c r="C778" s="41">
        <v>0</v>
      </c>
      <c r="D778" s="47">
        <v>45322</v>
      </c>
      <c r="E778" s="41" t="s">
        <v>642</v>
      </c>
      <c r="F778" s="41">
        <v>31</v>
      </c>
      <c r="G778" s="42"/>
      <c r="H778" s="42"/>
    </row>
    <row r="779" spans="1:8" x14ac:dyDescent="0.2">
      <c r="A779" s="43">
        <v>2010106088</v>
      </c>
      <c r="B779" s="44" t="s">
        <v>197</v>
      </c>
      <c r="C779" s="44">
        <v>0</v>
      </c>
      <c r="D779" s="48">
        <v>45350</v>
      </c>
      <c r="E779" s="44" t="s">
        <v>642</v>
      </c>
      <c r="F779" s="44">
        <v>59</v>
      </c>
      <c r="G779" s="45"/>
      <c r="H779" s="45"/>
    </row>
    <row r="780" spans="1:8" x14ac:dyDescent="0.2">
      <c r="A780" s="40">
        <v>2010106088</v>
      </c>
      <c r="B780" s="41" t="s">
        <v>197</v>
      </c>
      <c r="C780" s="41">
        <v>0</v>
      </c>
      <c r="D780" s="47">
        <v>45382</v>
      </c>
      <c r="E780" s="41" t="s">
        <v>642</v>
      </c>
      <c r="F780" s="41">
        <v>91</v>
      </c>
      <c r="G780" s="42"/>
      <c r="H780" s="42"/>
    </row>
    <row r="781" spans="1:8" x14ac:dyDescent="0.2">
      <c r="A781" s="43">
        <v>2010106088</v>
      </c>
      <c r="B781" s="44" t="s">
        <v>197</v>
      </c>
      <c r="C781" s="44">
        <v>0</v>
      </c>
      <c r="D781" s="48">
        <v>45412</v>
      </c>
      <c r="E781" s="44" t="s">
        <v>642</v>
      </c>
      <c r="F781" s="44">
        <v>121</v>
      </c>
      <c r="G781" s="45"/>
      <c r="H781" s="45"/>
    </row>
    <row r="782" spans="1:8" x14ac:dyDescent="0.2">
      <c r="A782" s="40">
        <v>2010106092</v>
      </c>
      <c r="B782" s="41" t="s">
        <v>198</v>
      </c>
      <c r="C782" s="41">
        <v>110732.03362</v>
      </c>
      <c r="D782" s="47">
        <v>45322</v>
      </c>
      <c r="E782" s="41" t="s">
        <v>646</v>
      </c>
      <c r="F782" s="41">
        <v>31</v>
      </c>
      <c r="G782" s="42">
        <v>31</v>
      </c>
      <c r="H782" s="42">
        <v>31</v>
      </c>
    </row>
    <row r="783" spans="1:8" x14ac:dyDescent="0.2">
      <c r="A783" s="43">
        <v>2010106092</v>
      </c>
      <c r="B783" s="44" t="s">
        <v>198</v>
      </c>
      <c r="C783" s="44">
        <v>0</v>
      </c>
      <c r="D783" s="48">
        <v>45350</v>
      </c>
      <c r="E783" s="44" t="s">
        <v>646</v>
      </c>
      <c r="F783" s="44">
        <v>59</v>
      </c>
      <c r="G783" s="45"/>
      <c r="H783" s="45"/>
    </row>
    <row r="784" spans="1:8" x14ac:dyDescent="0.2">
      <c r="A784" s="40">
        <v>2010106092</v>
      </c>
      <c r="B784" s="41" t="s">
        <v>198</v>
      </c>
      <c r="C784" s="41">
        <v>0</v>
      </c>
      <c r="D784" s="47">
        <v>45382</v>
      </c>
      <c r="E784" s="41" t="s">
        <v>646</v>
      </c>
      <c r="F784" s="41">
        <v>91</v>
      </c>
      <c r="G784" s="42"/>
      <c r="H784" s="42"/>
    </row>
    <row r="785" spans="1:8" x14ac:dyDescent="0.2">
      <c r="A785" s="43">
        <v>2010106092</v>
      </c>
      <c r="B785" s="44" t="s">
        <v>198</v>
      </c>
      <c r="C785" s="44">
        <v>0</v>
      </c>
      <c r="D785" s="48">
        <v>45412</v>
      </c>
      <c r="E785" s="44" t="s">
        <v>646</v>
      </c>
      <c r="F785" s="44">
        <v>121</v>
      </c>
      <c r="G785" s="45"/>
      <c r="H785" s="45"/>
    </row>
    <row r="786" spans="1:8" x14ac:dyDescent="0.2">
      <c r="A786" s="40">
        <v>2010106093</v>
      </c>
      <c r="B786" s="41" t="s">
        <v>199</v>
      </c>
      <c r="C786" s="41">
        <v>0</v>
      </c>
      <c r="D786" s="47">
        <v>45322</v>
      </c>
      <c r="E786" s="41" t="s">
        <v>647</v>
      </c>
      <c r="F786" s="41">
        <v>31</v>
      </c>
      <c r="G786" s="42"/>
      <c r="H786" s="42"/>
    </row>
    <row r="787" spans="1:8" x14ac:dyDescent="0.2">
      <c r="A787" s="43">
        <v>2010106093</v>
      </c>
      <c r="B787" s="44" t="s">
        <v>199</v>
      </c>
      <c r="C787" s="44">
        <v>0</v>
      </c>
      <c r="D787" s="48">
        <v>45350</v>
      </c>
      <c r="E787" s="44" t="s">
        <v>647</v>
      </c>
      <c r="F787" s="44">
        <v>59</v>
      </c>
      <c r="G787" s="45"/>
      <c r="H787" s="45"/>
    </row>
    <row r="788" spans="1:8" x14ac:dyDescent="0.2">
      <c r="A788" s="40">
        <v>2010106093</v>
      </c>
      <c r="B788" s="41" t="s">
        <v>199</v>
      </c>
      <c r="C788" s="41">
        <v>0</v>
      </c>
      <c r="D788" s="47">
        <v>45382</v>
      </c>
      <c r="E788" s="41" t="s">
        <v>647</v>
      </c>
      <c r="F788" s="41">
        <v>91</v>
      </c>
      <c r="G788" s="42"/>
      <c r="H788" s="42"/>
    </row>
    <row r="789" spans="1:8" x14ac:dyDescent="0.2">
      <c r="A789" s="43">
        <v>2010106093</v>
      </c>
      <c r="B789" s="44" t="s">
        <v>199</v>
      </c>
      <c r="C789" s="44">
        <v>0</v>
      </c>
      <c r="D789" s="48">
        <v>45412</v>
      </c>
      <c r="E789" s="44" t="s">
        <v>647</v>
      </c>
      <c r="F789" s="44">
        <v>121</v>
      </c>
      <c r="G789" s="45"/>
      <c r="H789" s="45"/>
    </row>
    <row r="790" spans="1:8" x14ac:dyDescent="0.2">
      <c r="A790" s="40">
        <v>2010106095</v>
      </c>
      <c r="B790" s="41" t="s">
        <v>200</v>
      </c>
      <c r="C790" s="41">
        <v>0</v>
      </c>
      <c r="D790" s="47">
        <v>45322</v>
      </c>
      <c r="E790" s="41" t="s">
        <v>649</v>
      </c>
      <c r="F790" s="41">
        <v>31</v>
      </c>
      <c r="G790" s="42"/>
      <c r="H790" s="42"/>
    </row>
    <row r="791" spans="1:8" x14ac:dyDescent="0.2">
      <c r="A791" s="43">
        <v>2010106095</v>
      </c>
      <c r="B791" s="44" t="s">
        <v>200</v>
      </c>
      <c r="C791" s="44">
        <v>0</v>
      </c>
      <c r="D791" s="48">
        <v>45350</v>
      </c>
      <c r="E791" s="44" t="s">
        <v>649</v>
      </c>
      <c r="F791" s="44">
        <v>59</v>
      </c>
      <c r="G791" s="45"/>
      <c r="H791" s="45"/>
    </row>
    <row r="792" spans="1:8" x14ac:dyDescent="0.2">
      <c r="A792" s="40">
        <v>2010106095</v>
      </c>
      <c r="B792" s="41" t="s">
        <v>200</v>
      </c>
      <c r="C792" s="41">
        <v>0</v>
      </c>
      <c r="D792" s="47">
        <v>45382</v>
      </c>
      <c r="E792" s="41" t="s">
        <v>649</v>
      </c>
      <c r="F792" s="41">
        <v>91</v>
      </c>
      <c r="G792" s="42"/>
      <c r="H792" s="42"/>
    </row>
    <row r="793" spans="1:8" x14ac:dyDescent="0.2">
      <c r="A793" s="43">
        <v>2010106095</v>
      </c>
      <c r="B793" s="44" t="s">
        <v>200</v>
      </c>
      <c r="C793" s="44">
        <v>0</v>
      </c>
      <c r="D793" s="48">
        <v>45412</v>
      </c>
      <c r="E793" s="44" t="s">
        <v>649</v>
      </c>
      <c r="F793" s="44">
        <v>121</v>
      </c>
      <c r="G793" s="45"/>
      <c r="H793" s="45"/>
    </row>
    <row r="794" spans="1:8" x14ac:dyDescent="0.2">
      <c r="A794" s="40">
        <v>2010106098</v>
      </c>
      <c r="B794" s="41" t="s">
        <v>201</v>
      </c>
      <c r="C794" s="41">
        <v>0</v>
      </c>
      <c r="D794" s="47">
        <v>45322</v>
      </c>
      <c r="E794" s="41" t="s">
        <v>652</v>
      </c>
      <c r="F794" s="41">
        <v>31</v>
      </c>
      <c r="G794" s="42"/>
      <c r="H794" s="42"/>
    </row>
    <row r="795" spans="1:8" x14ac:dyDescent="0.2">
      <c r="A795" s="43">
        <v>2010106098</v>
      </c>
      <c r="B795" s="44" t="s">
        <v>201</v>
      </c>
      <c r="C795" s="44">
        <v>0</v>
      </c>
      <c r="D795" s="48">
        <v>45350</v>
      </c>
      <c r="E795" s="44" t="s">
        <v>652</v>
      </c>
      <c r="F795" s="44">
        <v>59</v>
      </c>
      <c r="G795" s="45"/>
      <c r="H795" s="45"/>
    </row>
    <row r="796" spans="1:8" x14ac:dyDescent="0.2">
      <c r="A796" s="40">
        <v>2010106098</v>
      </c>
      <c r="B796" s="41" t="s">
        <v>201</v>
      </c>
      <c r="C796" s="41">
        <v>0</v>
      </c>
      <c r="D796" s="47">
        <v>45382</v>
      </c>
      <c r="E796" s="41" t="s">
        <v>652</v>
      </c>
      <c r="F796" s="41">
        <v>91</v>
      </c>
      <c r="G796" s="42"/>
      <c r="H796" s="42"/>
    </row>
    <row r="797" spans="1:8" x14ac:dyDescent="0.2">
      <c r="A797" s="43">
        <v>2010106098</v>
      </c>
      <c r="B797" s="44" t="s">
        <v>201</v>
      </c>
      <c r="C797" s="44">
        <v>0</v>
      </c>
      <c r="D797" s="48">
        <v>45412</v>
      </c>
      <c r="E797" s="44" t="s">
        <v>652</v>
      </c>
      <c r="F797" s="44">
        <v>121</v>
      </c>
      <c r="G797" s="45"/>
      <c r="H797" s="45"/>
    </row>
    <row r="798" spans="1:8" x14ac:dyDescent="0.2">
      <c r="A798" s="40">
        <v>2010106099</v>
      </c>
      <c r="B798" s="41" t="s">
        <v>202</v>
      </c>
      <c r="C798" s="41">
        <v>0</v>
      </c>
      <c r="D798" s="47">
        <v>45322</v>
      </c>
      <c r="E798" s="41" t="s">
        <v>653</v>
      </c>
      <c r="F798" s="41">
        <v>31</v>
      </c>
      <c r="G798" s="42"/>
      <c r="H798" s="42"/>
    </row>
    <row r="799" spans="1:8" x14ac:dyDescent="0.2">
      <c r="A799" s="43">
        <v>2010106099</v>
      </c>
      <c r="B799" s="44" t="s">
        <v>202</v>
      </c>
      <c r="C799" s="44">
        <v>0</v>
      </c>
      <c r="D799" s="48">
        <v>45350</v>
      </c>
      <c r="E799" s="44" t="s">
        <v>653</v>
      </c>
      <c r="F799" s="44">
        <v>59</v>
      </c>
      <c r="G799" s="45"/>
      <c r="H799" s="45"/>
    </row>
    <row r="800" spans="1:8" x14ac:dyDescent="0.2">
      <c r="A800" s="40">
        <v>2010106099</v>
      </c>
      <c r="B800" s="41" t="s">
        <v>202</v>
      </c>
      <c r="C800" s="41">
        <v>0</v>
      </c>
      <c r="D800" s="47">
        <v>45382</v>
      </c>
      <c r="E800" s="41" t="s">
        <v>653</v>
      </c>
      <c r="F800" s="41">
        <v>91</v>
      </c>
      <c r="G800" s="42"/>
      <c r="H800" s="42"/>
    </row>
    <row r="801" spans="1:8" x14ac:dyDescent="0.2">
      <c r="A801" s="43">
        <v>2010106099</v>
      </c>
      <c r="B801" s="44" t="s">
        <v>202</v>
      </c>
      <c r="C801" s="44">
        <v>0</v>
      </c>
      <c r="D801" s="48">
        <v>45412</v>
      </c>
      <c r="E801" s="44" t="s">
        <v>653</v>
      </c>
      <c r="F801" s="44">
        <v>121</v>
      </c>
      <c r="G801" s="45"/>
      <c r="H801" s="45"/>
    </row>
    <row r="802" spans="1:8" x14ac:dyDescent="0.2">
      <c r="A802" s="40">
        <v>2010106100</v>
      </c>
      <c r="B802" s="41" t="s">
        <v>203</v>
      </c>
      <c r="C802" s="41">
        <v>0</v>
      </c>
      <c r="D802" s="47">
        <v>45322</v>
      </c>
      <c r="E802" s="41" t="s">
        <v>654</v>
      </c>
      <c r="F802" s="41">
        <v>31</v>
      </c>
      <c r="G802" s="42"/>
      <c r="H802" s="42"/>
    </row>
    <row r="803" spans="1:8" x14ac:dyDescent="0.2">
      <c r="A803" s="43">
        <v>2010106100</v>
      </c>
      <c r="B803" s="44" t="s">
        <v>203</v>
      </c>
      <c r="C803" s="44">
        <v>0</v>
      </c>
      <c r="D803" s="48">
        <v>45350</v>
      </c>
      <c r="E803" s="44" t="s">
        <v>654</v>
      </c>
      <c r="F803" s="44">
        <v>59</v>
      </c>
      <c r="G803" s="45"/>
      <c r="H803" s="45"/>
    </row>
    <row r="804" spans="1:8" x14ac:dyDescent="0.2">
      <c r="A804" s="40">
        <v>2010106100</v>
      </c>
      <c r="B804" s="41" t="s">
        <v>203</v>
      </c>
      <c r="C804" s="41">
        <v>0</v>
      </c>
      <c r="D804" s="47">
        <v>45382</v>
      </c>
      <c r="E804" s="41" t="s">
        <v>654</v>
      </c>
      <c r="F804" s="41">
        <v>91</v>
      </c>
      <c r="G804" s="42"/>
      <c r="H804" s="42"/>
    </row>
    <row r="805" spans="1:8" x14ac:dyDescent="0.2">
      <c r="A805" s="43">
        <v>2010106100</v>
      </c>
      <c r="B805" s="44" t="s">
        <v>203</v>
      </c>
      <c r="C805" s="44">
        <v>0</v>
      </c>
      <c r="D805" s="48">
        <v>45412</v>
      </c>
      <c r="E805" s="44" t="s">
        <v>654</v>
      </c>
      <c r="F805" s="44">
        <v>121</v>
      </c>
      <c r="G805" s="45"/>
      <c r="H805" s="45"/>
    </row>
    <row r="806" spans="1:8" x14ac:dyDescent="0.2">
      <c r="A806" s="40">
        <v>2010106102</v>
      </c>
      <c r="B806" s="41" t="s">
        <v>204</v>
      </c>
      <c r="C806" s="41">
        <v>0</v>
      </c>
      <c r="D806" s="47">
        <v>45322</v>
      </c>
      <c r="E806" s="41" t="s">
        <v>656</v>
      </c>
      <c r="F806" s="41">
        <v>31</v>
      </c>
      <c r="G806" s="42"/>
      <c r="H806" s="42"/>
    </row>
    <row r="807" spans="1:8" x14ac:dyDescent="0.2">
      <c r="A807" s="43">
        <v>2010106102</v>
      </c>
      <c r="B807" s="44" t="s">
        <v>204</v>
      </c>
      <c r="C807" s="44">
        <v>0</v>
      </c>
      <c r="D807" s="48">
        <v>45350</v>
      </c>
      <c r="E807" s="44" t="s">
        <v>656</v>
      </c>
      <c r="F807" s="44">
        <v>59</v>
      </c>
      <c r="G807" s="45"/>
      <c r="H807" s="45"/>
    </row>
    <row r="808" spans="1:8" x14ac:dyDescent="0.2">
      <c r="A808" s="40">
        <v>2010106102</v>
      </c>
      <c r="B808" s="41" t="s">
        <v>204</v>
      </c>
      <c r="C808" s="41">
        <v>0</v>
      </c>
      <c r="D808" s="47">
        <v>45382</v>
      </c>
      <c r="E808" s="41" t="s">
        <v>656</v>
      </c>
      <c r="F808" s="41">
        <v>91</v>
      </c>
      <c r="G808" s="42"/>
      <c r="H808" s="42"/>
    </row>
    <row r="809" spans="1:8" x14ac:dyDescent="0.2">
      <c r="A809" s="43">
        <v>2010106102</v>
      </c>
      <c r="B809" s="44" t="s">
        <v>204</v>
      </c>
      <c r="C809" s="44">
        <v>0</v>
      </c>
      <c r="D809" s="48">
        <v>45412</v>
      </c>
      <c r="E809" s="44" t="s">
        <v>656</v>
      </c>
      <c r="F809" s="44">
        <v>121</v>
      </c>
      <c r="G809" s="45"/>
      <c r="H809" s="45"/>
    </row>
    <row r="810" spans="1:8" x14ac:dyDescent="0.2">
      <c r="A810" s="40">
        <v>2010106104</v>
      </c>
      <c r="B810" s="41" t="s">
        <v>205</v>
      </c>
      <c r="C810" s="41">
        <v>0</v>
      </c>
      <c r="D810" s="47">
        <v>45322</v>
      </c>
      <c r="E810" s="41" t="s">
        <v>658</v>
      </c>
      <c r="F810" s="41">
        <v>31</v>
      </c>
      <c r="G810" s="42"/>
      <c r="H810" s="42"/>
    </row>
    <row r="811" spans="1:8" x14ac:dyDescent="0.2">
      <c r="A811" s="43">
        <v>2010106104</v>
      </c>
      <c r="B811" s="44" t="s">
        <v>205</v>
      </c>
      <c r="C811" s="44">
        <v>0</v>
      </c>
      <c r="D811" s="48">
        <v>45350</v>
      </c>
      <c r="E811" s="44" t="s">
        <v>658</v>
      </c>
      <c r="F811" s="44">
        <v>59</v>
      </c>
      <c r="G811" s="45"/>
      <c r="H811" s="45"/>
    </row>
    <row r="812" spans="1:8" x14ac:dyDescent="0.2">
      <c r="A812" s="40">
        <v>2010106104</v>
      </c>
      <c r="B812" s="41" t="s">
        <v>205</v>
      </c>
      <c r="C812" s="41">
        <v>0</v>
      </c>
      <c r="D812" s="47">
        <v>45382</v>
      </c>
      <c r="E812" s="41" t="s">
        <v>658</v>
      </c>
      <c r="F812" s="41">
        <v>91</v>
      </c>
      <c r="G812" s="42"/>
      <c r="H812" s="42"/>
    </row>
    <row r="813" spans="1:8" x14ac:dyDescent="0.2">
      <c r="A813" s="43">
        <v>2010106104</v>
      </c>
      <c r="B813" s="44" t="s">
        <v>205</v>
      </c>
      <c r="C813" s="44">
        <v>0</v>
      </c>
      <c r="D813" s="48">
        <v>45412</v>
      </c>
      <c r="E813" s="44" t="s">
        <v>658</v>
      </c>
      <c r="F813" s="44">
        <v>121</v>
      </c>
      <c r="G813" s="45"/>
      <c r="H813" s="45"/>
    </row>
    <row r="814" spans="1:8" x14ac:dyDescent="0.2">
      <c r="A814" s="40">
        <v>2010106105</v>
      </c>
      <c r="B814" s="41" t="s">
        <v>206</v>
      </c>
      <c r="C814" s="41">
        <v>0</v>
      </c>
      <c r="D814" s="47">
        <v>45322</v>
      </c>
      <c r="E814" s="41" t="s">
        <v>659</v>
      </c>
      <c r="F814" s="41">
        <v>31</v>
      </c>
      <c r="G814" s="42"/>
      <c r="H814" s="42"/>
    </row>
    <row r="815" spans="1:8" x14ac:dyDescent="0.2">
      <c r="A815" s="43">
        <v>2010106105</v>
      </c>
      <c r="B815" s="44" t="s">
        <v>206</v>
      </c>
      <c r="C815" s="44">
        <v>0</v>
      </c>
      <c r="D815" s="48">
        <v>45350</v>
      </c>
      <c r="E815" s="44" t="s">
        <v>659</v>
      </c>
      <c r="F815" s="44">
        <v>59</v>
      </c>
      <c r="G815" s="45"/>
      <c r="H815" s="45"/>
    </row>
    <row r="816" spans="1:8" x14ac:dyDescent="0.2">
      <c r="A816" s="40">
        <v>2010106105</v>
      </c>
      <c r="B816" s="41" t="s">
        <v>206</v>
      </c>
      <c r="C816" s="41">
        <v>0</v>
      </c>
      <c r="D816" s="47">
        <v>45382</v>
      </c>
      <c r="E816" s="41" t="s">
        <v>659</v>
      </c>
      <c r="F816" s="41">
        <v>91</v>
      </c>
      <c r="G816" s="42"/>
      <c r="H816" s="42"/>
    </row>
    <row r="817" spans="1:8" x14ac:dyDescent="0.2">
      <c r="A817" s="43">
        <v>2010106105</v>
      </c>
      <c r="B817" s="44" t="s">
        <v>206</v>
      </c>
      <c r="C817" s="44">
        <v>0</v>
      </c>
      <c r="D817" s="48">
        <v>45412</v>
      </c>
      <c r="E817" s="44" t="s">
        <v>659</v>
      </c>
      <c r="F817" s="44">
        <v>121</v>
      </c>
      <c r="G817" s="45"/>
      <c r="H817" s="45"/>
    </row>
    <row r="818" spans="1:8" x14ac:dyDescent="0.2">
      <c r="A818" s="40">
        <v>2010106106</v>
      </c>
      <c r="B818" s="41" t="s">
        <v>207</v>
      </c>
      <c r="C818" s="41">
        <v>0</v>
      </c>
      <c r="D818" s="47">
        <v>45322</v>
      </c>
      <c r="E818" s="41" t="s">
        <v>660</v>
      </c>
      <c r="F818" s="41">
        <v>31</v>
      </c>
      <c r="G818" s="42"/>
      <c r="H818" s="42"/>
    </row>
    <row r="819" spans="1:8" x14ac:dyDescent="0.2">
      <c r="A819" s="43">
        <v>2010106106</v>
      </c>
      <c r="B819" s="44" t="s">
        <v>207</v>
      </c>
      <c r="C819" s="44">
        <v>0</v>
      </c>
      <c r="D819" s="48">
        <v>45350</v>
      </c>
      <c r="E819" s="44" t="s">
        <v>660</v>
      </c>
      <c r="F819" s="44">
        <v>59</v>
      </c>
      <c r="G819" s="45"/>
      <c r="H819" s="45"/>
    </row>
    <row r="820" spans="1:8" x14ac:dyDescent="0.2">
      <c r="A820" s="40">
        <v>2010106106</v>
      </c>
      <c r="B820" s="41" t="s">
        <v>207</v>
      </c>
      <c r="C820" s="41">
        <v>0</v>
      </c>
      <c r="D820" s="47">
        <v>45382</v>
      </c>
      <c r="E820" s="41" t="s">
        <v>660</v>
      </c>
      <c r="F820" s="41">
        <v>91</v>
      </c>
      <c r="G820" s="42"/>
      <c r="H820" s="42"/>
    </row>
    <row r="821" spans="1:8" x14ac:dyDescent="0.2">
      <c r="A821" s="43">
        <v>2010106106</v>
      </c>
      <c r="B821" s="44" t="s">
        <v>207</v>
      </c>
      <c r="C821" s="44">
        <v>0</v>
      </c>
      <c r="D821" s="48">
        <v>45412</v>
      </c>
      <c r="E821" s="44" t="s">
        <v>660</v>
      </c>
      <c r="F821" s="44">
        <v>121</v>
      </c>
      <c r="G821" s="45"/>
      <c r="H821" s="45"/>
    </row>
    <row r="822" spans="1:8" x14ac:dyDescent="0.2">
      <c r="A822" s="40">
        <v>2010106109</v>
      </c>
      <c r="B822" s="41" t="s">
        <v>208</v>
      </c>
      <c r="C822" s="41">
        <v>0</v>
      </c>
      <c r="D822" s="47">
        <v>45322</v>
      </c>
      <c r="E822" s="41" t="s">
        <v>663</v>
      </c>
      <c r="F822" s="41">
        <v>31</v>
      </c>
      <c r="G822" s="42"/>
      <c r="H822" s="42"/>
    </row>
    <row r="823" spans="1:8" x14ac:dyDescent="0.2">
      <c r="A823" s="43">
        <v>2010106109</v>
      </c>
      <c r="B823" s="44" t="s">
        <v>208</v>
      </c>
      <c r="C823" s="44">
        <v>0</v>
      </c>
      <c r="D823" s="48">
        <v>45350</v>
      </c>
      <c r="E823" s="44" t="s">
        <v>663</v>
      </c>
      <c r="F823" s="44">
        <v>59</v>
      </c>
      <c r="G823" s="45"/>
      <c r="H823" s="45"/>
    </row>
    <row r="824" spans="1:8" x14ac:dyDescent="0.2">
      <c r="A824" s="40">
        <v>2010106109</v>
      </c>
      <c r="B824" s="41" t="s">
        <v>208</v>
      </c>
      <c r="C824" s="41">
        <v>0</v>
      </c>
      <c r="D824" s="47">
        <v>45382</v>
      </c>
      <c r="E824" s="41" t="s">
        <v>663</v>
      </c>
      <c r="F824" s="41">
        <v>91</v>
      </c>
      <c r="G824" s="42"/>
      <c r="H824" s="42"/>
    </row>
    <row r="825" spans="1:8" x14ac:dyDescent="0.2">
      <c r="A825" s="43">
        <v>2010106109</v>
      </c>
      <c r="B825" s="44" t="s">
        <v>208</v>
      </c>
      <c r="C825" s="44">
        <v>0</v>
      </c>
      <c r="D825" s="48">
        <v>45412</v>
      </c>
      <c r="E825" s="44" t="s">
        <v>663</v>
      </c>
      <c r="F825" s="44">
        <v>121</v>
      </c>
      <c r="G825" s="45"/>
      <c r="H825" s="45"/>
    </row>
    <row r="826" spans="1:8" x14ac:dyDescent="0.2">
      <c r="A826" s="40">
        <v>2010106110</v>
      </c>
      <c r="B826" s="41" t="s">
        <v>209</v>
      </c>
      <c r="C826" s="41">
        <v>0</v>
      </c>
      <c r="D826" s="47">
        <v>45322</v>
      </c>
      <c r="E826" s="41" t="s">
        <v>664</v>
      </c>
      <c r="F826" s="41">
        <v>31</v>
      </c>
      <c r="G826" s="42"/>
      <c r="H826" s="42"/>
    </row>
    <row r="827" spans="1:8" x14ac:dyDescent="0.2">
      <c r="A827" s="43">
        <v>2010106110</v>
      </c>
      <c r="B827" s="44" t="s">
        <v>209</v>
      </c>
      <c r="C827" s="44">
        <v>0</v>
      </c>
      <c r="D827" s="48">
        <v>45350</v>
      </c>
      <c r="E827" s="44" t="s">
        <v>664</v>
      </c>
      <c r="F827" s="44">
        <v>59</v>
      </c>
      <c r="G827" s="45"/>
      <c r="H827" s="45"/>
    </row>
    <row r="828" spans="1:8" x14ac:dyDescent="0.2">
      <c r="A828" s="40">
        <v>2010106110</v>
      </c>
      <c r="B828" s="41" t="s">
        <v>209</v>
      </c>
      <c r="C828" s="41">
        <v>0</v>
      </c>
      <c r="D828" s="47">
        <v>45382</v>
      </c>
      <c r="E828" s="41" t="s">
        <v>664</v>
      </c>
      <c r="F828" s="41">
        <v>91</v>
      </c>
      <c r="G828" s="42"/>
      <c r="H828" s="42"/>
    </row>
    <row r="829" spans="1:8" x14ac:dyDescent="0.2">
      <c r="A829" s="43">
        <v>2010106110</v>
      </c>
      <c r="B829" s="44" t="s">
        <v>209</v>
      </c>
      <c r="C829" s="44">
        <v>0</v>
      </c>
      <c r="D829" s="48">
        <v>45412</v>
      </c>
      <c r="E829" s="44" t="s">
        <v>664</v>
      </c>
      <c r="F829" s="44">
        <v>121</v>
      </c>
      <c r="G829" s="45"/>
      <c r="H829" s="45"/>
    </row>
    <row r="830" spans="1:8" x14ac:dyDescent="0.2">
      <c r="A830" s="40">
        <v>2010107002</v>
      </c>
      <c r="B830" s="41" t="s">
        <v>210</v>
      </c>
      <c r="C830" s="41">
        <v>0</v>
      </c>
      <c r="D830" s="47">
        <v>45322</v>
      </c>
      <c r="E830" s="41" t="s">
        <v>666</v>
      </c>
      <c r="F830" s="41">
        <v>31</v>
      </c>
      <c r="G830" s="42"/>
      <c r="H830" s="42"/>
    </row>
    <row r="831" spans="1:8" x14ac:dyDescent="0.2">
      <c r="A831" s="43">
        <v>2010107002</v>
      </c>
      <c r="B831" s="44" t="s">
        <v>210</v>
      </c>
      <c r="C831" s="44">
        <v>0</v>
      </c>
      <c r="D831" s="48">
        <v>45350</v>
      </c>
      <c r="E831" s="44" t="s">
        <v>666</v>
      </c>
      <c r="F831" s="44">
        <v>59</v>
      </c>
      <c r="G831" s="45"/>
      <c r="H831" s="45"/>
    </row>
    <row r="832" spans="1:8" x14ac:dyDescent="0.2">
      <c r="A832" s="40">
        <v>2010107002</v>
      </c>
      <c r="B832" s="41" t="s">
        <v>210</v>
      </c>
      <c r="C832" s="41">
        <v>0</v>
      </c>
      <c r="D832" s="47">
        <v>45382</v>
      </c>
      <c r="E832" s="41" t="s">
        <v>666</v>
      </c>
      <c r="F832" s="41">
        <v>91</v>
      </c>
      <c r="G832" s="42"/>
      <c r="H832" s="42"/>
    </row>
    <row r="833" spans="1:8" x14ac:dyDescent="0.2">
      <c r="A833" s="43">
        <v>2010107002</v>
      </c>
      <c r="B833" s="44" t="s">
        <v>210</v>
      </c>
      <c r="C833" s="44">
        <v>0</v>
      </c>
      <c r="D833" s="48">
        <v>45412</v>
      </c>
      <c r="E833" s="44" t="s">
        <v>666</v>
      </c>
      <c r="F833" s="44">
        <v>121</v>
      </c>
      <c r="G833" s="45"/>
      <c r="H833" s="45"/>
    </row>
    <row r="834" spans="1:8" x14ac:dyDescent="0.2">
      <c r="A834" s="40">
        <v>2010107010</v>
      </c>
      <c r="B834" s="41" t="s">
        <v>211</v>
      </c>
      <c r="C834" s="41">
        <v>3765.26</v>
      </c>
      <c r="D834" s="47">
        <v>45322</v>
      </c>
      <c r="E834" s="41" t="s">
        <v>672</v>
      </c>
      <c r="F834" s="41">
        <v>31</v>
      </c>
      <c r="G834" s="42">
        <v>31</v>
      </c>
      <c r="H834" s="42">
        <v>31</v>
      </c>
    </row>
    <row r="835" spans="1:8" x14ac:dyDescent="0.2">
      <c r="A835" s="43">
        <v>2010107010</v>
      </c>
      <c r="B835" s="44" t="s">
        <v>211</v>
      </c>
      <c r="C835" s="44">
        <v>0</v>
      </c>
      <c r="D835" s="48">
        <v>45350</v>
      </c>
      <c r="E835" s="44" t="s">
        <v>672</v>
      </c>
      <c r="F835" s="44">
        <v>59</v>
      </c>
      <c r="G835" s="45"/>
      <c r="H835" s="45"/>
    </row>
    <row r="836" spans="1:8" x14ac:dyDescent="0.2">
      <c r="A836" s="40">
        <v>2010107010</v>
      </c>
      <c r="B836" s="41" t="s">
        <v>211</v>
      </c>
      <c r="C836" s="41">
        <v>0</v>
      </c>
      <c r="D836" s="47">
        <v>45382</v>
      </c>
      <c r="E836" s="41" t="s">
        <v>672</v>
      </c>
      <c r="F836" s="41">
        <v>91</v>
      </c>
      <c r="G836" s="42"/>
      <c r="H836" s="42"/>
    </row>
    <row r="837" spans="1:8" x14ac:dyDescent="0.2">
      <c r="A837" s="43">
        <v>2010107010</v>
      </c>
      <c r="B837" s="44" t="s">
        <v>211</v>
      </c>
      <c r="C837" s="44">
        <v>0</v>
      </c>
      <c r="D837" s="48">
        <v>45412</v>
      </c>
      <c r="E837" s="44" t="s">
        <v>672</v>
      </c>
      <c r="F837" s="44">
        <v>121</v>
      </c>
      <c r="G837" s="45"/>
      <c r="H837" s="45"/>
    </row>
    <row r="838" spans="1:8" x14ac:dyDescent="0.2">
      <c r="A838" s="40">
        <v>2010107015</v>
      </c>
      <c r="B838" s="41" t="s">
        <v>212</v>
      </c>
      <c r="C838" s="41">
        <v>0</v>
      </c>
      <c r="D838" s="47">
        <v>45322</v>
      </c>
      <c r="E838" s="41" t="s">
        <v>677</v>
      </c>
      <c r="F838" s="41">
        <v>31</v>
      </c>
      <c r="G838" s="42"/>
      <c r="H838" s="42"/>
    </row>
    <row r="839" spans="1:8" x14ac:dyDescent="0.2">
      <c r="A839" s="43">
        <v>2010107015</v>
      </c>
      <c r="B839" s="44" t="s">
        <v>212</v>
      </c>
      <c r="C839" s="44">
        <v>0</v>
      </c>
      <c r="D839" s="48">
        <v>45350</v>
      </c>
      <c r="E839" s="44" t="s">
        <v>677</v>
      </c>
      <c r="F839" s="44">
        <v>59</v>
      </c>
      <c r="G839" s="45"/>
      <c r="H839" s="45"/>
    </row>
    <row r="840" spans="1:8" x14ac:dyDescent="0.2">
      <c r="A840" s="40">
        <v>2010107015</v>
      </c>
      <c r="B840" s="41" t="s">
        <v>212</v>
      </c>
      <c r="C840" s="41">
        <v>0</v>
      </c>
      <c r="D840" s="47">
        <v>45382</v>
      </c>
      <c r="E840" s="41" t="s">
        <v>677</v>
      </c>
      <c r="F840" s="41">
        <v>91</v>
      </c>
      <c r="G840" s="42"/>
      <c r="H840" s="42"/>
    </row>
    <row r="841" spans="1:8" x14ac:dyDescent="0.2">
      <c r="A841" s="43">
        <v>2010107015</v>
      </c>
      <c r="B841" s="44" t="s">
        <v>212</v>
      </c>
      <c r="C841" s="44">
        <v>0</v>
      </c>
      <c r="D841" s="48">
        <v>45412</v>
      </c>
      <c r="E841" s="44" t="s">
        <v>677</v>
      </c>
      <c r="F841" s="44">
        <v>121</v>
      </c>
      <c r="G841" s="45"/>
      <c r="H841" s="45"/>
    </row>
    <row r="842" spans="1:8" x14ac:dyDescent="0.2">
      <c r="A842" s="40">
        <v>2010107021</v>
      </c>
      <c r="B842" s="41" t="s">
        <v>213</v>
      </c>
      <c r="C842" s="41">
        <v>0</v>
      </c>
      <c r="D842" s="47">
        <v>45322</v>
      </c>
      <c r="E842" s="41" t="s">
        <v>683</v>
      </c>
      <c r="F842" s="41">
        <v>31</v>
      </c>
      <c r="G842" s="42"/>
      <c r="H842" s="42"/>
    </row>
    <row r="843" spans="1:8" x14ac:dyDescent="0.2">
      <c r="A843" s="43">
        <v>2010107021</v>
      </c>
      <c r="B843" s="44" t="s">
        <v>213</v>
      </c>
      <c r="C843" s="44">
        <v>0</v>
      </c>
      <c r="D843" s="48">
        <v>45350</v>
      </c>
      <c r="E843" s="44" t="s">
        <v>683</v>
      </c>
      <c r="F843" s="44">
        <v>59</v>
      </c>
      <c r="G843" s="45"/>
      <c r="H843" s="45"/>
    </row>
    <row r="844" spans="1:8" x14ac:dyDescent="0.2">
      <c r="A844" s="40">
        <v>2010107021</v>
      </c>
      <c r="B844" s="41" t="s">
        <v>213</v>
      </c>
      <c r="C844" s="41">
        <v>0</v>
      </c>
      <c r="D844" s="47">
        <v>45382</v>
      </c>
      <c r="E844" s="41" t="s">
        <v>683</v>
      </c>
      <c r="F844" s="41">
        <v>91</v>
      </c>
      <c r="G844" s="42"/>
      <c r="H844" s="42"/>
    </row>
    <row r="845" spans="1:8" x14ac:dyDescent="0.2">
      <c r="A845" s="43">
        <v>2010107021</v>
      </c>
      <c r="B845" s="44" t="s">
        <v>213</v>
      </c>
      <c r="C845" s="44">
        <v>0</v>
      </c>
      <c r="D845" s="48">
        <v>45412</v>
      </c>
      <c r="E845" s="44" t="s">
        <v>683</v>
      </c>
      <c r="F845" s="44">
        <v>121</v>
      </c>
      <c r="G845" s="45"/>
      <c r="H845" s="45"/>
    </row>
    <row r="846" spans="1:8" x14ac:dyDescent="0.2">
      <c r="A846" s="40">
        <v>2010107023</v>
      </c>
      <c r="B846" s="41" t="s">
        <v>214</v>
      </c>
      <c r="C846" s="41">
        <v>0</v>
      </c>
      <c r="D846" s="47">
        <v>45322</v>
      </c>
      <c r="E846" s="41" t="s">
        <v>685</v>
      </c>
      <c r="F846" s="41">
        <v>31</v>
      </c>
      <c r="G846" s="42"/>
      <c r="H846" s="42"/>
    </row>
    <row r="847" spans="1:8" x14ac:dyDescent="0.2">
      <c r="A847" s="43">
        <v>2010107023</v>
      </c>
      <c r="B847" s="44" t="s">
        <v>214</v>
      </c>
      <c r="C847" s="44">
        <v>0</v>
      </c>
      <c r="D847" s="48">
        <v>45350</v>
      </c>
      <c r="E847" s="44" t="s">
        <v>685</v>
      </c>
      <c r="F847" s="44">
        <v>59</v>
      </c>
      <c r="G847" s="45"/>
      <c r="H847" s="45"/>
    </row>
    <row r="848" spans="1:8" x14ac:dyDescent="0.2">
      <c r="A848" s="40">
        <v>2010107023</v>
      </c>
      <c r="B848" s="41" t="s">
        <v>214</v>
      </c>
      <c r="C848" s="41">
        <v>0</v>
      </c>
      <c r="D848" s="47">
        <v>45382</v>
      </c>
      <c r="E848" s="41" t="s">
        <v>685</v>
      </c>
      <c r="F848" s="41">
        <v>91</v>
      </c>
      <c r="G848" s="42"/>
      <c r="H848" s="42"/>
    </row>
    <row r="849" spans="1:8" x14ac:dyDescent="0.2">
      <c r="A849" s="43">
        <v>2010107023</v>
      </c>
      <c r="B849" s="44" t="s">
        <v>214</v>
      </c>
      <c r="C849" s="44">
        <v>0</v>
      </c>
      <c r="D849" s="48">
        <v>45412</v>
      </c>
      <c r="E849" s="44" t="s">
        <v>685</v>
      </c>
      <c r="F849" s="44">
        <v>121</v>
      </c>
      <c r="G849" s="45"/>
      <c r="H849" s="45"/>
    </row>
    <row r="850" spans="1:8" x14ac:dyDescent="0.2">
      <c r="A850" s="40">
        <v>2010107025</v>
      </c>
      <c r="B850" s="41" t="s">
        <v>215</v>
      </c>
      <c r="C850" s="41">
        <v>0</v>
      </c>
      <c r="D850" s="47">
        <v>45322</v>
      </c>
      <c r="E850" s="41" t="s">
        <v>686</v>
      </c>
      <c r="F850" s="41">
        <v>31</v>
      </c>
      <c r="G850" s="42"/>
      <c r="H850" s="42"/>
    </row>
    <row r="851" spans="1:8" x14ac:dyDescent="0.2">
      <c r="A851" s="43">
        <v>2010107025</v>
      </c>
      <c r="B851" s="44" t="s">
        <v>215</v>
      </c>
      <c r="C851" s="44">
        <v>0</v>
      </c>
      <c r="D851" s="48">
        <v>45350</v>
      </c>
      <c r="E851" s="44" t="s">
        <v>686</v>
      </c>
      <c r="F851" s="44">
        <v>59</v>
      </c>
      <c r="G851" s="45"/>
      <c r="H851" s="45"/>
    </row>
    <row r="852" spans="1:8" x14ac:dyDescent="0.2">
      <c r="A852" s="40">
        <v>2010107025</v>
      </c>
      <c r="B852" s="41" t="s">
        <v>215</v>
      </c>
      <c r="C852" s="41">
        <v>0</v>
      </c>
      <c r="D852" s="47">
        <v>45382</v>
      </c>
      <c r="E852" s="41" t="s">
        <v>686</v>
      </c>
      <c r="F852" s="41">
        <v>91</v>
      </c>
      <c r="G852" s="42"/>
      <c r="H852" s="42"/>
    </row>
    <row r="853" spans="1:8" x14ac:dyDescent="0.2">
      <c r="A853" s="43">
        <v>2010107025</v>
      </c>
      <c r="B853" s="44" t="s">
        <v>215</v>
      </c>
      <c r="C853" s="44">
        <v>0</v>
      </c>
      <c r="D853" s="48">
        <v>45412</v>
      </c>
      <c r="E853" s="44" t="s">
        <v>686</v>
      </c>
      <c r="F853" s="44">
        <v>121</v>
      </c>
      <c r="G853" s="45"/>
      <c r="H853" s="45"/>
    </row>
    <row r="854" spans="1:8" x14ac:dyDescent="0.2">
      <c r="A854" s="40">
        <v>2010107031</v>
      </c>
      <c r="B854" s="41" t="s">
        <v>216</v>
      </c>
      <c r="C854" s="41">
        <v>0</v>
      </c>
      <c r="D854" s="47">
        <v>45322</v>
      </c>
      <c r="E854" s="41" t="s">
        <v>692</v>
      </c>
      <c r="F854" s="41">
        <v>31</v>
      </c>
      <c r="G854" s="42"/>
      <c r="H854" s="42"/>
    </row>
    <row r="855" spans="1:8" x14ac:dyDescent="0.2">
      <c r="A855" s="43">
        <v>2010107031</v>
      </c>
      <c r="B855" s="44" t="s">
        <v>216</v>
      </c>
      <c r="C855" s="44">
        <v>0</v>
      </c>
      <c r="D855" s="48">
        <v>45350</v>
      </c>
      <c r="E855" s="44" t="s">
        <v>692</v>
      </c>
      <c r="F855" s="44">
        <v>59</v>
      </c>
      <c r="G855" s="45"/>
      <c r="H855" s="45"/>
    </row>
    <row r="856" spans="1:8" x14ac:dyDescent="0.2">
      <c r="A856" s="40">
        <v>2010107031</v>
      </c>
      <c r="B856" s="41" t="s">
        <v>216</v>
      </c>
      <c r="C856" s="41">
        <v>0</v>
      </c>
      <c r="D856" s="47">
        <v>45382</v>
      </c>
      <c r="E856" s="41" t="s">
        <v>692</v>
      </c>
      <c r="F856" s="41">
        <v>91</v>
      </c>
      <c r="G856" s="42"/>
      <c r="H856" s="42"/>
    </row>
    <row r="857" spans="1:8" x14ac:dyDescent="0.2">
      <c r="A857" s="43">
        <v>2010107031</v>
      </c>
      <c r="B857" s="44" t="s">
        <v>216</v>
      </c>
      <c r="C857" s="44">
        <v>0</v>
      </c>
      <c r="D857" s="48">
        <v>45412</v>
      </c>
      <c r="E857" s="44" t="s">
        <v>692</v>
      </c>
      <c r="F857" s="44">
        <v>121</v>
      </c>
      <c r="G857" s="45"/>
      <c r="H857" s="45"/>
    </row>
    <row r="858" spans="1:8" x14ac:dyDescent="0.2">
      <c r="A858" s="40">
        <v>2010107033</v>
      </c>
      <c r="B858" s="41" t="s">
        <v>217</v>
      </c>
      <c r="C858" s="41">
        <v>0</v>
      </c>
      <c r="D858" s="47">
        <v>45322</v>
      </c>
      <c r="E858" s="41" t="s">
        <v>661</v>
      </c>
      <c r="F858" s="41">
        <v>31</v>
      </c>
      <c r="G858" s="42"/>
      <c r="H858" s="42"/>
    </row>
    <row r="859" spans="1:8" x14ac:dyDescent="0.2">
      <c r="A859" s="43">
        <v>2010107033</v>
      </c>
      <c r="B859" s="44" t="s">
        <v>217</v>
      </c>
      <c r="C859" s="44">
        <v>0</v>
      </c>
      <c r="D859" s="48">
        <v>45350</v>
      </c>
      <c r="E859" s="44" t="s">
        <v>661</v>
      </c>
      <c r="F859" s="44">
        <v>59</v>
      </c>
      <c r="G859" s="45"/>
      <c r="H859" s="45"/>
    </row>
    <row r="860" spans="1:8" x14ac:dyDescent="0.2">
      <c r="A860" s="40">
        <v>2010107033</v>
      </c>
      <c r="B860" s="41" t="s">
        <v>217</v>
      </c>
      <c r="C860" s="41">
        <v>0</v>
      </c>
      <c r="D860" s="47">
        <v>45382</v>
      </c>
      <c r="E860" s="41" t="s">
        <v>661</v>
      </c>
      <c r="F860" s="41">
        <v>91</v>
      </c>
      <c r="G860" s="42"/>
      <c r="H860" s="42"/>
    </row>
    <row r="861" spans="1:8" x14ac:dyDescent="0.2">
      <c r="A861" s="43">
        <v>2010107033</v>
      </c>
      <c r="B861" s="44" t="s">
        <v>217</v>
      </c>
      <c r="C861" s="44">
        <v>0</v>
      </c>
      <c r="D861" s="48">
        <v>45412</v>
      </c>
      <c r="E861" s="44" t="s">
        <v>661</v>
      </c>
      <c r="F861" s="44">
        <v>121</v>
      </c>
      <c r="G861" s="45"/>
      <c r="H861" s="45"/>
    </row>
    <row r="862" spans="1:8" x14ac:dyDescent="0.2">
      <c r="A862" s="40">
        <v>2010107034</v>
      </c>
      <c r="B862" s="41" t="s">
        <v>218</v>
      </c>
      <c r="C862" s="41">
        <v>0</v>
      </c>
      <c r="D862" s="47">
        <v>45322</v>
      </c>
      <c r="E862" s="41" t="s">
        <v>694</v>
      </c>
      <c r="F862" s="41">
        <v>31</v>
      </c>
      <c r="G862" s="42"/>
      <c r="H862" s="42"/>
    </row>
    <row r="863" spans="1:8" x14ac:dyDescent="0.2">
      <c r="A863" s="43">
        <v>2010107034</v>
      </c>
      <c r="B863" s="44" t="s">
        <v>218</v>
      </c>
      <c r="C863" s="44">
        <v>0</v>
      </c>
      <c r="D863" s="48">
        <v>45350</v>
      </c>
      <c r="E863" s="44" t="s">
        <v>694</v>
      </c>
      <c r="F863" s="44">
        <v>59</v>
      </c>
      <c r="G863" s="45"/>
      <c r="H863" s="45"/>
    </row>
    <row r="864" spans="1:8" x14ac:dyDescent="0.2">
      <c r="A864" s="40">
        <v>2010107034</v>
      </c>
      <c r="B864" s="41" t="s">
        <v>218</v>
      </c>
      <c r="C864" s="41">
        <v>0</v>
      </c>
      <c r="D864" s="47">
        <v>45382</v>
      </c>
      <c r="E864" s="41" t="s">
        <v>694</v>
      </c>
      <c r="F864" s="41">
        <v>91</v>
      </c>
      <c r="G864" s="42"/>
      <c r="H864" s="42"/>
    </row>
    <row r="865" spans="1:8" x14ac:dyDescent="0.2">
      <c r="A865" s="36">
        <v>2010107034</v>
      </c>
      <c r="B865" s="34" t="s">
        <v>218</v>
      </c>
      <c r="C865" s="34">
        <v>0</v>
      </c>
      <c r="D865" s="49">
        <v>45412</v>
      </c>
      <c r="E865" s="34" t="s">
        <v>694</v>
      </c>
      <c r="F865" s="34">
        <v>121</v>
      </c>
      <c r="G865" s="35"/>
      <c r="H865" s="35"/>
    </row>
  </sheetData>
  <autoFilter ref="A1:H865" xr:uid="{00000000-0001-0000-0600-000000000000}">
    <sortState xmlns:xlrd2="http://schemas.microsoft.com/office/spreadsheetml/2017/richdata2" ref="A2:H865">
      <sortCondition ref="A1:A86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67"/>
  <sheetViews>
    <sheetView rightToLeft="1" showOutlineSymbols="0" workbookViewId="0">
      <selection activeCell="F11" sqref="F11"/>
    </sheetView>
  </sheetViews>
  <sheetFormatPr defaultColWidth="6.85546875" defaultRowHeight="12.75" customHeight="1" x14ac:dyDescent="0.2"/>
  <cols>
    <col min="1" max="1" width="11" bestFit="1" customWidth="1"/>
    <col min="2" max="2" width="57.28515625" bestFit="1" customWidth="1"/>
    <col min="3" max="3" width="14" bestFit="1" customWidth="1"/>
    <col min="4" max="4" width="12.85546875" customWidth="1"/>
    <col min="5" max="5" width="50.42578125" bestFit="1" customWidth="1"/>
    <col min="6" max="6" width="11" customWidth="1"/>
    <col min="7" max="7" width="7.42578125" customWidth="1"/>
  </cols>
  <sheetData>
    <row r="1" spans="1:7" ht="12.75" customHeight="1" x14ac:dyDescent="0.2">
      <c r="C1" s="11">
        <v>45322</v>
      </c>
      <c r="D1" s="11"/>
      <c r="F1" s="11">
        <v>45291</v>
      </c>
    </row>
    <row r="2" spans="1:7" ht="15" x14ac:dyDescent="0.2">
      <c r="A2" s="14" t="s">
        <v>866</v>
      </c>
      <c r="B2" s="14" t="s">
        <v>867</v>
      </c>
      <c r="C2" s="20" t="s">
        <v>868</v>
      </c>
      <c r="D2" s="3" t="s">
        <v>865</v>
      </c>
      <c r="E2" s="14" t="s">
        <v>761</v>
      </c>
      <c r="F2" s="14" t="s">
        <v>864</v>
      </c>
      <c r="G2" s="14" t="s">
        <v>1094</v>
      </c>
    </row>
    <row r="3" spans="1:7" x14ac:dyDescent="0.2">
      <c r="A3" s="2">
        <v>2010101002</v>
      </c>
      <c r="B3" t="s">
        <v>3</v>
      </c>
      <c r="C3" s="9">
        <v>0</v>
      </c>
      <c r="D3" s="11">
        <v>45322</v>
      </c>
      <c r="E3" t="str">
        <f>VLOOKUP(A3,Sheet3!$A$2:$E$1000,3,FALSE)</f>
        <v>مصنع شركة المتولى للمنتجات الفولازيه</v>
      </c>
      <c r="F3">
        <f t="shared" ref="F3:F66" si="0">D3-$F$1</f>
        <v>31</v>
      </c>
      <c r="G3" t="str">
        <f>IF(C3&gt;0,F3,"")</f>
        <v/>
      </c>
    </row>
    <row r="4" spans="1:7" x14ac:dyDescent="0.2">
      <c r="A4" s="2">
        <v>2010101002</v>
      </c>
      <c r="B4" t="s">
        <v>3</v>
      </c>
      <c r="C4" s="9">
        <v>0</v>
      </c>
      <c r="D4" s="11">
        <v>45350</v>
      </c>
      <c r="E4" t="str">
        <f>VLOOKUP(A4,Sheet3!$A$2:$E$1000,3,FALSE)</f>
        <v>مصنع شركة المتولى للمنتجات الفولازيه</v>
      </c>
      <c r="F4">
        <f t="shared" si="0"/>
        <v>59</v>
      </c>
      <c r="G4" t="str">
        <f t="shared" ref="G4:G67" si="1">IF(C4&gt;0,F4,"")</f>
        <v/>
      </c>
    </row>
    <row r="5" spans="1:7" x14ac:dyDescent="0.2">
      <c r="A5" s="2">
        <v>2010101002</v>
      </c>
      <c r="B5" t="s">
        <v>3</v>
      </c>
      <c r="C5" s="9">
        <v>238123.13</v>
      </c>
      <c r="D5" s="11">
        <v>45382</v>
      </c>
      <c r="E5" t="str">
        <f>VLOOKUP(A5,Sheet3!$A$2:$E$1000,3,FALSE)</f>
        <v>مصنع شركة المتولى للمنتجات الفولازيه</v>
      </c>
      <c r="F5">
        <f t="shared" si="0"/>
        <v>91</v>
      </c>
      <c r="G5">
        <f t="shared" si="1"/>
        <v>91</v>
      </c>
    </row>
    <row r="6" spans="1:7" x14ac:dyDescent="0.2">
      <c r="A6" s="2">
        <v>2010101002</v>
      </c>
      <c r="B6" t="s">
        <v>3</v>
      </c>
      <c r="C6" s="9">
        <v>0</v>
      </c>
      <c r="D6" s="11">
        <v>45412</v>
      </c>
      <c r="E6" t="str">
        <f>VLOOKUP(A6,Sheet3!$A$2:$E$1000,3,FALSE)</f>
        <v>مصنع شركة المتولى للمنتجات الفولازيه</v>
      </c>
      <c r="F6">
        <f t="shared" si="0"/>
        <v>121</v>
      </c>
      <c r="G6" t="str">
        <f t="shared" si="1"/>
        <v/>
      </c>
    </row>
    <row r="7" spans="1:7" x14ac:dyDescent="0.2">
      <c r="A7" s="2">
        <v>2010101003</v>
      </c>
      <c r="B7" t="s">
        <v>4</v>
      </c>
      <c r="C7" s="9">
        <v>8791.9913099999721</v>
      </c>
      <c r="D7" s="11">
        <v>45322</v>
      </c>
      <c r="E7" t="str">
        <f>VLOOKUP(A7,Sheet3!$A$2:$E$1000,3,FALSE)</f>
        <v>مؤسسة المنيوم العاصمة للتجارة</v>
      </c>
      <c r="F7">
        <f t="shared" si="0"/>
        <v>31</v>
      </c>
      <c r="G7">
        <f t="shared" si="1"/>
        <v>31</v>
      </c>
    </row>
    <row r="8" spans="1:7" x14ac:dyDescent="0.2">
      <c r="A8" s="2">
        <v>2010101003</v>
      </c>
      <c r="B8" t="s">
        <v>4</v>
      </c>
      <c r="C8" s="9">
        <v>2375</v>
      </c>
      <c r="D8" s="11">
        <v>45350</v>
      </c>
      <c r="E8" t="str">
        <f>VLOOKUP(A8,Sheet3!$A$2:$E$1000,3,FALSE)</f>
        <v>مؤسسة المنيوم العاصمة للتجارة</v>
      </c>
      <c r="F8">
        <f t="shared" si="0"/>
        <v>59</v>
      </c>
      <c r="G8">
        <f t="shared" si="1"/>
        <v>59</v>
      </c>
    </row>
    <row r="9" spans="1:7" x14ac:dyDescent="0.2">
      <c r="A9" s="2">
        <v>2010101003</v>
      </c>
      <c r="B9" t="s">
        <v>4</v>
      </c>
      <c r="C9" s="9">
        <v>0</v>
      </c>
      <c r="D9" s="11">
        <v>45382</v>
      </c>
      <c r="E9" t="str">
        <f>VLOOKUP(A9,Sheet3!$A$2:$E$1000,3,FALSE)</f>
        <v>مؤسسة المنيوم العاصمة للتجارة</v>
      </c>
      <c r="F9">
        <f t="shared" si="0"/>
        <v>91</v>
      </c>
      <c r="G9" t="str">
        <f t="shared" si="1"/>
        <v/>
      </c>
    </row>
    <row r="10" spans="1:7" x14ac:dyDescent="0.2">
      <c r="A10" s="2">
        <v>2010101003</v>
      </c>
      <c r="B10" t="s">
        <v>4</v>
      </c>
      <c r="C10" s="9">
        <v>0</v>
      </c>
      <c r="D10" s="11">
        <v>45412</v>
      </c>
      <c r="E10" t="str">
        <f>VLOOKUP(A10,Sheet3!$A$2:$E$1000,3,FALSE)</f>
        <v>مؤسسة المنيوم العاصمة للتجارة</v>
      </c>
      <c r="F10">
        <f t="shared" si="0"/>
        <v>121</v>
      </c>
      <c r="G10" t="str">
        <f t="shared" si="1"/>
        <v/>
      </c>
    </row>
    <row r="11" spans="1:7" x14ac:dyDescent="0.2">
      <c r="A11" s="2">
        <v>2010101004</v>
      </c>
      <c r="B11" t="s">
        <v>5</v>
      </c>
      <c r="C11" s="9">
        <v>194929.87</v>
      </c>
      <c r="D11" s="11">
        <v>45322</v>
      </c>
      <c r="E11" t="str">
        <f>VLOOKUP(A11,Sheet3!$A$2:$E$1000,3,FALSE)</f>
        <v>شركة محسن سيف اليافعي وشركاؤه</v>
      </c>
      <c r="F11">
        <f t="shared" si="0"/>
        <v>31</v>
      </c>
      <c r="G11">
        <f t="shared" si="1"/>
        <v>31</v>
      </c>
    </row>
    <row r="12" spans="1:7" x14ac:dyDescent="0.2">
      <c r="A12" s="2">
        <v>2010101004</v>
      </c>
      <c r="B12" t="s">
        <v>5</v>
      </c>
      <c r="C12" s="9">
        <v>41492</v>
      </c>
      <c r="D12" s="11">
        <v>45350</v>
      </c>
      <c r="E12" t="str">
        <f>VLOOKUP(A12,Sheet3!$A$2:$E$1000,3,FALSE)</f>
        <v>شركة محسن سيف اليافعي وشركاؤه</v>
      </c>
      <c r="F12">
        <f t="shared" si="0"/>
        <v>59</v>
      </c>
      <c r="G12">
        <f t="shared" si="1"/>
        <v>59</v>
      </c>
    </row>
    <row r="13" spans="1:7" x14ac:dyDescent="0.2">
      <c r="A13" s="2">
        <v>2010101004</v>
      </c>
      <c r="B13" t="s">
        <v>5</v>
      </c>
      <c r="C13" s="9">
        <v>0</v>
      </c>
      <c r="D13" s="11">
        <v>45382</v>
      </c>
      <c r="E13" t="str">
        <f>VLOOKUP(A13,Sheet3!$A$2:$E$1000,3,FALSE)</f>
        <v>شركة محسن سيف اليافعي وشركاؤه</v>
      </c>
      <c r="F13">
        <f t="shared" si="0"/>
        <v>91</v>
      </c>
      <c r="G13" t="str">
        <f t="shared" si="1"/>
        <v/>
      </c>
    </row>
    <row r="14" spans="1:7" x14ac:dyDescent="0.2">
      <c r="A14" s="2">
        <v>2010101004</v>
      </c>
      <c r="B14" t="s">
        <v>5</v>
      </c>
      <c r="C14" s="9">
        <v>0</v>
      </c>
      <c r="D14" s="11">
        <v>45412</v>
      </c>
      <c r="E14" t="str">
        <f>VLOOKUP(A14,Sheet3!$A$2:$E$1000,3,FALSE)</f>
        <v>شركة محسن سيف اليافعي وشركاؤه</v>
      </c>
      <c r="F14">
        <f t="shared" si="0"/>
        <v>121</v>
      </c>
      <c r="G14" t="str">
        <f t="shared" si="1"/>
        <v/>
      </c>
    </row>
    <row r="15" spans="1:7" x14ac:dyDescent="0.2">
      <c r="A15" s="2">
        <v>2010101006</v>
      </c>
      <c r="B15" t="s">
        <v>6</v>
      </c>
      <c r="C15" s="9">
        <v>584930.81000000006</v>
      </c>
      <c r="D15" s="11">
        <v>45322</v>
      </c>
      <c r="E15" t="str">
        <f>VLOOKUP(A15,Sheet3!$A$2:$E$1000,3,FALSE)</f>
        <v>شركة الزامل القابضة - سليكون</v>
      </c>
      <c r="F15">
        <f t="shared" si="0"/>
        <v>31</v>
      </c>
      <c r="G15">
        <f t="shared" si="1"/>
        <v>31</v>
      </c>
    </row>
    <row r="16" spans="1:7" x14ac:dyDescent="0.2">
      <c r="A16" s="2">
        <v>2010101006</v>
      </c>
      <c r="B16" t="s">
        <v>6</v>
      </c>
      <c r="C16" s="9">
        <v>118531</v>
      </c>
      <c r="D16" s="11">
        <v>45350</v>
      </c>
      <c r="E16" t="str">
        <f>VLOOKUP(A16,Sheet3!$A$2:$E$1000,3,FALSE)</f>
        <v>شركة الزامل القابضة - سليكون</v>
      </c>
      <c r="F16">
        <f t="shared" si="0"/>
        <v>59</v>
      </c>
      <c r="G16">
        <f t="shared" si="1"/>
        <v>59</v>
      </c>
    </row>
    <row r="17" spans="1:7" x14ac:dyDescent="0.2">
      <c r="A17" s="2">
        <v>2010101006</v>
      </c>
      <c r="B17" t="s">
        <v>6</v>
      </c>
      <c r="C17" s="9">
        <v>214145</v>
      </c>
      <c r="D17" s="11">
        <v>45382</v>
      </c>
      <c r="E17" t="str">
        <f>VLOOKUP(A17,Sheet3!$A$2:$E$1000,3,FALSE)</f>
        <v>شركة الزامل القابضة - سليكون</v>
      </c>
      <c r="F17">
        <f t="shared" si="0"/>
        <v>91</v>
      </c>
      <c r="G17">
        <f t="shared" si="1"/>
        <v>91</v>
      </c>
    </row>
    <row r="18" spans="1:7" x14ac:dyDescent="0.2">
      <c r="A18" s="2">
        <v>2010101006</v>
      </c>
      <c r="B18" t="s">
        <v>6</v>
      </c>
      <c r="C18" s="9">
        <v>302092</v>
      </c>
      <c r="D18" s="11">
        <v>45412</v>
      </c>
      <c r="E18" t="str">
        <f>VLOOKUP(A18,Sheet3!$A$2:$E$1000,3,FALSE)</f>
        <v>شركة الزامل القابضة - سليكون</v>
      </c>
      <c r="F18">
        <f t="shared" si="0"/>
        <v>121</v>
      </c>
      <c r="G18">
        <f t="shared" si="1"/>
        <v>121</v>
      </c>
    </row>
    <row r="19" spans="1:7" x14ac:dyDescent="0.2">
      <c r="A19" s="2">
        <v>2010101007</v>
      </c>
      <c r="B19" t="s">
        <v>7</v>
      </c>
      <c r="C19" s="9">
        <v>40426.83</v>
      </c>
      <c r="D19" s="11">
        <v>45322</v>
      </c>
      <c r="E19" t="str">
        <f>VLOOKUP(A19,Sheet3!$A$2:$E$1000,3,FALSE)</f>
        <v>مصنع شركة موانع التسرب الفنية المحدودة - ربل</v>
      </c>
      <c r="F19">
        <f t="shared" si="0"/>
        <v>31</v>
      </c>
      <c r="G19">
        <f t="shared" si="1"/>
        <v>31</v>
      </c>
    </row>
    <row r="20" spans="1:7" x14ac:dyDescent="0.2">
      <c r="A20" s="2">
        <v>2010101007</v>
      </c>
      <c r="B20" t="s">
        <v>7</v>
      </c>
      <c r="C20" s="9">
        <v>0</v>
      </c>
      <c r="D20" s="11">
        <v>45350</v>
      </c>
      <c r="E20" t="str">
        <f>VLOOKUP(A20,Sheet3!$A$2:$E$1000,3,FALSE)</f>
        <v>مصنع شركة موانع التسرب الفنية المحدودة - ربل</v>
      </c>
      <c r="F20">
        <f t="shared" si="0"/>
        <v>59</v>
      </c>
      <c r="G20" t="str">
        <f t="shared" si="1"/>
        <v/>
      </c>
    </row>
    <row r="21" spans="1:7" x14ac:dyDescent="0.2">
      <c r="A21" s="2">
        <v>2010101007</v>
      </c>
      <c r="B21" t="s">
        <v>7</v>
      </c>
      <c r="C21" s="9">
        <v>0</v>
      </c>
      <c r="D21" s="11">
        <v>45382</v>
      </c>
      <c r="E21" t="str">
        <f>VLOOKUP(A21,Sheet3!$A$2:$E$1000,3,FALSE)</f>
        <v>مصنع شركة موانع التسرب الفنية المحدودة - ربل</v>
      </c>
      <c r="F21">
        <f t="shared" si="0"/>
        <v>91</v>
      </c>
      <c r="G21" t="str">
        <f t="shared" si="1"/>
        <v/>
      </c>
    </row>
    <row r="22" spans="1:7" x14ac:dyDescent="0.2">
      <c r="A22" s="2">
        <v>2010101007</v>
      </c>
      <c r="B22" t="s">
        <v>7</v>
      </c>
      <c r="C22" s="9">
        <v>0</v>
      </c>
      <c r="D22" s="11">
        <v>45412</v>
      </c>
      <c r="E22" t="str">
        <f>VLOOKUP(A22,Sheet3!$A$2:$E$1000,3,FALSE)</f>
        <v>مصنع شركة موانع التسرب الفنية المحدودة - ربل</v>
      </c>
      <c r="F22">
        <f t="shared" si="0"/>
        <v>121</v>
      </c>
      <c r="G22" t="str">
        <f t="shared" si="1"/>
        <v/>
      </c>
    </row>
    <row r="23" spans="1:7" x14ac:dyDescent="0.2">
      <c r="A23" s="2">
        <v>2010101008</v>
      </c>
      <c r="B23" t="s">
        <v>8</v>
      </c>
      <c r="C23" s="9">
        <v>2469532</v>
      </c>
      <c r="D23" s="11">
        <v>45322</v>
      </c>
      <c r="E23" t="str">
        <f>VLOOKUP(A23,Sheet3!$A$2:$E$1000,3,FALSE)</f>
        <v>الشركة المتحدة للصناعات الزجاجية- الفوزان</v>
      </c>
      <c r="F23">
        <f t="shared" si="0"/>
        <v>31</v>
      </c>
      <c r="G23">
        <f t="shared" si="1"/>
        <v>31</v>
      </c>
    </row>
    <row r="24" spans="1:7" x14ac:dyDescent="0.2">
      <c r="A24" s="2">
        <v>2010101008</v>
      </c>
      <c r="B24" t="s">
        <v>8</v>
      </c>
      <c r="C24" s="9">
        <v>1639839</v>
      </c>
      <c r="D24" s="11">
        <v>45350</v>
      </c>
      <c r="E24" t="str">
        <f>VLOOKUP(A24,Sheet3!$A$2:$E$1000,3,FALSE)</f>
        <v>الشركة المتحدة للصناعات الزجاجية- الفوزان</v>
      </c>
      <c r="F24">
        <f t="shared" si="0"/>
        <v>59</v>
      </c>
      <c r="G24">
        <f t="shared" si="1"/>
        <v>59</v>
      </c>
    </row>
    <row r="25" spans="1:7" x14ac:dyDescent="0.2">
      <c r="A25" s="2">
        <v>2010101008</v>
      </c>
      <c r="B25" t="s">
        <v>8</v>
      </c>
      <c r="C25" s="9">
        <v>415640</v>
      </c>
      <c r="D25" s="11">
        <v>45382</v>
      </c>
      <c r="E25" t="str">
        <f>VLOOKUP(A25,Sheet3!$A$2:$E$1000,3,FALSE)</f>
        <v>الشركة المتحدة للصناعات الزجاجية- الفوزان</v>
      </c>
      <c r="F25">
        <f t="shared" si="0"/>
        <v>91</v>
      </c>
      <c r="G25">
        <f t="shared" si="1"/>
        <v>91</v>
      </c>
    </row>
    <row r="26" spans="1:7" x14ac:dyDescent="0.2">
      <c r="A26" s="2">
        <v>2010101008</v>
      </c>
      <c r="B26" t="s">
        <v>8</v>
      </c>
      <c r="C26" s="9">
        <v>1071973.8</v>
      </c>
      <c r="D26" s="11">
        <v>45412</v>
      </c>
      <c r="E26" t="str">
        <f>VLOOKUP(A26,Sheet3!$A$2:$E$1000,3,FALSE)</f>
        <v>الشركة المتحدة للصناعات الزجاجية- الفوزان</v>
      </c>
      <c r="F26">
        <f t="shared" si="0"/>
        <v>121</v>
      </c>
      <c r="G26">
        <f t="shared" si="1"/>
        <v>121</v>
      </c>
    </row>
    <row r="27" spans="1:7" x14ac:dyDescent="0.2">
      <c r="A27" s="2">
        <v>2010101010</v>
      </c>
      <c r="B27" s="10" t="s">
        <v>9</v>
      </c>
      <c r="C27" s="9">
        <v>180974.85</v>
      </c>
      <c r="D27" s="11">
        <v>45322</v>
      </c>
      <c r="E27" t="str">
        <f>VLOOKUP(A27,Sheet3!$A$2:$E$1000,3,FALSE)</f>
        <v>شركة الاندلس القابضة - زجاج</v>
      </c>
      <c r="F27">
        <f t="shared" si="0"/>
        <v>31</v>
      </c>
      <c r="G27">
        <f t="shared" si="1"/>
        <v>31</v>
      </c>
    </row>
    <row r="28" spans="1:7" x14ac:dyDescent="0.2">
      <c r="A28" s="2">
        <v>2010101010</v>
      </c>
      <c r="B28" s="10" t="s">
        <v>9</v>
      </c>
      <c r="C28" s="9">
        <v>180974.85</v>
      </c>
      <c r="D28" s="11">
        <v>45350</v>
      </c>
      <c r="E28" t="str">
        <f>VLOOKUP(A28,Sheet3!$A$2:$E$1000,3,FALSE)</f>
        <v>شركة الاندلس القابضة - زجاج</v>
      </c>
      <c r="F28">
        <f t="shared" si="0"/>
        <v>59</v>
      </c>
      <c r="G28">
        <f t="shared" si="1"/>
        <v>59</v>
      </c>
    </row>
    <row r="29" spans="1:7" x14ac:dyDescent="0.2">
      <c r="A29" s="2">
        <v>2010101010</v>
      </c>
      <c r="B29" s="10" t="s">
        <v>9</v>
      </c>
      <c r="C29" s="9">
        <v>180974.85</v>
      </c>
      <c r="D29" s="11">
        <v>45382</v>
      </c>
      <c r="E29" t="str">
        <f>VLOOKUP(A29,Sheet3!$A$2:$E$1000,3,FALSE)</f>
        <v>شركة الاندلس القابضة - زجاج</v>
      </c>
      <c r="F29">
        <f t="shared" si="0"/>
        <v>91</v>
      </c>
      <c r="G29">
        <f t="shared" si="1"/>
        <v>91</v>
      </c>
    </row>
    <row r="30" spans="1:7" x14ac:dyDescent="0.2">
      <c r="A30" s="2">
        <v>2010101010</v>
      </c>
      <c r="B30" s="10" t="s">
        <v>9</v>
      </c>
      <c r="C30" s="9">
        <v>0</v>
      </c>
      <c r="D30" s="11">
        <v>45412</v>
      </c>
      <c r="E30" t="str">
        <f>VLOOKUP(A30,Sheet3!$A$2:$E$1000,3,FALSE)</f>
        <v>شركة الاندلس القابضة - زجاج</v>
      </c>
      <c r="F30">
        <f t="shared" si="0"/>
        <v>121</v>
      </c>
      <c r="G30" t="str">
        <f t="shared" si="1"/>
        <v/>
      </c>
    </row>
    <row r="31" spans="1:7" x14ac:dyDescent="0.2">
      <c r="A31" s="2">
        <v>2010101022</v>
      </c>
      <c r="B31" t="s">
        <v>10</v>
      </c>
      <c r="C31" s="9">
        <v>116084</v>
      </c>
      <c r="D31" s="11">
        <v>45322</v>
      </c>
      <c r="E31" t="str">
        <f>VLOOKUP(A31,Sheet3!$A$2:$E$1000,3,FALSE)</f>
        <v>شركة معمار للمعدات الانشائية والتجارة المحدودة</v>
      </c>
      <c r="F31">
        <f t="shared" si="0"/>
        <v>31</v>
      </c>
      <c r="G31">
        <f t="shared" si="1"/>
        <v>31</v>
      </c>
    </row>
    <row r="32" spans="1:7" x14ac:dyDescent="0.2">
      <c r="A32" s="2">
        <v>2010101022</v>
      </c>
      <c r="B32" t="s">
        <v>10</v>
      </c>
      <c r="C32" s="9">
        <v>30277</v>
      </c>
      <c r="D32" s="11">
        <v>45350</v>
      </c>
      <c r="E32" t="str">
        <f>VLOOKUP(A32,Sheet3!$A$2:$E$1000,3,FALSE)</f>
        <v>شركة معمار للمعدات الانشائية والتجارة المحدودة</v>
      </c>
      <c r="F32">
        <f t="shared" si="0"/>
        <v>59</v>
      </c>
      <c r="G32">
        <f t="shared" si="1"/>
        <v>59</v>
      </c>
    </row>
    <row r="33" spans="1:7" x14ac:dyDescent="0.2">
      <c r="A33" s="2">
        <v>2010101022</v>
      </c>
      <c r="B33" t="s">
        <v>10</v>
      </c>
      <c r="C33" s="9">
        <v>15824.55</v>
      </c>
      <c r="D33" s="11">
        <v>45382</v>
      </c>
      <c r="E33" t="str">
        <f>VLOOKUP(A33,Sheet3!$A$2:$E$1000,3,FALSE)</f>
        <v>شركة معمار للمعدات الانشائية والتجارة المحدودة</v>
      </c>
      <c r="F33">
        <f t="shared" si="0"/>
        <v>91</v>
      </c>
      <c r="G33">
        <f t="shared" si="1"/>
        <v>91</v>
      </c>
    </row>
    <row r="34" spans="1:7" x14ac:dyDescent="0.2">
      <c r="A34" s="2">
        <v>2010101022</v>
      </c>
      <c r="B34" t="s">
        <v>10</v>
      </c>
      <c r="C34" s="9">
        <v>0</v>
      </c>
      <c r="D34" s="11">
        <v>45412</v>
      </c>
      <c r="E34" t="str">
        <f>VLOOKUP(A34,Sheet3!$A$2:$E$1000,3,FALSE)</f>
        <v>شركة معمار للمعدات الانشائية والتجارة المحدودة</v>
      </c>
      <c r="F34">
        <f t="shared" si="0"/>
        <v>121</v>
      </c>
      <c r="G34" t="str">
        <f t="shared" si="1"/>
        <v/>
      </c>
    </row>
    <row r="35" spans="1:7" x14ac:dyDescent="0.2">
      <c r="A35" s="2">
        <v>2010101023</v>
      </c>
      <c r="B35" t="s">
        <v>11</v>
      </c>
      <c r="C35" s="8">
        <v>10392.67</v>
      </c>
      <c r="D35" s="11">
        <v>45322</v>
      </c>
      <c r="E35" t="str">
        <f>VLOOKUP(A35,Sheet3!$A$2:$E$1000,3,FALSE)</f>
        <v>شركة امداد الرياض (شركة نسما ترك التجاريه)</v>
      </c>
      <c r="F35">
        <f t="shared" si="0"/>
        <v>31</v>
      </c>
      <c r="G35">
        <f t="shared" si="1"/>
        <v>31</v>
      </c>
    </row>
    <row r="36" spans="1:7" x14ac:dyDescent="0.2">
      <c r="A36" s="2">
        <v>2010101023</v>
      </c>
      <c r="B36" t="s">
        <v>11</v>
      </c>
      <c r="C36" s="9">
        <v>0</v>
      </c>
      <c r="D36" s="11">
        <v>45350</v>
      </c>
      <c r="E36" t="str">
        <f>VLOOKUP(A36,Sheet3!$A$2:$E$1000,3,FALSE)</f>
        <v>شركة امداد الرياض (شركة نسما ترك التجاريه)</v>
      </c>
      <c r="F36">
        <f t="shared" si="0"/>
        <v>59</v>
      </c>
      <c r="G36" t="str">
        <f t="shared" si="1"/>
        <v/>
      </c>
    </row>
    <row r="37" spans="1:7" x14ac:dyDescent="0.2">
      <c r="A37" s="2">
        <v>2010101023</v>
      </c>
      <c r="B37" t="s">
        <v>11</v>
      </c>
      <c r="C37" s="9">
        <v>0</v>
      </c>
      <c r="D37" s="11">
        <v>45382</v>
      </c>
      <c r="E37" t="str">
        <f>VLOOKUP(A37,Sheet3!$A$2:$E$1000,3,FALSE)</f>
        <v>شركة امداد الرياض (شركة نسما ترك التجاريه)</v>
      </c>
      <c r="F37">
        <f t="shared" si="0"/>
        <v>91</v>
      </c>
      <c r="G37" t="str">
        <f t="shared" si="1"/>
        <v/>
      </c>
    </row>
    <row r="38" spans="1:7" x14ac:dyDescent="0.2">
      <c r="A38" s="2">
        <v>2010101023</v>
      </c>
      <c r="B38" t="s">
        <v>11</v>
      </c>
      <c r="C38" s="9">
        <v>0</v>
      </c>
      <c r="D38" s="11">
        <v>45412</v>
      </c>
      <c r="E38" t="str">
        <f>VLOOKUP(A38,Sheet3!$A$2:$E$1000,3,FALSE)</f>
        <v>شركة امداد الرياض (شركة نسما ترك التجاريه)</v>
      </c>
      <c r="F38">
        <f t="shared" si="0"/>
        <v>121</v>
      </c>
      <c r="G38" t="str">
        <f t="shared" si="1"/>
        <v/>
      </c>
    </row>
    <row r="39" spans="1:7" x14ac:dyDescent="0.2">
      <c r="A39" s="2">
        <v>2010101032</v>
      </c>
      <c r="B39" t="s">
        <v>12</v>
      </c>
      <c r="C39" s="9">
        <v>314702</v>
      </c>
      <c r="D39" s="11">
        <v>45322</v>
      </c>
      <c r="E39" t="str">
        <f>VLOOKUP(A39,Sheet3!$A$2:$E$1000,3,FALSE)</f>
        <v>شركة المواد الخصوصية للكيماويات -  الجفالي</v>
      </c>
      <c r="F39">
        <f t="shared" si="0"/>
        <v>31</v>
      </c>
      <c r="G39">
        <f t="shared" si="1"/>
        <v>31</v>
      </c>
    </row>
    <row r="40" spans="1:7" x14ac:dyDescent="0.2">
      <c r="A40" s="2">
        <v>2010101032</v>
      </c>
      <c r="B40" t="s">
        <v>12</v>
      </c>
      <c r="C40" s="9">
        <v>42881.37</v>
      </c>
      <c r="D40" s="11">
        <v>45350</v>
      </c>
      <c r="E40" t="str">
        <f>VLOOKUP(A40,Sheet3!$A$2:$E$1000,3,FALSE)</f>
        <v>شركة المواد الخصوصية للكيماويات -  الجفالي</v>
      </c>
      <c r="F40">
        <f t="shared" si="0"/>
        <v>59</v>
      </c>
      <c r="G40">
        <f t="shared" si="1"/>
        <v>59</v>
      </c>
    </row>
    <row r="41" spans="1:7" x14ac:dyDescent="0.2">
      <c r="A41" s="2">
        <v>2010101032</v>
      </c>
      <c r="B41" t="s">
        <v>12</v>
      </c>
      <c r="C41" s="9">
        <v>0</v>
      </c>
      <c r="D41" s="11">
        <v>45382</v>
      </c>
      <c r="E41" t="str">
        <f>VLOOKUP(A41,Sheet3!$A$2:$E$1000,3,FALSE)</f>
        <v>شركة المواد الخصوصية للكيماويات -  الجفالي</v>
      </c>
      <c r="F41">
        <f t="shared" si="0"/>
        <v>91</v>
      </c>
      <c r="G41" t="str">
        <f t="shared" si="1"/>
        <v/>
      </c>
    </row>
    <row r="42" spans="1:7" x14ac:dyDescent="0.2">
      <c r="A42" s="2">
        <v>2010101032</v>
      </c>
      <c r="B42" t="s">
        <v>12</v>
      </c>
      <c r="C42" s="9">
        <v>0</v>
      </c>
      <c r="D42" s="11">
        <v>45412</v>
      </c>
      <c r="E42" t="str">
        <f>VLOOKUP(A42,Sheet3!$A$2:$E$1000,3,FALSE)</f>
        <v>شركة المواد الخصوصية للكيماويات -  الجفالي</v>
      </c>
      <c r="F42">
        <f t="shared" si="0"/>
        <v>121</v>
      </c>
      <c r="G42" t="str">
        <f t="shared" si="1"/>
        <v/>
      </c>
    </row>
    <row r="43" spans="1:7" x14ac:dyDescent="0.2">
      <c r="A43" s="2">
        <v>2010101033</v>
      </c>
      <c r="B43" t="s">
        <v>13</v>
      </c>
      <c r="C43" s="9">
        <v>0</v>
      </c>
      <c r="D43" s="11">
        <v>45322</v>
      </c>
      <c r="E43" t="str">
        <f>VLOOKUP(A43,Sheet3!$A$2:$E$1000,3,FALSE)</f>
        <v>شركة هيلتي العربية السعودية</v>
      </c>
      <c r="F43">
        <f t="shared" si="0"/>
        <v>31</v>
      </c>
      <c r="G43" t="str">
        <f t="shared" si="1"/>
        <v/>
      </c>
    </row>
    <row r="44" spans="1:7" x14ac:dyDescent="0.2">
      <c r="A44" s="2">
        <v>2010101033</v>
      </c>
      <c r="B44" t="s">
        <v>13</v>
      </c>
      <c r="C44" s="9">
        <v>0</v>
      </c>
      <c r="D44" s="11">
        <v>45350</v>
      </c>
      <c r="E44" t="str">
        <f>VLOOKUP(A44,Sheet3!$A$2:$E$1000,3,FALSE)</f>
        <v>شركة هيلتي العربية السعودية</v>
      </c>
      <c r="F44">
        <f t="shared" si="0"/>
        <v>59</v>
      </c>
      <c r="G44" t="str">
        <f t="shared" si="1"/>
        <v/>
      </c>
    </row>
    <row r="45" spans="1:7" x14ac:dyDescent="0.2">
      <c r="A45" s="2">
        <v>2010101033</v>
      </c>
      <c r="B45" t="s">
        <v>13</v>
      </c>
      <c r="C45" s="9">
        <v>19534.16</v>
      </c>
      <c r="D45" s="11">
        <v>45382</v>
      </c>
      <c r="E45" t="str">
        <f>VLOOKUP(A45,Sheet3!$A$2:$E$1000,3,FALSE)</f>
        <v>شركة هيلتي العربية السعودية</v>
      </c>
      <c r="F45">
        <f t="shared" si="0"/>
        <v>91</v>
      </c>
      <c r="G45">
        <f t="shared" si="1"/>
        <v>91</v>
      </c>
    </row>
    <row r="46" spans="1:7" x14ac:dyDescent="0.2">
      <c r="A46" s="2">
        <v>2010101033</v>
      </c>
      <c r="B46" t="s">
        <v>13</v>
      </c>
      <c r="C46" s="9">
        <v>0</v>
      </c>
      <c r="D46" s="11">
        <v>45412</v>
      </c>
      <c r="E46" t="str">
        <f>VLOOKUP(A46,Sheet3!$A$2:$E$1000,3,FALSE)</f>
        <v>شركة هيلتي العربية السعودية</v>
      </c>
      <c r="F46">
        <f t="shared" si="0"/>
        <v>121</v>
      </c>
      <c r="G46" t="str">
        <f t="shared" si="1"/>
        <v/>
      </c>
    </row>
    <row r="47" spans="1:7" x14ac:dyDescent="0.2">
      <c r="A47" s="2">
        <v>2010101034</v>
      </c>
      <c r="B47" t="s">
        <v>14</v>
      </c>
      <c r="C47" s="9">
        <v>129948.7</v>
      </c>
      <c r="D47" s="11">
        <v>45322</v>
      </c>
      <c r="E47" t="str">
        <f>VLOOKUP(A47,Sheet3!$A$2:$E$1000,3,FALSE)</f>
        <v>شركة بيت التطور للتجارة</v>
      </c>
      <c r="F47">
        <f t="shared" si="0"/>
        <v>31</v>
      </c>
      <c r="G47">
        <f t="shared" si="1"/>
        <v>31</v>
      </c>
    </row>
    <row r="48" spans="1:7" x14ac:dyDescent="0.2">
      <c r="A48" s="2">
        <v>2010101034</v>
      </c>
      <c r="B48" t="s">
        <v>14</v>
      </c>
      <c r="C48" s="9">
        <v>129948.7</v>
      </c>
      <c r="D48" s="11">
        <v>45350</v>
      </c>
      <c r="E48" t="str">
        <f>VLOOKUP(A48,Sheet3!$A$2:$E$1000,3,FALSE)</f>
        <v>شركة بيت التطور للتجارة</v>
      </c>
      <c r="F48">
        <f t="shared" si="0"/>
        <v>59</v>
      </c>
      <c r="G48">
        <f t="shared" si="1"/>
        <v>59</v>
      </c>
    </row>
    <row r="49" spans="1:7" x14ac:dyDescent="0.2">
      <c r="A49" s="2">
        <v>2010101034</v>
      </c>
      <c r="B49" t="s">
        <v>14</v>
      </c>
      <c r="C49" s="9">
        <v>129948.7</v>
      </c>
      <c r="D49" s="11">
        <v>45382</v>
      </c>
      <c r="E49" t="str">
        <f>VLOOKUP(A49,Sheet3!$A$2:$E$1000,3,FALSE)</f>
        <v>شركة بيت التطور للتجارة</v>
      </c>
      <c r="F49">
        <f t="shared" si="0"/>
        <v>91</v>
      </c>
      <c r="G49">
        <f t="shared" si="1"/>
        <v>91</v>
      </c>
    </row>
    <row r="50" spans="1:7" x14ac:dyDescent="0.2">
      <c r="A50" s="2">
        <v>2010101034</v>
      </c>
      <c r="B50" t="s">
        <v>14</v>
      </c>
      <c r="C50" s="9">
        <v>129949</v>
      </c>
      <c r="D50" s="11">
        <v>45412</v>
      </c>
      <c r="E50" t="str">
        <f>VLOOKUP(A50,Sheet3!$A$2:$E$1000,3,FALSE)</f>
        <v>شركة بيت التطور للتجارة</v>
      </c>
      <c r="F50">
        <f t="shared" si="0"/>
        <v>121</v>
      </c>
      <c r="G50">
        <f t="shared" si="1"/>
        <v>121</v>
      </c>
    </row>
    <row r="51" spans="1:7" x14ac:dyDescent="0.2">
      <c r="A51" s="2">
        <v>2010101039</v>
      </c>
      <c r="B51" t="s">
        <v>15</v>
      </c>
      <c r="C51" s="9">
        <v>0</v>
      </c>
      <c r="D51" s="11">
        <v>45322</v>
      </c>
      <c r="E51" t="str">
        <f>VLOOKUP(A51,Sheet3!$A$2:$E$1000,3,FALSE)</f>
        <v>الشركة السعودية للالات الصناعية المحدودة - سيمكو</v>
      </c>
      <c r="F51">
        <f t="shared" si="0"/>
        <v>31</v>
      </c>
      <c r="G51" t="str">
        <f t="shared" si="1"/>
        <v/>
      </c>
    </row>
    <row r="52" spans="1:7" x14ac:dyDescent="0.2">
      <c r="A52" s="2">
        <v>2010101039</v>
      </c>
      <c r="B52" t="s">
        <v>15</v>
      </c>
      <c r="C52" s="9">
        <v>0</v>
      </c>
      <c r="D52" s="11">
        <v>45350</v>
      </c>
      <c r="E52" t="str">
        <f>VLOOKUP(A52,Sheet3!$A$2:$E$1000,3,FALSE)</f>
        <v>الشركة السعودية للالات الصناعية المحدودة - سيمكو</v>
      </c>
      <c r="F52">
        <f t="shared" si="0"/>
        <v>59</v>
      </c>
      <c r="G52" t="str">
        <f t="shared" si="1"/>
        <v/>
      </c>
    </row>
    <row r="53" spans="1:7" x14ac:dyDescent="0.2">
      <c r="A53" s="2">
        <v>2010101039</v>
      </c>
      <c r="B53" t="s">
        <v>15</v>
      </c>
      <c r="C53" s="9">
        <v>0</v>
      </c>
      <c r="D53" s="11">
        <v>45382</v>
      </c>
      <c r="E53" t="str">
        <f>VLOOKUP(A53,Sheet3!$A$2:$E$1000,3,FALSE)</f>
        <v>الشركة السعودية للالات الصناعية المحدودة - سيمكو</v>
      </c>
      <c r="F53">
        <f t="shared" si="0"/>
        <v>91</v>
      </c>
      <c r="G53" t="str">
        <f t="shared" si="1"/>
        <v/>
      </c>
    </row>
    <row r="54" spans="1:7" x14ac:dyDescent="0.2">
      <c r="A54" s="2">
        <v>2010101039</v>
      </c>
      <c r="B54" t="s">
        <v>15</v>
      </c>
      <c r="C54" s="9">
        <v>0</v>
      </c>
      <c r="D54" s="11">
        <v>45412</v>
      </c>
      <c r="E54" t="str">
        <f>VLOOKUP(A54,Sheet3!$A$2:$E$1000,3,FALSE)</f>
        <v>الشركة السعودية للالات الصناعية المحدودة - سيمكو</v>
      </c>
      <c r="F54">
        <f t="shared" si="0"/>
        <v>121</v>
      </c>
      <c r="G54" t="str">
        <f t="shared" si="1"/>
        <v/>
      </c>
    </row>
    <row r="55" spans="1:7" x14ac:dyDescent="0.2">
      <c r="A55" s="2">
        <v>2010101040</v>
      </c>
      <c r="B55" t="s">
        <v>16</v>
      </c>
      <c r="C55" s="9">
        <v>15559.39</v>
      </c>
      <c r="D55" s="11">
        <v>45322</v>
      </c>
      <c r="E55" t="str">
        <f>VLOOKUP(A55,Sheet3!$A$2:$E$1000,3,FALSE)</f>
        <v>شركة شهاب الصناعية التجارية</v>
      </c>
      <c r="F55">
        <f t="shared" si="0"/>
        <v>31</v>
      </c>
      <c r="G55">
        <f t="shared" si="1"/>
        <v>31</v>
      </c>
    </row>
    <row r="56" spans="1:7" x14ac:dyDescent="0.2">
      <c r="A56" s="2">
        <v>2010101040</v>
      </c>
      <c r="B56" t="s">
        <v>16</v>
      </c>
      <c r="C56" s="9">
        <v>0</v>
      </c>
      <c r="D56" s="11">
        <v>45350</v>
      </c>
      <c r="E56" t="str">
        <f>VLOOKUP(A56,Sheet3!$A$2:$E$1000,3,FALSE)</f>
        <v>شركة شهاب الصناعية التجارية</v>
      </c>
      <c r="F56">
        <f t="shared" si="0"/>
        <v>59</v>
      </c>
      <c r="G56" t="str">
        <f t="shared" si="1"/>
        <v/>
      </c>
    </row>
    <row r="57" spans="1:7" x14ac:dyDescent="0.2">
      <c r="A57" s="2">
        <v>2010101040</v>
      </c>
      <c r="B57" t="s">
        <v>16</v>
      </c>
      <c r="C57" s="9">
        <v>0</v>
      </c>
      <c r="D57" s="11">
        <v>45382</v>
      </c>
      <c r="E57" t="str">
        <f>VLOOKUP(A57,Sheet3!$A$2:$E$1000,3,FALSE)</f>
        <v>شركة شهاب الصناعية التجارية</v>
      </c>
      <c r="F57">
        <f t="shared" si="0"/>
        <v>91</v>
      </c>
      <c r="G57" t="str">
        <f t="shared" si="1"/>
        <v/>
      </c>
    </row>
    <row r="58" spans="1:7" x14ac:dyDescent="0.2">
      <c r="A58" s="2">
        <v>2010101040</v>
      </c>
      <c r="B58" t="s">
        <v>16</v>
      </c>
      <c r="C58" s="9">
        <v>0</v>
      </c>
      <c r="D58" s="11">
        <v>45412</v>
      </c>
      <c r="E58" t="str">
        <f>VLOOKUP(A58,Sheet3!$A$2:$E$1000,3,FALSE)</f>
        <v>شركة شهاب الصناعية التجارية</v>
      </c>
      <c r="F58">
        <f t="shared" si="0"/>
        <v>121</v>
      </c>
      <c r="G58" t="str">
        <f t="shared" si="1"/>
        <v/>
      </c>
    </row>
    <row r="59" spans="1:7" x14ac:dyDescent="0.2">
      <c r="A59" s="2">
        <v>2010101044</v>
      </c>
      <c r="B59" t="s">
        <v>17</v>
      </c>
      <c r="C59" s="9">
        <v>70530.994850000003</v>
      </c>
      <c r="D59" s="11">
        <v>45322</v>
      </c>
      <c r="E59" t="str">
        <f>VLOOKUP(A59,Sheet3!$A$2:$E$1000,3,FALSE)</f>
        <v>مؤسسة ماس السعودية للتجارة - ماكينات</v>
      </c>
      <c r="F59">
        <f t="shared" si="0"/>
        <v>31</v>
      </c>
      <c r="G59">
        <f t="shared" si="1"/>
        <v>31</v>
      </c>
    </row>
    <row r="60" spans="1:7" x14ac:dyDescent="0.2">
      <c r="A60" s="2">
        <v>2010101044</v>
      </c>
      <c r="B60" t="s">
        <v>17</v>
      </c>
      <c r="C60" s="9">
        <v>70530.994850000003</v>
      </c>
      <c r="D60" s="11">
        <v>45350</v>
      </c>
      <c r="E60" t="str">
        <f>VLOOKUP(A60,Sheet3!$A$2:$E$1000,3,FALSE)</f>
        <v>مؤسسة ماس السعودية للتجارة - ماكينات</v>
      </c>
      <c r="F60">
        <f t="shared" si="0"/>
        <v>59</v>
      </c>
      <c r="G60">
        <f t="shared" si="1"/>
        <v>59</v>
      </c>
    </row>
    <row r="61" spans="1:7" x14ac:dyDescent="0.2">
      <c r="A61" s="2">
        <v>2010101044</v>
      </c>
      <c r="B61" t="s">
        <v>17</v>
      </c>
      <c r="C61" s="9">
        <v>0</v>
      </c>
      <c r="D61" s="11">
        <v>45382</v>
      </c>
      <c r="E61" t="str">
        <f>VLOOKUP(A61,Sheet3!$A$2:$E$1000,3,FALSE)</f>
        <v>مؤسسة ماس السعودية للتجارة - ماكينات</v>
      </c>
      <c r="F61">
        <f t="shared" si="0"/>
        <v>91</v>
      </c>
      <c r="G61" t="str">
        <f t="shared" si="1"/>
        <v/>
      </c>
    </row>
    <row r="62" spans="1:7" x14ac:dyDescent="0.2">
      <c r="A62" s="2">
        <v>2010101044</v>
      </c>
      <c r="B62" t="s">
        <v>17</v>
      </c>
      <c r="C62" s="9">
        <v>0</v>
      </c>
      <c r="D62" s="11">
        <v>45412</v>
      </c>
      <c r="E62" t="str">
        <f>VLOOKUP(A62,Sheet3!$A$2:$E$1000,3,FALSE)</f>
        <v>مؤسسة ماس السعودية للتجارة - ماكينات</v>
      </c>
      <c r="F62">
        <f t="shared" si="0"/>
        <v>121</v>
      </c>
      <c r="G62" t="str">
        <f t="shared" si="1"/>
        <v/>
      </c>
    </row>
    <row r="63" spans="1:7" x14ac:dyDescent="0.2">
      <c r="A63" s="2">
        <v>2010101060</v>
      </c>
      <c r="B63" t="s">
        <v>18</v>
      </c>
      <c r="C63" s="9">
        <v>0</v>
      </c>
      <c r="D63" s="11">
        <v>45322</v>
      </c>
      <c r="E63" t="str">
        <f>VLOOKUP(A63,Sheet3!$A$2:$E$1000,3,FALSE)</f>
        <v>شركة هيرا للصناعة</v>
      </c>
      <c r="F63">
        <f t="shared" si="0"/>
        <v>31</v>
      </c>
      <c r="G63" t="str">
        <f t="shared" si="1"/>
        <v/>
      </c>
    </row>
    <row r="64" spans="1:7" x14ac:dyDescent="0.2">
      <c r="A64" s="2">
        <v>2010101060</v>
      </c>
      <c r="B64" t="s">
        <v>18</v>
      </c>
      <c r="C64" s="9">
        <v>0</v>
      </c>
      <c r="D64" s="11">
        <v>45350</v>
      </c>
      <c r="E64" t="str">
        <f>VLOOKUP(A64,Sheet3!$A$2:$E$1000,3,FALSE)</f>
        <v>شركة هيرا للصناعة</v>
      </c>
      <c r="F64">
        <f t="shared" si="0"/>
        <v>59</v>
      </c>
      <c r="G64" t="str">
        <f t="shared" si="1"/>
        <v/>
      </c>
    </row>
    <row r="65" spans="1:7" x14ac:dyDescent="0.2">
      <c r="A65" s="2">
        <v>2010101060</v>
      </c>
      <c r="B65" t="s">
        <v>18</v>
      </c>
      <c r="C65" s="9">
        <v>0</v>
      </c>
      <c r="D65" s="11">
        <v>45382</v>
      </c>
      <c r="E65" t="str">
        <f>VLOOKUP(A65,Sheet3!$A$2:$E$1000,3,FALSE)</f>
        <v>شركة هيرا للصناعة</v>
      </c>
      <c r="F65">
        <f t="shared" si="0"/>
        <v>91</v>
      </c>
      <c r="G65" t="str">
        <f t="shared" si="1"/>
        <v/>
      </c>
    </row>
    <row r="66" spans="1:7" x14ac:dyDescent="0.2">
      <c r="A66" s="2">
        <v>2010101060</v>
      </c>
      <c r="B66" t="s">
        <v>18</v>
      </c>
      <c r="C66" s="9">
        <v>0</v>
      </c>
      <c r="D66" s="11">
        <v>45412</v>
      </c>
      <c r="E66" t="str">
        <f>VLOOKUP(A66,Sheet3!$A$2:$E$1000,3,FALSE)</f>
        <v>شركة هيرا للصناعة</v>
      </c>
      <c r="F66">
        <f t="shared" si="0"/>
        <v>121</v>
      </c>
      <c r="G66" t="str">
        <f t="shared" si="1"/>
        <v/>
      </c>
    </row>
    <row r="67" spans="1:7" x14ac:dyDescent="0.2">
      <c r="A67" s="2">
        <v>2010101061</v>
      </c>
      <c r="B67" t="s">
        <v>19</v>
      </c>
      <c r="C67" s="9">
        <v>0</v>
      </c>
      <c r="D67" s="11">
        <v>45322</v>
      </c>
      <c r="E67" t="str">
        <f>VLOOKUP(A67,Sheet3!$A$2:$E$1000,3,FALSE)</f>
        <v>مصنع الضحيان لألواح الالمنيوم</v>
      </c>
      <c r="F67">
        <f t="shared" ref="F67:F130" si="2">D67-$F$1</f>
        <v>31</v>
      </c>
      <c r="G67" t="str">
        <f t="shared" si="1"/>
        <v/>
      </c>
    </row>
    <row r="68" spans="1:7" x14ac:dyDescent="0.2">
      <c r="A68" s="2">
        <v>2010101061</v>
      </c>
      <c r="B68" t="s">
        <v>19</v>
      </c>
      <c r="C68" s="9">
        <v>0</v>
      </c>
      <c r="D68" s="11">
        <v>45350</v>
      </c>
      <c r="E68" t="str">
        <f>VLOOKUP(A68,Sheet3!$A$2:$E$1000,3,FALSE)</f>
        <v>مصنع الضحيان لألواح الالمنيوم</v>
      </c>
      <c r="F68">
        <f t="shared" si="2"/>
        <v>59</v>
      </c>
      <c r="G68" t="str">
        <f t="shared" ref="G68:G131" si="3">IF(C68&gt;0,F68,"")</f>
        <v/>
      </c>
    </row>
    <row r="69" spans="1:7" x14ac:dyDescent="0.2">
      <c r="A69" s="2">
        <v>2010101061</v>
      </c>
      <c r="B69" t="s">
        <v>19</v>
      </c>
      <c r="C69" s="9">
        <v>0</v>
      </c>
      <c r="D69" s="11">
        <v>45382</v>
      </c>
      <c r="E69" t="str">
        <f>VLOOKUP(A69,Sheet3!$A$2:$E$1000,3,FALSE)</f>
        <v>مصنع الضحيان لألواح الالمنيوم</v>
      </c>
      <c r="F69">
        <f t="shared" si="2"/>
        <v>91</v>
      </c>
      <c r="G69" t="str">
        <f t="shared" si="3"/>
        <v/>
      </c>
    </row>
    <row r="70" spans="1:7" x14ac:dyDescent="0.2">
      <c r="A70" s="2">
        <v>2010101061</v>
      </c>
      <c r="B70" t="s">
        <v>19</v>
      </c>
      <c r="C70" s="9">
        <v>0</v>
      </c>
      <c r="D70" s="11">
        <v>45412</v>
      </c>
      <c r="E70" t="str">
        <f>VLOOKUP(A70,Sheet3!$A$2:$E$1000,3,FALSE)</f>
        <v>مصنع الضحيان لألواح الالمنيوم</v>
      </c>
      <c r="F70">
        <f t="shared" si="2"/>
        <v>121</v>
      </c>
      <c r="G70" t="str">
        <f t="shared" si="3"/>
        <v/>
      </c>
    </row>
    <row r="71" spans="1:7" x14ac:dyDescent="0.2">
      <c r="A71" s="2">
        <v>2010101064</v>
      </c>
      <c r="B71" t="s">
        <v>20</v>
      </c>
      <c r="C71" s="9">
        <v>1538355.4</v>
      </c>
      <c r="D71" s="11">
        <v>45322</v>
      </c>
      <c r="E71" t="str">
        <f>VLOOKUP(A71,Sheet3!$A$2:$E$1000,3,FALSE)</f>
        <v>شركة منتجات الالمنيوم الوبكو - أنظمة</v>
      </c>
      <c r="F71">
        <f t="shared" si="2"/>
        <v>31</v>
      </c>
      <c r="G71">
        <f t="shared" si="3"/>
        <v>31</v>
      </c>
    </row>
    <row r="72" spans="1:7" x14ac:dyDescent="0.2">
      <c r="A72" s="2">
        <v>2010101064</v>
      </c>
      <c r="B72" t="s">
        <v>20</v>
      </c>
      <c r="C72" s="9">
        <v>542429.60000000009</v>
      </c>
      <c r="D72" s="11">
        <v>45350</v>
      </c>
      <c r="E72" t="str">
        <f>VLOOKUP(A72,Sheet3!$A$2:$E$1000,3,FALSE)</f>
        <v>شركة منتجات الالمنيوم الوبكو - أنظمة</v>
      </c>
      <c r="F72">
        <f t="shared" si="2"/>
        <v>59</v>
      </c>
      <c r="G72">
        <f t="shared" si="3"/>
        <v>59</v>
      </c>
    </row>
    <row r="73" spans="1:7" x14ac:dyDescent="0.2">
      <c r="A73" s="2">
        <v>2010101064</v>
      </c>
      <c r="B73" t="s">
        <v>20</v>
      </c>
      <c r="C73" s="9">
        <v>545894</v>
      </c>
      <c r="D73" s="11">
        <v>45382</v>
      </c>
      <c r="E73" t="str">
        <f>VLOOKUP(A73,Sheet3!$A$2:$E$1000,3,FALSE)</f>
        <v>شركة منتجات الالمنيوم الوبكو - أنظمة</v>
      </c>
      <c r="F73">
        <f t="shared" si="2"/>
        <v>91</v>
      </c>
      <c r="G73">
        <f t="shared" si="3"/>
        <v>91</v>
      </c>
    </row>
    <row r="74" spans="1:7" x14ac:dyDescent="0.2">
      <c r="A74" s="2">
        <v>2010101064</v>
      </c>
      <c r="B74" t="s">
        <v>20</v>
      </c>
      <c r="C74" s="9">
        <v>69941.600000000006</v>
      </c>
      <c r="D74" s="11">
        <v>45412</v>
      </c>
      <c r="E74" t="str">
        <f>VLOOKUP(A74,Sheet3!$A$2:$E$1000,3,FALSE)</f>
        <v>شركة منتجات الالمنيوم الوبكو - أنظمة</v>
      </c>
      <c r="F74">
        <f t="shared" si="2"/>
        <v>121</v>
      </c>
      <c r="G74">
        <f t="shared" si="3"/>
        <v>121</v>
      </c>
    </row>
    <row r="75" spans="1:7" x14ac:dyDescent="0.2">
      <c r="A75" s="2">
        <v>2010101072</v>
      </c>
      <c r="B75" t="s">
        <v>21</v>
      </c>
      <c r="C75" s="9">
        <v>0</v>
      </c>
      <c r="D75" s="11">
        <v>45322</v>
      </c>
      <c r="E75" t="str">
        <f>VLOOKUP(A75,Sheet3!$A$2:$E$1000,3,FALSE)</f>
        <v>شركة اتون للتجارة</v>
      </c>
      <c r="F75">
        <f t="shared" si="2"/>
        <v>31</v>
      </c>
      <c r="G75" t="str">
        <f t="shared" si="3"/>
        <v/>
      </c>
    </row>
    <row r="76" spans="1:7" x14ac:dyDescent="0.2">
      <c r="A76" s="2">
        <v>2010101072</v>
      </c>
      <c r="B76" t="s">
        <v>21</v>
      </c>
      <c r="C76" s="9">
        <v>0</v>
      </c>
      <c r="D76" s="11">
        <v>45350</v>
      </c>
      <c r="E76" t="str">
        <f>VLOOKUP(A76,Sheet3!$A$2:$E$1000,3,FALSE)</f>
        <v>شركة اتون للتجارة</v>
      </c>
      <c r="F76">
        <f t="shared" si="2"/>
        <v>59</v>
      </c>
      <c r="G76" t="str">
        <f t="shared" si="3"/>
        <v/>
      </c>
    </row>
    <row r="77" spans="1:7" x14ac:dyDescent="0.2">
      <c r="A77" s="2">
        <v>2010101072</v>
      </c>
      <c r="B77" t="s">
        <v>21</v>
      </c>
      <c r="C77" s="9">
        <v>0</v>
      </c>
      <c r="D77" s="11">
        <v>45382</v>
      </c>
      <c r="E77" t="str">
        <f>VLOOKUP(A77,Sheet3!$A$2:$E$1000,3,FALSE)</f>
        <v>شركة اتون للتجارة</v>
      </c>
      <c r="F77">
        <f t="shared" si="2"/>
        <v>91</v>
      </c>
      <c r="G77" t="str">
        <f t="shared" si="3"/>
        <v/>
      </c>
    </row>
    <row r="78" spans="1:7" x14ac:dyDescent="0.2">
      <c r="A78" s="2">
        <v>2010101072</v>
      </c>
      <c r="B78" t="s">
        <v>21</v>
      </c>
      <c r="C78" s="9">
        <v>0</v>
      </c>
      <c r="D78" s="11">
        <v>45412</v>
      </c>
      <c r="E78" t="str">
        <f>VLOOKUP(A78,Sheet3!$A$2:$E$1000,3,FALSE)</f>
        <v>شركة اتون للتجارة</v>
      </c>
      <c r="F78">
        <f t="shared" si="2"/>
        <v>121</v>
      </c>
      <c r="G78" t="str">
        <f t="shared" si="3"/>
        <v/>
      </c>
    </row>
    <row r="79" spans="1:7" x14ac:dyDescent="0.2">
      <c r="A79" s="2">
        <v>2010101074</v>
      </c>
      <c r="B79" t="s">
        <v>22</v>
      </c>
      <c r="C79" s="9">
        <v>102174.56</v>
      </c>
      <c r="D79" s="11">
        <v>45322</v>
      </c>
      <c r="E79" t="str">
        <f>VLOOKUP(A79,Sheet3!$A$2:$E$1000,3,FALSE)</f>
        <v>شركة ابناء احمد عمر باحليوه - براغي</v>
      </c>
      <c r="F79">
        <f t="shared" si="2"/>
        <v>31</v>
      </c>
      <c r="G79">
        <f t="shared" si="3"/>
        <v>31</v>
      </c>
    </row>
    <row r="80" spans="1:7" x14ac:dyDescent="0.2">
      <c r="A80" s="2">
        <v>2010101074</v>
      </c>
      <c r="B80" t="s">
        <v>22</v>
      </c>
      <c r="C80" s="9"/>
      <c r="D80" s="11">
        <v>45350</v>
      </c>
      <c r="E80" t="str">
        <f>VLOOKUP(A80,Sheet3!$A$2:$E$1000,3,FALSE)</f>
        <v>شركة ابناء احمد عمر باحليوه - براغي</v>
      </c>
      <c r="F80">
        <f t="shared" si="2"/>
        <v>59</v>
      </c>
      <c r="G80" t="str">
        <f t="shared" si="3"/>
        <v/>
      </c>
    </row>
    <row r="81" spans="1:7" x14ac:dyDescent="0.2">
      <c r="A81" s="2">
        <v>2010101074</v>
      </c>
      <c r="B81" t="s">
        <v>22</v>
      </c>
      <c r="C81" s="9">
        <v>0</v>
      </c>
      <c r="D81" s="11">
        <v>45382</v>
      </c>
      <c r="E81" t="str">
        <f>VLOOKUP(A81,Sheet3!$A$2:$E$1000,3,FALSE)</f>
        <v>شركة ابناء احمد عمر باحليوه - براغي</v>
      </c>
      <c r="F81">
        <f t="shared" si="2"/>
        <v>91</v>
      </c>
      <c r="G81" t="str">
        <f t="shared" si="3"/>
        <v/>
      </c>
    </row>
    <row r="82" spans="1:7" x14ac:dyDescent="0.2">
      <c r="A82" s="2">
        <v>2010101074</v>
      </c>
      <c r="B82" t="s">
        <v>22</v>
      </c>
      <c r="C82" s="9">
        <v>0</v>
      </c>
      <c r="D82" s="11">
        <v>45412</v>
      </c>
      <c r="E82" t="str">
        <f>VLOOKUP(A82,Sheet3!$A$2:$E$1000,3,FALSE)</f>
        <v>شركة ابناء احمد عمر باحليوه - براغي</v>
      </c>
      <c r="F82">
        <f t="shared" si="2"/>
        <v>121</v>
      </c>
      <c r="G82" t="str">
        <f t="shared" si="3"/>
        <v/>
      </c>
    </row>
    <row r="83" spans="1:7" x14ac:dyDescent="0.2">
      <c r="A83" s="2">
        <v>2010101092</v>
      </c>
      <c r="B83" t="s">
        <v>23</v>
      </c>
      <c r="C83" s="9">
        <v>0</v>
      </c>
      <c r="D83" s="11">
        <v>45322</v>
      </c>
      <c r="E83" t="str">
        <f>VLOOKUP(A83,Sheet3!$A$2:$E$1000,3,FALSE)</f>
        <v>شركة ابناء ابرهيم عبد الرحمن المانع للتجارة و الصناعة</v>
      </c>
      <c r="F83">
        <f t="shared" si="2"/>
        <v>31</v>
      </c>
      <c r="G83" t="str">
        <f t="shared" si="3"/>
        <v/>
      </c>
    </row>
    <row r="84" spans="1:7" x14ac:dyDescent="0.2">
      <c r="A84" s="2">
        <v>2010101092</v>
      </c>
      <c r="B84" t="s">
        <v>23</v>
      </c>
      <c r="C84" s="9">
        <v>0</v>
      </c>
      <c r="D84" s="11">
        <v>45350</v>
      </c>
      <c r="E84" t="str">
        <f>VLOOKUP(A84,Sheet3!$A$2:$E$1000,3,FALSE)</f>
        <v>شركة ابناء ابرهيم عبد الرحمن المانع للتجارة و الصناعة</v>
      </c>
      <c r="F84">
        <f t="shared" si="2"/>
        <v>59</v>
      </c>
      <c r="G84" t="str">
        <f t="shared" si="3"/>
        <v/>
      </c>
    </row>
    <row r="85" spans="1:7" x14ac:dyDescent="0.2">
      <c r="A85" s="2">
        <v>2010101092</v>
      </c>
      <c r="B85" t="s">
        <v>23</v>
      </c>
      <c r="C85" s="9">
        <v>0</v>
      </c>
      <c r="D85" s="11">
        <v>45382</v>
      </c>
      <c r="E85" t="str">
        <f>VLOOKUP(A85,Sheet3!$A$2:$E$1000,3,FALSE)</f>
        <v>شركة ابناء ابرهيم عبد الرحمن المانع للتجارة و الصناعة</v>
      </c>
      <c r="F85">
        <f t="shared" si="2"/>
        <v>91</v>
      </c>
      <c r="G85" t="str">
        <f t="shared" si="3"/>
        <v/>
      </c>
    </row>
    <row r="86" spans="1:7" x14ac:dyDescent="0.2">
      <c r="A86" s="2">
        <v>2010101092</v>
      </c>
      <c r="B86" t="s">
        <v>23</v>
      </c>
      <c r="C86" s="9">
        <v>0</v>
      </c>
      <c r="D86" s="11">
        <v>45412</v>
      </c>
      <c r="E86" t="str">
        <f>VLOOKUP(A86,Sheet3!$A$2:$E$1000,3,FALSE)</f>
        <v>شركة ابناء ابرهيم عبد الرحمن المانع للتجارة و الصناعة</v>
      </c>
      <c r="F86">
        <f t="shared" si="2"/>
        <v>121</v>
      </c>
      <c r="G86" t="str">
        <f t="shared" si="3"/>
        <v/>
      </c>
    </row>
    <row r="87" spans="1:7" x14ac:dyDescent="0.2">
      <c r="A87" s="2">
        <v>2010101093</v>
      </c>
      <c r="B87" t="s">
        <v>24</v>
      </c>
      <c r="C87" s="9">
        <v>0</v>
      </c>
      <c r="D87" s="11">
        <v>45322</v>
      </c>
      <c r="E87" t="str">
        <f>VLOOKUP(A87,Sheet3!$A$2:$E$1000,3,FALSE)</f>
        <v>شركة مجموعة التيسير تالكو الصناعية</v>
      </c>
      <c r="F87">
        <f t="shared" si="2"/>
        <v>31</v>
      </c>
      <c r="G87" t="str">
        <f t="shared" si="3"/>
        <v/>
      </c>
    </row>
    <row r="88" spans="1:7" x14ac:dyDescent="0.2">
      <c r="A88" s="2">
        <v>2010101093</v>
      </c>
      <c r="B88" t="s">
        <v>24</v>
      </c>
      <c r="C88" s="9">
        <v>0</v>
      </c>
      <c r="D88" s="11">
        <v>45350</v>
      </c>
      <c r="E88" t="str">
        <f>VLOOKUP(A88,Sheet3!$A$2:$E$1000,3,FALSE)</f>
        <v>شركة مجموعة التيسير تالكو الصناعية</v>
      </c>
      <c r="F88">
        <f t="shared" si="2"/>
        <v>59</v>
      </c>
      <c r="G88" t="str">
        <f t="shared" si="3"/>
        <v/>
      </c>
    </row>
    <row r="89" spans="1:7" x14ac:dyDescent="0.2">
      <c r="A89" s="2">
        <v>2010101093</v>
      </c>
      <c r="B89" t="s">
        <v>24</v>
      </c>
      <c r="C89" s="9">
        <v>2020392</v>
      </c>
      <c r="D89" s="11">
        <v>45382</v>
      </c>
      <c r="E89" t="str">
        <f>VLOOKUP(A89,Sheet3!$A$2:$E$1000,3,FALSE)</f>
        <v>شركة مجموعة التيسير تالكو الصناعية</v>
      </c>
      <c r="F89">
        <f t="shared" si="2"/>
        <v>91</v>
      </c>
      <c r="G89">
        <f t="shared" si="3"/>
        <v>91</v>
      </c>
    </row>
    <row r="90" spans="1:7" x14ac:dyDescent="0.2">
      <c r="A90" s="2">
        <v>2010101093</v>
      </c>
      <c r="B90" t="s">
        <v>24</v>
      </c>
      <c r="C90" s="9">
        <v>1222574.6499999999</v>
      </c>
      <c r="D90" s="11">
        <v>45412</v>
      </c>
      <c r="E90" t="str">
        <f>VLOOKUP(A90,Sheet3!$A$2:$E$1000,3,FALSE)</f>
        <v>شركة مجموعة التيسير تالكو الصناعية</v>
      </c>
      <c r="F90">
        <f t="shared" si="2"/>
        <v>121</v>
      </c>
      <c r="G90">
        <f t="shared" si="3"/>
        <v>121</v>
      </c>
    </row>
    <row r="91" spans="1:7" x14ac:dyDescent="0.2">
      <c r="A91" s="2">
        <v>2010101095</v>
      </c>
      <c r="B91" t="s">
        <v>25</v>
      </c>
      <c r="C91" s="9">
        <v>54831</v>
      </c>
      <c r="D91" s="11">
        <v>45322</v>
      </c>
      <c r="E91" t="str">
        <f>VLOOKUP(A91,Sheet3!$A$2:$E$1000,3,FALSE)</f>
        <v>شركة الاندلس للتجارة - المنيوم و اكسسوارات</v>
      </c>
      <c r="F91">
        <f t="shared" si="2"/>
        <v>31</v>
      </c>
      <c r="G91">
        <f t="shared" si="3"/>
        <v>31</v>
      </c>
    </row>
    <row r="92" spans="1:7" x14ac:dyDescent="0.2">
      <c r="A92" s="2">
        <v>2010101095</v>
      </c>
      <c r="B92" t="s">
        <v>25</v>
      </c>
      <c r="C92" s="9">
        <v>12936.82</v>
      </c>
      <c r="D92" s="11">
        <v>45350</v>
      </c>
      <c r="E92" t="str">
        <f>VLOOKUP(A92,Sheet3!$A$2:$E$1000,3,FALSE)</f>
        <v>شركة الاندلس للتجارة - المنيوم و اكسسوارات</v>
      </c>
      <c r="F92">
        <f t="shared" si="2"/>
        <v>59</v>
      </c>
      <c r="G92">
        <f t="shared" si="3"/>
        <v>59</v>
      </c>
    </row>
    <row r="93" spans="1:7" x14ac:dyDescent="0.2">
      <c r="A93" s="2">
        <v>2010101095</v>
      </c>
      <c r="B93" t="s">
        <v>25</v>
      </c>
      <c r="C93" s="9">
        <v>0</v>
      </c>
      <c r="D93" s="11">
        <v>45382</v>
      </c>
      <c r="E93" t="str">
        <f>VLOOKUP(A93,Sheet3!$A$2:$E$1000,3,FALSE)</f>
        <v>شركة الاندلس للتجارة - المنيوم و اكسسوارات</v>
      </c>
      <c r="F93">
        <f t="shared" si="2"/>
        <v>91</v>
      </c>
      <c r="G93" t="str">
        <f t="shared" si="3"/>
        <v/>
      </c>
    </row>
    <row r="94" spans="1:7" x14ac:dyDescent="0.2">
      <c r="A94" s="2">
        <v>2010101095</v>
      </c>
      <c r="B94" t="s">
        <v>25</v>
      </c>
      <c r="C94" s="9">
        <v>0</v>
      </c>
      <c r="D94" s="11">
        <v>45412</v>
      </c>
      <c r="E94" t="str">
        <f>VLOOKUP(A94,Sheet3!$A$2:$E$1000,3,FALSE)</f>
        <v>شركة الاندلس للتجارة - المنيوم و اكسسوارات</v>
      </c>
      <c r="F94">
        <f t="shared" si="2"/>
        <v>121</v>
      </c>
      <c r="G94" t="str">
        <f t="shared" si="3"/>
        <v/>
      </c>
    </row>
    <row r="95" spans="1:7" x14ac:dyDescent="0.2">
      <c r="A95" s="2">
        <v>2010101097</v>
      </c>
      <c r="B95" s="10" t="s">
        <v>26</v>
      </c>
      <c r="C95" s="9">
        <v>734.81000000000006</v>
      </c>
      <c r="D95" s="11">
        <v>45322</v>
      </c>
      <c r="E95" t="str">
        <f>VLOOKUP(A95,Sheet3!$A$2:$E$1000,3,FALSE)</f>
        <v>شركة العاشوري للتجارة و الصناعة و المقاولات</v>
      </c>
      <c r="F95">
        <f t="shared" si="2"/>
        <v>31</v>
      </c>
      <c r="G95">
        <f t="shared" si="3"/>
        <v>31</v>
      </c>
    </row>
    <row r="96" spans="1:7" x14ac:dyDescent="0.2">
      <c r="A96" s="2">
        <v>2010101097</v>
      </c>
      <c r="B96" s="10" t="s">
        <v>26</v>
      </c>
      <c r="C96" s="9">
        <v>0</v>
      </c>
      <c r="D96" s="11">
        <v>45350</v>
      </c>
      <c r="E96" t="str">
        <f>VLOOKUP(A96,Sheet3!$A$2:$E$1000,3,FALSE)</f>
        <v>شركة العاشوري للتجارة و الصناعة و المقاولات</v>
      </c>
      <c r="F96">
        <f t="shared" si="2"/>
        <v>59</v>
      </c>
      <c r="G96" t="str">
        <f t="shared" si="3"/>
        <v/>
      </c>
    </row>
    <row r="97" spans="1:7" x14ac:dyDescent="0.2">
      <c r="A97" s="2">
        <v>2010101097</v>
      </c>
      <c r="B97" s="10" t="s">
        <v>26</v>
      </c>
      <c r="C97" s="9">
        <v>0</v>
      </c>
      <c r="D97" s="11">
        <v>45382</v>
      </c>
      <c r="E97" t="str">
        <f>VLOOKUP(A97,Sheet3!$A$2:$E$1000,3,FALSE)</f>
        <v>شركة العاشوري للتجارة و الصناعة و المقاولات</v>
      </c>
      <c r="F97">
        <f t="shared" si="2"/>
        <v>91</v>
      </c>
      <c r="G97" t="str">
        <f t="shared" si="3"/>
        <v/>
      </c>
    </row>
    <row r="98" spans="1:7" x14ac:dyDescent="0.2">
      <c r="A98" s="2">
        <v>2010101097</v>
      </c>
      <c r="B98" s="10" t="s">
        <v>26</v>
      </c>
      <c r="C98" s="9">
        <v>0</v>
      </c>
      <c r="D98" s="11">
        <v>45412</v>
      </c>
      <c r="E98" t="str">
        <f>VLOOKUP(A98,Sheet3!$A$2:$E$1000,3,FALSE)</f>
        <v>شركة العاشوري للتجارة و الصناعة و المقاولات</v>
      </c>
      <c r="F98">
        <f t="shared" si="2"/>
        <v>121</v>
      </c>
      <c r="G98" t="str">
        <f t="shared" si="3"/>
        <v/>
      </c>
    </row>
    <row r="99" spans="1:7" x14ac:dyDescent="0.2">
      <c r="A99" s="2">
        <v>2010101112</v>
      </c>
      <c r="B99" t="s">
        <v>27</v>
      </c>
      <c r="C99" s="9">
        <v>0.53</v>
      </c>
      <c r="D99" s="11">
        <v>45322</v>
      </c>
      <c r="E99" t="str">
        <f>VLOOKUP(A99,Sheet3!$A$2:$E$1000,3,FALSE)</f>
        <v>شركة تجديف للتجارة</v>
      </c>
      <c r="F99">
        <f t="shared" si="2"/>
        <v>31</v>
      </c>
      <c r="G99">
        <f t="shared" si="3"/>
        <v>31</v>
      </c>
    </row>
    <row r="100" spans="1:7" x14ac:dyDescent="0.2">
      <c r="A100" s="2">
        <v>2010101112</v>
      </c>
      <c r="B100" t="s">
        <v>27</v>
      </c>
      <c r="C100" s="9">
        <v>0</v>
      </c>
      <c r="D100" s="11">
        <v>45350</v>
      </c>
      <c r="E100" t="str">
        <f>VLOOKUP(A100,Sheet3!$A$2:$E$1000,3,FALSE)</f>
        <v>شركة تجديف للتجارة</v>
      </c>
      <c r="F100">
        <f t="shared" si="2"/>
        <v>59</v>
      </c>
      <c r="G100" t="str">
        <f t="shared" si="3"/>
        <v/>
      </c>
    </row>
    <row r="101" spans="1:7" x14ac:dyDescent="0.2">
      <c r="A101" s="2">
        <v>2010101112</v>
      </c>
      <c r="B101" t="s">
        <v>27</v>
      </c>
      <c r="C101" s="9">
        <v>0</v>
      </c>
      <c r="D101" s="11">
        <v>45382</v>
      </c>
      <c r="E101" t="str">
        <f>VLOOKUP(A101,Sheet3!$A$2:$E$1000,3,FALSE)</f>
        <v>شركة تجديف للتجارة</v>
      </c>
      <c r="F101">
        <f t="shared" si="2"/>
        <v>91</v>
      </c>
      <c r="G101" t="str">
        <f t="shared" si="3"/>
        <v/>
      </c>
    </row>
    <row r="102" spans="1:7" x14ac:dyDescent="0.2">
      <c r="A102" s="2">
        <v>2010101112</v>
      </c>
      <c r="B102" t="s">
        <v>27</v>
      </c>
      <c r="C102" s="9">
        <v>0</v>
      </c>
      <c r="D102" s="11">
        <v>45412</v>
      </c>
      <c r="E102" t="str">
        <f>VLOOKUP(A102,Sheet3!$A$2:$E$1000,3,FALSE)</f>
        <v>شركة تجديف للتجارة</v>
      </c>
      <c r="F102">
        <f t="shared" si="2"/>
        <v>121</v>
      </c>
      <c r="G102" t="str">
        <f t="shared" si="3"/>
        <v/>
      </c>
    </row>
    <row r="103" spans="1:7" x14ac:dyDescent="0.2">
      <c r="A103" s="2">
        <v>2010101122</v>
      </c>
      <c r="B103" t="s">
        <v>28</v>
      </c>
      <c r="C103" s="9">
        <v>28742.600000000002</v>
      </c>
      <c r="D103" s="11">
        <v>45322</v>
      </c>
      <c r="E103" t="str">
        <f>VLOOKUP(A103,Sheet3!$A$2:$E$1000,3,FALSE)</f>
        <v>شركة الاوساط الطيبة للتجارة -مؤسسة بيت الايثار</v>
      </c>
      <c r="F103">
        <f t="shared" si="2"/>
        <v>31</v>
      </c>
      <c r="G103">
        <f t="shared" si="3"/>
        <v>31</v>
      </c>
    </row>
    <row r="104" spans="1:7" x14ac:dyDescent="0.2">
      <c r="A104" s="2">
        <v>2010101122</v>
      </c>
      <c r="B104" t="s">
        <v>28</v>
      </c>
      <c r="C104" s="9">
        <v>0</v>
      </c>
      <c r="D104" s="11">
        <v>45350</v>
      </c>
      <c r="E104" t="str">
        <f>VLOOKUP(A104,Sheet3!$A$2:$E$1000,3,FALSE)</f>
        <v>شركة الاوساط الطيبة للتجارة -مؤسسة بيت الايثار</v>
      </c>
      <c r="F104">
        <f t="shared" si="2"/>
        <v>59</v>
      </c>
      <c r="G104" t="str">
        <f t="shared" si="3"/>
        <v/>
      </c>
    </row>
    <row r="105" spans="1:7" x14ac:dyDescent="0.2">
      <c r="A105" s="2">
        <v>2010101122</v>
      </c>
      <c r="B105" t="s">
        <v>28</v>
      </c>
      <c r="C105" s="9">
        <v>0</v>
      </c>
      <c r="D105" s="11">
        <v>45382</v>
      </c>
      <c r="E105" t="str">
        <f>VLOOKUP(A105,Sheet3!$A$2:$E$1000,3,FALSE)</f>
        <v>شركة الاوساط الطيبة للتجارة -مؤسسة بيت الايثار</v>
      </c>
      <c r="F105">
        <f t="shared" si="2"/>
        <v>91</v>
      </c>
      <c r="G105" t="str">
        <f t="shared" si="3"/>
        <v/>
      </c>
    </row>
    <row r="106" spans="1:7" x14ac:dyDescent="0.2">
      <c r="A106" s="2">
        <v>2010101122</v>
      </c>
      <c r="B106" t="s">
        <v>28</v>
      </c>
      <c r="C106" s="9">
        <v>0</v>
      </c>
      <c r="D106" s="11">
        <v>45412</v>
      </c>
      <c r="E106" t="str">
        <f>VLOOKUP(A106,Sheet3!$A$2:$E$1000,3,FALSE)</f>
        <v>شركة الاوساط الطيبة للتجارة -مؤسسة بيت الايثار</v>
      </c>
      <c r="F106">
        <f t="shared" si="2"/>
        <v>121</v>
      </c>
      <c r="G106" t="str">
        <f t="shared" si="3"/>
        <v/>
      </c>
    </row>
    <row r="107" spans="1:7" x14ac:dyDescent="0.2">
      <c r="A107" s="2">
        <v>2010101149</v>
      </c>
      <c r="B107" t="s">
        <v>29</v>
      </c>
      <c r="C107" s="9">
        <v>0</v>
      </c>
      <c r="D107" s="11">
        <v>45322</v>
      </c>
      <c r="E107" t="str">
        <f>VLOOKUP(A107,Sheet3!$A$2:$E$1000,3,FALSE)</f>
        <v>شركة  بروق الامان التجاريه</v>
      </c>
      <c r="F107">
        <f t="shared" si="2"/>
        <v>31</v>
      </c>
      <c r="G107" t="str">
        <f t="shared" si="3"/>
        <v/>
      </c>
    </row>
    <row r="108" spans="1:7" x14ac:dyDescent="0.2">
      <c r="A108" s="2">
        <v>2010101149</v>
      </c>
      <c r="B108" t="s">
        <v>29</v>
      </c>
      <c r="C108" s="9">
        <v>0</v>
      </c>
      <c r="D108" s="11">
        <v>45350</v>
      </c>
      <c r="E108" t="str">
        <f>VLOOKUP(A108,Sheet3!$A$2:$E$1000,3,FALSE)</f>
        <v>شركة  بروق الامان التجاريه</v>
      </c>
      <c r="F108">
        <f t="shared" si="2"/>
        <v>59</v>
      </c>
      <c r="G108" t="str">
        <f t="shared" si="3"/>
        <v/>
      </c>
    </row>
    <row r="109" spans="1:7" x14ac:dyDescent="0.2">
      <c r="A109" s="2">
        <v>2010101149</v>
      </c>
      <c r="B109" t="s">
        <v>29</v>
      </c>
      <c r="C109" s="9">
        <v>0</v>
      </c>
      <c r="D109" s="11">
        <v>45382</v>
      </c>
      <c r="E109" t="str">
        <f>VLOOKUP(A109,Sheet3!$A$2:$E$1000,3,FALSE)</f>
        <v>شركة  بروق الامان التجاريه</v>
      </c>
      <c r="F109">
        <f t="shared" si="2"/>
        <v>91</v>
      </c>
      <c r="G109" t="str">
        <f t="shared" si="3"/>
        <v/>
      </c>
    </row>
    <row r="110" spans="1:7" x14ac:dyDescent="0.2">
      <c r="A110" s="2">
        <v>2010101149</v>
      </c>
      <c r="B110" t="s">
        <v>29</v>
      </c>
      <c r="C110" s="9">
        <v>0</v>
      </c>
      <c r="D110" s="11">
        <v>45412</v>
      </c>
      <c r="E110" t="str">
        <f>VLOOKUP(A110,Sheet3!$A$2:$E$1000,3,FALSE)</f>
        <v>شركة  بروق الامان التجاريه</v>
      </c>
      <c r="F110">
        <f t="shared" si="2"/>
        <v>121</v>
      </c>
      <c r="G110" t="str">
        <f t="shared" si="3"/>
        <v/>
      </c>
    </row>
    <row r="111" spans="1:7" x14ac:dyDescent="0.2">
      <c r="A111" s="2">
        <v>2010101150</v>
      </c>
      <c r="B111" t="s">
        <v>30</v>
      </c>
      <c r="C111" s="9">
        <v>0</v>
      </c>
      <c r="D111" s="11">
        <v>45322</v>
      </c>
      <c r="E111" t="str">
        <f>VLOOKUP(A111,Sheet3!$A$2:$E$1000,3,FALSE)</f>
        <v>شركة المطاط الفني المحدوده</v>
      </c>
      <c r="F111">
        <f t="shared" si="2"/>
        <v>31</v>
      </c>
      <c r="G111" t="str">
        <f t="shared" si="3"/>
        <v/>
      </c>
    </row>
    <row r="112" spans="1:7" x14ac:dyDescent="0.2">
      <c r="A112" s="2">
        <v>2010101150</v>
      </c>
      <c r="B112" t="s">
        <v>30</v>
      </c>
      <c r="C112" s="9">
        <v>0</v>
      </c>
      <c r="D112" s="11">
        <v>45350</v>
      </c>
      <c r="E112" t="str">
        <f>VLOOKUP(A112,Sheet3!$A$2:$E$1000,3,FALSE)</f>
        <v>شركة المطاط الفني المحدوده</v>
      </c>
      <c r="F112">
        <f t="shared" si="2"/>
        <v>59</v>
      </c>
      <c r="G112" t="str">
        <f t="shared" si="3"/>
        <v/>
      </c>
    </row>
    <row r="113" spans="1:7" x14ac:dyDescent="0.2">
      <c r="A113" s="2">
        <v>2010101150</v>
      </c>
      <c r="B113" t="s">
        <v>30</v>
      </c>
      <c r="C113" s="9">
        <v>0</v>
      </c>
      <c r="D113" s="11">
        <v>45382</v>
      </c>
      <c r="E113" t="str">
        <f>VLOOKUP(A113,Sheet3!$A$2:$E$1000,3,FALSE)</f>
        <v>شركة المطاط الفني المحدوده</v>
      </c>
      <c r="F113">
        <f t="shared" si="2"/>
        <v>91</v>
      </c>
      <c r="G113" t="str">
        <f t="shared" si="3"/>
        <v/>
      </c>
    </row>
    <row r="114" spans="1:7" x14ac:dyDescent="0.2">
      <c r="A114" s="2">
        <v>2010101150</v>
      </c>
      <c r="B114" t="s">
        <v>30</v>
      </c>
      <c r="C114" s="9">
        <v>0</v>
      </c>
      <c r="D114" s="11">
        <v>45412</v>
      </c>
      <c r="E114" t="str">
        <f>VLOOKUP(A114,Sheet3!$A$2:$E$1000,3,FALSE)</f>
        <v>شركة المطاط الفني المحدوده</v>
      </c>
      <c r="F114">
        <f t="shared" si="2"/>
        <v>121</v>
      </c>
      <c r="G114" t="str">
        <f t="shared" si="3"/>
        <v/>
      </c>
    </row>
    <row r="115" spans="1:7" x14ac:dyDescent="0.2">
      <c r="A115" s="2">
        <v>2010101157</v>
      </c>
      <c r="B115" t="s">
        <v>31</v>
      </c>
      <c r="C115" s="9">
        <v>1501925</v>
      </c>
      <c r="D115" s="11">
        <v>45322</v>
      </c>
      <c r="E115" t="str">
        <f>VLOOKUP(A115,Sheet3!$A$2:$E$1000,3,FALSE)</f>
        <v>الشركة السعودية الامريكية للزجاج</v>
      </c>
      <c r="F115">
        <f t="shared" si="2"/>
        <v>31</v>
      </c>
      <c r="G115">
        <f t="shared" si="3"/>
        <v>31</v>
      </c>
    </row>
    <row r="116" spans="1:7" x14ac:dyDescent="0.2">
      <c r="A116" s="2">
        <v>2010101157</v>
      </c>
      <c r="B116" t="s">
        <v>31</v>
      </c>
      <c r="C116" s="9">
        <v>0</v>
      </c>
      <c r="D116" s="11">
        <v>45350</v>
      </c>
      <c r="E116" t="str">
        <f>VLOOKUP(A116,Sheet3!$A$2:$E$1000,3,FALSE)</f>
        <v>الشركة السعودية الامريكية للزجاج</v>
      </c>
      <c r="F116">
        <f t="shared" si="2"/>
        <v>59</v>
      </c>
      <c r="G116" t="str">
        <f t="shared" si="3"/>
        <v/>
      </c>
    </row>
    <row r="117" spans="1:7" x14ac:dyDescent="0.2">
      <c r="A117" s="2">
        <v>2010101157</v>
      </c>
      <c r="B117" t="s">
        <v>31</v>
      </c>
      <c r="C117" s="9">
        <v>0</v>
      </c>
      <c r="D117" s="11">
        <v>45382</v>
      </c>
      <c r="E117" t="str">
        <f>VLOOKUP(A117,Sheet3!$A$2:$E$1000,3,FALSE)</f>
        <v>الشركة السعودية الامريكية للزجاج</v>
      </c>
      <c r="F117">
        <f t="shared" si="2"/>
        <v>91</v>
      </c>
      <c r="G117" t="str">
        <f t="shared" si="3"/>
        <v/>
      </c>
    </row>
    <row r="118" spans="1:7" x14ac:dyDescent="0.2">
      <c r="A118" s="2">
        <v>2010101157</v>
      </c>
      <c r="B118" t="s">
        <v>31</v>
      </c>
      <c r="C118" s="9">
        <v>629209.10000000009</v>
      </c>
      <c r="D118" s="11">
        <v>45412</v>
      </c>
      <c r="E118" t="str">
        <f>VLOOKUP(A118,Sheet3!$A$2:$E$1000,3,FALSE)</f>
        <v>الشركة السعودية الامريكية للزجاج</v>
      </c>
      <c r="F118">
        <f t="shared" si="2"/>
        <v>121</v>
      </c>
      <c r="G118">
        <f t="shared" si="3"/>
        <v>121</v>
      </c>
    </row>
    <row r="119" spans="1:7" x14ac:dyDescent="0.2">
      <c r="A119" s="2">
        <v>2010101168</v>
      </c>
      <c r="B119" t="s">
        <v>32</v>
      </c>
      <c r="C119" s="8">
        <v>1904.585189999789</v>
      </c>
      <c r="D119" s="11">
        <v>45322</v>
      </c>
      <c r="E119" t="str">
        <f>VLOOKUP(A119,Sheet3!$A$2:$E$1000,3,FALSE)</f>
        <v>شركة خبراء الالواح المركبة المحدوده.</v>
      </c>
      <c r="F119">
        <f t="shared" si="2"/>
        <v>31</v>
      </c>
      <c r="G119">
        <f t="shared" si="3"/>
        <v>31</v>
      </c>
    </row>
    <row r="120" spans="1:7" x14ac:dyDescent="0.2">
      <c r="A120" s="2">
        <v>2010101168</v>
      </c>
      <c r="B120" t="s">
        <v>32</v>
      </c>
      <c r="C120" s="9">
        <v>0</v>
      </c>
      <c r="D120" s="11">
        <v>45350</v>
      </c>
      <c r="E120" t="str">
        <f>VLOOKUP(A120,Sheet3!$A$2:$E$1000,3,FALSE)</f>
        <v>شركة خبراء الالواح المركبة المحدوده.</v>
      </c>
      <c r="F120">
        <f t="shared" si="2"/>
        <v>59</v>
      </c>
      <c r="G120" t="str">
        <f t="shared" si="3"/>
        <v/>
      </c>
    </row>
    <row r="121" spans="1:7" x14ac:dyDescent="0.2">
      <c r="A121" s="2">
        <v>2010101168</v>
      </c>
      <c r="B121" t="s">
        <v>32</v>
      </c>
      <c r="C121" s="9">
        <v>0</v>
      </c>
      <c r="D121" s="11">
        <v>45382</v>
      </c>
      <c r="E121" t="str">
        <f>VLOOKUP(A121,Sheet3!$A$2:$E$1000,3,FALSE)</f>
        <v>شركة خبراء الالواح المركبة المحدوده.</v>
      </c>
      <c r="F121">
        <f t="shared" si="2"/>
        <v>91</v>
      </c>
      <c r="G121" t="str">
        <f t="shared" si="3"/>
        <v/>
      </c>
    </row>
    <row r="122" spans="1:7" x14ac:dyDescent="0.2">
      <c r="A122" s="2">
        <v>2010101168</v>
      </c>
      <c r="B122" t="s">
        <v>32</v>
      </c>
      <c r="C122" s="9">
        <v>0</v>
      </c>
      <c r="D122" s="11">
        <v>45412</v>
      </c>
      <c r="E122" t="str">
        <f>VLOOKUP(A122,Sheet3!$A$2:$E$1000,3,FALSE)</f>
        <v>شركة خبراء الالواح المركبة المحدوده.</v>
      </c>
      <c r="F122">
        <f t="shared" si="2"/>
        <v>121</v>
      </c>
      <c r="G122" t="str">
        <f t="shared" si="3"/>
        <v/>
      </c>
    </row>
    <row r="123" spans="1:7" x14ac:dyDescent="0.2">
      <c r="A123" s="2">
        <v>2010101170</v>
      </c>
      <c r="B123" t="s">
        <v>33</v>
      </c>
      <c r="C123" s="9">
        <v>0</v>
      </c>
      <c r="D123" s="11">
        <v>45322</v>
      </c>
      <c r="E123" t="str">
        <f>VLOOKUP(A123,Sheet3!$A$2:$E$1000,3,FALSE)</f>
        <v>شركة الخالدي للمقاولات المكانيكيه</v>
      </c>
      <c r="F123">
        <f t="shared" si="2"/>
        <v>31</v>
      </c>
      <c r="G123" t="str">
        <f t="shared" si="3"/>
        <v/>
      </c>
    </row>
    <row r="124" spans="1:7" x14ac:dyDescent="0.2">
      <c r="A124" s="2">
        <v>2010101170</v>
      </c>
      <c r="B124" t="s">
        <v>33</v>
      </c>
      <c r="C124" s="9">
        <v>0</v>
      </c>
      <c r="D124" s="11">
        <v>45350</v>
      </c>
      <c r="E124" t="str">
        <f>VLOOKUP(A124,Sheet3!$A$2:$E$1000,3,FALSE)</f>
        <v>شركة الخالدي للمقاولات المكانيكيه</v>
      </c>
      <c r="F124">
        <f t="shared" si="2"/>
        <v>59</v>
      </c>
      <c r="G124" t="str">
        <f t="shared" si="3"/>
        <v/>
      </c>
    </row>
    <row r="125" spans="1:7" x14ac:dyDescent="0.2">
      <c r="A125" s="2">
        <v>2010101170</v>
      </c>
      <c r="B125" t="s">
        <v>33</v>
      </c>
      <c r="C125" s="9">
        <v>0</v>
      </c>
      <c r="D125" s="11">
        <v>45382</v>
      </c>
      <c r="E125" t="str">
        <f>VLOOKUP(A125,Sheet3!$A$2:$E$1000,3,FALSE)</f>
        <v>شركة الخالدي للمقاولات المكانيكيه</v>
      </c>
      <c r="F125">
        <f t="shared" si="2"/>
        <v>91</v>
      </c>
      <c r="G125" t="str">
        <f t="shared" si="3"/>
        <v/>
      </c>
    </row>
    <row r="126" spans="1:7" x14ac:dyDescent="0.2">
      <c r="A126" s="2">
        <v>2010101170</v>
      </c>
      <c r="B126" t="s">
        <v>33</v>
      </c>
      <c r="C126" s="9">
        <v>0</v>
      </c>
      <c r="D126" s="11">
        <v>45412</v>
      </c>
      <c r="E126" t="str">
        <f>VLOOKUP(A126,Sheet3!$A$2:$E$1000,3,FALSE)</f>
        <v>شركة الخالدي للمقاولات المكانيكيه</v>
      </c>
      <c r="F126">
        <f t="shared" si="2"/>
        <v>121</v>
      </c>
      <c r="G126" t="str">
        <f t="shared" si="3"/>
        <v/>
      </c>
    </row>
    <row r="127" spans="1:7" x14ac:dyDescent="0.2">
      <c r="A127" s="2">
        <v>2010101173</v>
      </c>
      <c r="B127" t="s">
        <v>34</v>
      </c>
      <c r="C127" s="9">
        <v>0</v>
      </c>
      <c r="D127" s="11">
        <v>45322</v>
      </c>
      <c r="E127" t="str">
        <f>VLOOKUP(A127,Sheet3!$A$2:$E$1000,3,FALSE)</f>
        <v>مؤسسة فنون الوحده التقنية للتجاره</v>
      </c>
      <c r="F127">
        <f t="shared" si="2"/>
        <v>31</v>
      </c>
      <c r="G127" t="str">
        <f t="shared" si="3"/>
        <v/>
      </c>
    </row>
    <row r="128" spans="1:7" x14ac:dyDescent="0.2">
      <c r="A128" s="2">
        <v>2010101173</v>
      </c>
      <c r="B128" t="s">
        <v>34</v>
      </c>
      <c r="C128" s="9">
        <v>0</v>
      </c>
      <c r="D128" s="11">
        <v>45350</v>
      </c>
      <c r="E128" t="str">
        <f>VLOOKUP(A128,Sheet3!$A$2:$E$1000,3,FALSE)</f>
        <v>مؤسسة فنون الوحده التقنية للتجاره</v>
      </c>
      <c r="F128">
        <f t="shared" si="2"/>
        <v>59</v>
      </c>
      <c r="G128" t="str">
        <f t="shared" si="3"/>
        <v/>
      </c>
    </row>
    <row r="129" spans="1:7" x14ac:dyDescent="0.2">
      <c r="A129" s="2">
        <v>2010101173</v>
      </c>
      <c r="B129" t="s">
        <v>34</v>
      </c>
      <c r="C129" s="9">
        <v>0</v>
      </c>
      <c r="D129" s="11">
        <v>45382</v>
      </c>
      <c r="E129" t="str">
        <f>VLOOKUP(A129,Sheet3!$A$2:$E$1000,3,FALSE)</f>
        <v>مؤسسة فنون الوحده التقنية للتجاره</v>
      </c>
      <c r="F129">
        <f t="shared" si="2"/>
        <v>91</v>
      </c>
      <c r="G129" t="str">
        <f t="shared" si="3"/>
        <v/>
      </c>
    </row>
    <row r="130" spans="1:7" x14ac:dyDescent="0.2">
      <c r="A130" s="2">
        <v>2010101173</v>
      </c>
      <c r="B130" t="s">
        <v>34</v>
      </c>
      <c r="C130" s="9">
        <v>0</v>
      </c>
      <c r="D130" s="11">
        <v>45412</v>
      </c>
      <c r="E130" t="str">
        <f>VLOOKUP(A130,Sheet3!$A$2:$E$1000,3,FALSE)</f>
        <v>مؤسسة فنون الوحده التقنية للتجاره</v>
      </c>
      <c r="F130">
        <f t="shared" si="2"/>
        <v>121</v>
      </c>
      <c r="G130" t="str">
        <f t="shared" si="3"/>
        <v/>
      </c>
    </row>
    <row r="131" spans="1:7" x14ac:dyDescent="0.2">
      <c r="A131" s="2">
        <v>2010101182</v>
      </c>
      <c r="B131" t="s">
        <v>35</v>
      </c>
      <c r="C131" s="8">
        <v>3571.94</v>
      </c>
      <c r="D131" s="11">
        <v>45322</v>
      </c>
      <c r="E131" t="str">
        <f>VLOOKUP(A131,Sheet3!$A$2:$E$1000,3,FALSE)</f>
        <v>مؤسسة التلال الزجاجيه للتجاره</v>
      </c>
      <c r="F131">
        <f t="shared" ref="F131:F194" si="4">D131-$F$1</f>
        <v>31</v>
      </c>
      <c r="G131">
        <f t="shared" si="3"/>
        <v>31</v>
      </c>
    </row>
    <row r="132" spans="1:7" x14ac:dyDescent="0.2">
      <c r="A132" s="2">
        <v>2010101182</v>
      </c>
      <c r="B132" t="s">
        <v>35</v>
      </c>
      <c r="C132" s="9">
        <v>0</v>
      </c>
      <c r="D132" s="11">
        <v>45350</v>
      </c>
      <c r="E132" t="str">
        <f>VLOOKUP(A132,Sheet3!$A$2:$E$1000,3,FALSE)</f>
        <v>مؤسسة التلال الزجاجيه للتجاره</v>
      </c>
      <c r="F132">
        <f t="shared" si="4"/>
        <v>59</v>
      </c>
      <c r="G132" t="str">
        <f t="shared" ref="G132:G195" si="5">IF(C132&gt;0,F132,"")</f>
        <v/>
      </c>
    </row>
    <row r="133" spans="1:7" x14ac:dyDescent="0.2">
      <c r="A133" s="2">
        <v>2010101182</v>
      </c>
      <c r="B133" t="s">
        <v>35</v>
      </c>
      <c r="C133" s="9">
        <v>0</v>
      </c>
      <c r="D133" s="11">
        <v>45382</v>
      </c>
      <c r="E133" t="str">
        <f>VLOOKUP(A133,Sheet3!$A$2:$E$1000,3,FALSE)</f>
        <v>مؤسسة التلال الزجاجيه للتجاره</v>
      </c>
      <c r="F133">
        <f t="shared" si="4"/>
        <v>91</v>
      </c>
      <c r="G133" t="str">
        <f t="shared" si="5"/>
        <v/>
      </c>
    </row>
    <row r="134" spans="1:7" x14ac:dyDescent="0.2">
      <c r="A134" s="2">
        <v>2010101182</v>
      </c>
      <c r="B134" t="s">
        <v>35</v>
      </c>
      <c r="C134" s="9">
        <v>0</v>
      </c>
      <c r="D134" s="11">
        <v>45412</v>
      </c>
      <c r="E134" t="str">
        <f>VLOOKUP(A134,Sheet3!$A$2:$E$1000,3,FALSE)</f>
        <v>مؤسسة التلال الزجاجيه للتجاره</v>
      </c>
      <c r="F134">
        <f t="shared" si="4"/>
        <v>121</v>
      </c>
      <c r="G134" t="str">
        <f t="shared" si="5"/>
        <v/>
      </c>
    </row>
    <row r="135" spans="1:7" x14ac:dyDescent="0.2">
      <c r="A135" s="2">
        <v>2010101183</v>
      </c>
      <c r="B135" t="s">
        <v>36</v>
      </c>
      <c r="C135" s="9">
        <v>0</v>
      </c>
      <c r="D135" s="11">
        <v>45322</v>
      </c>
      <c r="E135" t="str">
        <f>VLOOKUP(A135,Sheet3!$A$2:$E$1000,3,FALSE)</f>
        <v>شركة الكفاءة المحدودة</v>
      </c>
      <c r="F135">
        <f t="shared" si="4"/>
        <v>31</v>
      </c>
      <c r="G135" t="str">
        <f t="shared" si="5"/>
        <v/>
      </c>
    </row>
    <row r="136" spans="1:7" x14ac:dyDescent="0.2">
      <c r="A136" s="2">
        <v>2010101183</v>
      </c>
      <c r="B136" t="s">
        <v>36</v>
      </c>
      <c r="C136" s="9">
        <v>0</v>
      </c>
      <c r="D136" s="11">
        <v>45350</v>
      </c>
      <c r="E136" t="str">
        <f>VLOOKUP(A136,Sheet3!$A$2:$E$1000,3,FALSE)</f>
        <v>شركة الكفاءة المحدودة</v>
      </c>
      <c r="F136">
        <f t="shared" si="4"/>
        <v>59</v>
      </c>
      <c r="G136" t="str">
        <f t="shared" si="5"/>
        <v/>
      </c>
    </row>
    <row r="137" spans="1:7" x14ac:dyDescent="0.2">
      <c r="A137" s="2">
        <v>2010101183</v>
      </c>
      <c r="B137" t="s">
        <v>36</v>
      </c>
      <c r="C137" s="9">
        <v>0</v>
      </c>
      <c r="D137" s="11">
        <v>45382</v>
      </c>
      <c r="E137" t="str">
        <f>VLOOKUP(A137,Sheet3!$A$2:$E$1000,3,FALSE)</f>
        <v>شركة الكفاءة المحدودة</v>
      </c>
      <c r="F137">
        <f t="shared" si="4"/>
        <v>91</v>
      </c>
      <c r="G137" t="str">
        <f t="shared" si="5"/>
        <v/>
      </c>
    </row>
    <row r="138" spans="1:7" x14ac:dyDescent="0.2">
      <c r="A138" s="2">
        <v>2010101183</v>
      </c>
      <c r="B138" t="s">
        <v>36</v>
      </c>
      <c r="C138" s="9">
        <v>0</v>
      </c>
      <c r="D138" s="11">
        <v>45412</v>
      </c>
      <c r="E138" t="str">
        <f>VLOOKUP(A138,Sheet3!$A$2:$E$1000,3,FALSE)</f>
        <v>شركة الكفاءة المحدودة</v>
      </c>
      <c r="F138">
        <f t="shared" si="4"/>
        <v>121</v>
      </c>
      <c r="G138" t="str">
        <f t="shared" si="5"/>
        <v/>
      </c>
    </row>
    <row r="139" spans="1:7" x14ac:dyDescent="0.2">
      <c r="A139" s="2">
        <v>2010101185</v>
      </c>
      <c r="B139" t="s">
        <v>37</v>
      </c>
      <c r="C139" s="9">
        <v>0</v>
      </c>
      <c r="D139" s="11">
        <v>45322</v>
      </c>
      <c r="E139" t="str">
        <f>VLOOKUP(A139,Sheet3!$A$2:$E$1000,3,FALSE)</f>
        <v>شركة سيكا العربيه السعودية المحدوده</v>
      </c>
      <c r="F139">
        <f t="shared" si="4"/>
        <v>31</v>
      </c>
      <c r="G139" t="str">
        <f t="shared" si="5"/>
        <v/>
      </c>
    </row>
    <row r="140" spans="1:7" x14ac:dyDescent="0.2">
      <c r="A140" s="2">
        <v>2010101185</v>
      </c>
      <c r="B140" t="s">
        <v>37</v>
      </c>
      <c r="C140" s="9">
        <v>0</v>
      </c>
      <c r="D140" s="11">
        <v>45350</v>
      </c>
      <c r="E140" t="str">
        <f>VLOOKUP(A140,Sheet3!$A$2:$E$1000,3,FALSE)</f>
        <v>شركة سيكا العربيه السعودية المحدوده</v>
      </c>
      <c r="F140">
        <f t="shared" si="4"/>
        <v>59</v>
      </c>
      <c r="G140" t="str">
        <f t="shared" si="5"/>
        <v/>
      </c>
    </row>
    <row r="141" spans="1:7" x14ac:dyDescent="0.2">
      <c r="A141" s="2">
        <v>2010101185</v>
      </c>
      <c r="B141" t="s">
        <v>37</v>
      </c>
      <c r="C141" s="9">
        <v>0</v>
      </c>
      <c r="D141" s="11">
        <v>45382</v>
      </c>
      <c r="E141" t="str">
        <f>VLOOKUP(A141,Sheet3!$A$2:$E$1000,3,FALSE)</f>
        <v>شركة سيكا العربيه السعودية المحدوده</v>
      </c>
      <c r="F141">
        <f t="shared" si="4"/>
        <v>91</v>
      </c>
      <c r="G141" t="str">
        <f t="shared" si="5"/>
        <v/>
      </c>
    </row>
    <row r="142" spans="1:7" x14ac:dyDescent="0.2">
      <c r="A142" s="2">
        <v>2010101185</v>
      </c>
      <c r="B142" t="s">
        <v>37</v>
      </c>
      <c r="C142" s="9">
        <v>0</v>
      </c>
      <c r="D142" s="11">
        <v>45412</v>
      </c>
      <c r="E142" t="str">
        <f>VLOOKUP(A142,Sheet3!$A$2:$E$1000,3,FALSE)</f>
        <v>شركة سيكا العربيه السعودية المحدوده</v>
      </c>
      <c r="F142">
        <f t="shared" si="4"/>
        <v>121</v>
      </c>
      <c r="G142" t="str">
        <f t="shared" si="5"/>
        <v/>
      </c>
    </row>
    <row r="143" spans="1:7" x14ac:dyDescent="0.2">
      <c r="A143" s="2">
        <v>2010101188</v>
      </c>
      <c r="B143" s="10" t="s">
        <v>38</v>
      </c>
      <c r="C143" s="9">
        <v>44409.78</v>
      </c>
      <c r="D143" s="11">
        <v>45322</v>
      </c>
      <c r="E143" t="str">
        <f>VLOOKUP(A143,Sheet3!$A$2:$E$1000,3,FALSE)</f>
        <v>مصنع ابراهيم يوسف العوضي</v>
      </c>
      <c r="F143">
        <f t="shared" si="4"/>
        <v>31</v>
      </c>
      <c r="G143">
        <f t="shared" si="5"/>
        <v>31</v>
      </c>
    </row>
    <row r="144" spans="1:7" x14ac:dyDescent="0.2">
      <c r="A144" s="2">
        <v>2010101188</v>
      </c>
      <c r="B144" s="10" t="s">
        <v>38</v>
      </c>
      <c r="C144" s="9">
        <v>0</v>
      </c>
      <c r="D144" s="11">
        <v>45350</v>
      </c>
      <c r="E144" t="str">
        <f>VLOOKUP(A144,Sheet3!$A$2:$E$1000,3,FALSE)</f>
        <v>مصنع ابراهيم يوسف العوضي</v>
      </c>
      <c r="F144">
        <f t="shared" si="4"/>
        <v>59</v>
      </c>
      <c r="G144" t="str">
        <f t="shared" si="5"/>
        <v/>
      </c>
    </row>
    <row r="145" spans="1:7" x14ac:dyDescent="0.2">
      <c r="A145" s="2">
        <v>2010101188</v>
      </c>
      <c r="B145" s="10" t="s">
        <v>38</v>
      </c>
      <c r="C145" s="9">
        <v>0</v>
      </c>
      <c r="D145" s="11">
        <v>45382</v>
      </c>
      <c r="E145" t="str">
        <f>VLOOKUP(A145,Sheet3!$A$2:$E$1000,3,FALSE)</f>
        <v>مصنع ابراهيم يوسف العوضي</v>
      </c>
      <c r="F145">
        <f t="shared" si="4"/>
        <v>91</v>
      </c>
      <c r="G145" t="str">
        <f t="shared" si="5"/>
        <v/>
      </c>
    </row>
    <row r="146" spans="1:7" x14ac:dyDescent="0.2">
      <c r="A146" s="2">
        <v>2010101188</v>
      </c>
      <c r="B146" s="10" t="s">
        <v>38</v>
      </c>
      <c r="C146" s="9">
        <v>0</v>
      </c>
      <c r="D146" s="11">
        <v>45412</v>
      </c>
      <c r="E146" t="str">
        <f>VLOOKUP(A146,Sheet3!$A$2:$E$1000,3,FALSE)</f>
        <v>مصنع ابراهيم يوسف العوضي</v>
      </c>
      <c r="F146">
        <f t="shared" si="4"/>
        <v>121</v>
      </c>
      <c r="G146" t="str">
        <f t="shared" si="5"/>
        <v/>
      </c>
    </row>
    <row r="147" spans="1:7" x14ac:dyDescent="0.2">
      <c r="A147" s="2">
        <v>2010101191</v>
      </c>
      <c r="B147" t="s">
        <v>39</v>
      </c>
      <c r="C147" s="9">
        <v>0</v>
      </c>
      <c r="D147" s="11">
        <v>45322</v>
      </c>
      <c r="E147" t="str">
        <f>VLOOKUP(A147,Sheet3!$A$2:$E$1000,3,FALSE)</f>
        <v>مؤسسة اوبين الابيض للمقاولات</v>
      </c>
      <c r="F147">
        <f t="shared" si="4"/>
        <v>31</v>
      </c>
      <c r="G147" t="str">
        <f t="shared" si="5"/>
        <v/>
      </c>
    </row>
    <row r="148" spans="1:7" x14ac:dyDescent="0.2">
      <c r="A148" s="2">
        <v>2010101191</v>
      </c>
      <c r="B148" t="s">
        <v>39</v>
      </c>
      <c r="C148" s="9">
        <v>0</v>
      </c>
      <c r="D148" s="11">
        <v>45350</v>
      </c>
      <c r="E148" t="str">
        <f>VLOOKUP(A148,Sheet3!$A$2:$E$1000,3,FALSE)</f>
        <v>مؤسسة اوبين الابيض للمقاولات</v>
      </c>
      <c r="F148">
        <f t="shared" si="4"/>
        <v>59</v>
      </c>
      <c r="G148" t="str">
        <f t="shared" si="5"/>
        <v/>
      </c>
    </row>
    <row r="149" spans="1:7" x14ac:dyDescent="0.2">
      <c r="A149" s="2">
        <v>2010101191</v>
      </c>
      <c r="B149" t="s">
        <v>39</v>
      </c>
      <c r="C149" s="9">
        <v>0</v>
      </c>
      <c r="D149" s="11">
        <v>45382</v>
      </c>
      <c r="E149" t="str">
        <f>VLOOKUP(A149,Sheet3!$A$2:$E$1000,3,FALSE)</f>
        <v>مؤسسة اوبين الابيض للمقاولات</v>
      </c>
      <c r="F149">
        <f t="shared" si="4"/>
        <v>91</v>
      </c>
      <c r="G149" t="str">
        <f t="shared" si="5"/>
        <v/>
      </c>
    </row>
    <row r="150" spans="1:7" x14ac:dyDescent="0.2">
      <c r="A150" s="2">
        <v>2010101191</v>
      </c>
      <c r="B150" t="s">
        <v>39</v>
      </c>
      <c r="C150" s="9">
        <v>0</v>
      </c>
      <c r="D150" s="11">
        <v>45412</v>
      </c>
      <c r="E150" t="str">
        <f>VLOOKUP(A150,Sheet3!$A$2:$E$1000,3,FALSE)</f>
        <v>مؤسسة اوبين الابيض للمقاولات</v>
      </c>
      <c r="F150">
        <f t="shared" si="4"/>
        <v>121</v>
      </c>
      <c r="G150" t="str">
        <f t="shared" si="5"/>
        <v/>
      </c>
    </row>
    <row r="151" spans="1:7" x14ac:dyDescent="0.2">
      <c r="A151" s="2">
        <v>2010101194</v>
      </c>
      <c r="B151" s="10" t="s">
        <v>40</v>
      </c>
      <c r="C151" s="9">
        <v>152538</v>
      </c>
      <c r="D151" s="11">
        <v>45322</v>
      </c>
      <c r="E151" t="str">
        <f>VLOOKUP(A151,Sheet3!$A$2:$E$1000,3,FALSE)</f>
        <v>مؤسسة المنصات المتحركة للتجارة</v>
      </c>
      <c r="F151">
        <f t="shared" si="4"/>
        <v>31</v>
      </c>
      <c r="G151">
        <f t="shared" si="5"/>
        <v>31</v>
      </c>
    </row>
    <row r="152" spans="1:7" x14ac:dyDescent="0.2">
      <c r="A152" s="2">
        <v>2010101194</v>
      </c>
      <c r="B152" s="10" t="s">
        <v>40</v>
      </c>
      <c r="C152" s="9">
        <v>0</v>
      </c>
      <c r="D152" s="11">
        <v>45350</v>
      </c>
      <c r="E152" t="str">
        <f>VLOOKUP(A152,Sheet3!$A$2:$E$1000,3,FALSE)</f>
        <v>مؤسسة المنصات المتحركة للتجارة</v>
      </c>
      <c r="F152">
        <f t="shared" si="4"/>
        <v>59</v>
      </c>
      <c r="G152" t="str">
        <f t="shared" si="5"/>
        <v/>
      </c>
    </row>
    <row r="153" spans="1:7" x14ac:dyDescent="0.2">
      <c r="A153" s="2">
        <v>2010101194</v>
      </c>
      <c r="B153" s="10" t="s">
        <v>40</v>
      </c>
      <c r="C153" s="9">
        <v>0</v>
      </c>
      <c r="D153" s="11">
        <v>45382</v>
      </c>
      <c r="E153" t="str">
        <f>VLOOKUP(A153,Sheet3!$A$2:$E$1000,3,FALSE)</f>
        <v>مؤسسة المنصات المتحركة للتجارة</v>
      </c>
      <c r="F153">
        <f t="shared" si="4"/>
        <v>91</v>
      </c>
      <c r="G153" t="str">
        <f t="shared" si="5"/>
        <v/>
      </c>
    </row>
    <row r="154" spans="1:7" x14ac:dyDescent="0.2">
      <c r="A154" s="2">
        <v>2010101194</v>
      </c>
      <c r="B154" s="10" t="s">
        <v>40</v>
      </c>
      <c r="C154" s="9">
        <v>0</v>
      </c>
      <c r="D154" s="11">
        <v>45412</v>
      </c>
      <c r="E154" t="str">
        <f>VLOOKUP(A154,Sheet3!$A$2:$E$1000,3,FALSE)</f>
        <v>مؤسسة المنصات المتحركة للتجارة</v>
      </c>
      <c r="F154">
        <f t="shared" si="4"/>
        <v>121</v>
      </c>
      <c r="G154" t="str">
        <f t="shared" si="5"/>
        <v/>
      </c>
    </row>
    <row r="155" spans="1:7" x14ac:dyDescent="0.2">
      <c r="A155" s="2">
        <v>2010101195</v>
      </c>
      <c r="B155" t="s">
        <v>41</v>
      </c>
      <c r="C155" s="9">
        <v>2099.9</v>
      </c>
      <c r="D155" s="11">
        <v>45322</v>
      </c>
      <c r="E155" t="str">
        <f>VLOOKUP(A155,Sheet3!$A$2:$E$1000,3,FALSE)</f>
        <v>شركة منافع الصناعية المحدودة</v>
      </c>
      <c r="F155">
        <f t="shared" si="4"/>
        <v>31</v>
      </c>
      <c r="G155">
        <f t="shared" si="5"/>
        <v>31</v>
      </c>
    </row>
    <row r="156" spans="1:7" x14ac:dyDescent="0.2">
      <c r="A156" s="2">
        <v>2010101195</v>
      </c>
      <c r="B156" t="s">
        <v>41</v>
      </c>
      <c r="C156" s="9">
        <v>0</v>
      </c>
      <c r="D156" s="11">
        <v>45350</v>
      </c>
      <c r="E156" t="str">
        <f>VLOOKUP(A156,Sheet3!$A$2:$E$1000,3,FALSE)</f>
        <v>شركة منافع الصناعية المحدودة</v>
      </c>
      <c r="F156">
        <f t="shared" si="4"/>
        <v>59</v>
      </c>
      <c r="G156" t="str">
        <f t="shared" si="5"/>
        <v/>
      </c>
    </row>
    <row r="157" spans="1:7" x14ac:dyDescent="0.2">
      <c r="A157" s="2">
        <v>2010101195</v>
      </c>
      <c r="B157" t="s">
        <v>41</v>
      </c>
      <c r="C157" s="9">
        <v>0</v>
      </c>
      <c r="D157" s="11">
        <v>45382</v>
      </c>
      <c r="E157" t="str">
        <f>VLOOKUP(A157,Sheet3!$A$2:$E$1000,3,FALSE)</f>
        <v>شركة منافع الصناعية المحدودة</v>
      </c>
      <c r="F157">
        <f t="shared" si="4"/>
        <v>91</v>
      </c>
      <c r="G157" t="str">
        <f t="shared" si="5"/>
        <v/>
      </c>
    </row>
    <row r="158" spans="1:7" x14ac:dyDescent="0.2">
      <c r="A158" s="2">
        <v>2010101195</v>
      </c>
      <c r="B158" t="s">
        <v>41</v>
      </c>
      <c r="C158" s="9">
        <v>0</v>
      </c>
      <c r="D158" s="11">
        <v>45412</v>
      </c>
      <c r="E158" t="str">
        <f>VLOOKUP(A158,Sheet3!$A$2:$E$1000,3,FALSE)</f>
        <v>شركة منافع الصناعية المحدودة</v>
      </c>
      <c r="F158">
        <f t="shared" si="4"/>
        <v>121</v>
      </c>
      <c r="G158" t="str">
        <f t="shared" si="5"/>
        <v/>
      </c>
    </row>
    <row r="159" spans="1:7" x14ac:dyDescent="0.2">
      <c r="A159" s="2">
        <v>2010101196</v>
      </c>
      <c r="B159" t="s">
        <v>42</v>
      </c>
      <c r="C159" s="9">
        <v>0</v>
      </c>
      <c r="D159" s="11">
        <v>45322</v>
      </c>
      <c r="E159" t="str">
        <f>VLOOKUP(A159,Sheet3!$A$2:$E$1000,3,FALSE)</f>
        <v>شركة عبد العزيز وسعد المعجل</v>
      </c>
      <c r="F159">
        <f t="shared" si="4"/>
        <v>31</v>
      </c>
      <c r="G159" t="str">
        <f t="shared" si="5"/>
        <v/>
      </c>
    </row>
    <row r="160" spans="1:7" x14ac:dyDescent="0.2">
      <c r="A160" s="2">
        <v>2010101196</v>
      </c>
      <c r="B160" t="s">
        <v>42</v>
      </c>
      <c r="C160" s="9">
        <v>0</v>
      </c>
      <c r="D160" s="11">
        <v>45350</v>
      </c>
      <c r="E160" t="str">
        <f>VLOOKUP(A160,Sheet3!$A$2:$E$1000,3,FALSE)</f>
        <v>شركة عبد العزيز وسعد المعجل</v>
      </c>
      <c r="F160">
        <f t="shared" si="4"/>
        <v>59</v>
      </c>
      <c r="G160" t="str">
        <f t="shared" si="5"/>
        <v/>
      </c>
    </row>
    <row r="161" spans="1:7" x14ac:dyDescent="0.2">
      <c r="A161" s="2">
        <v>2010101196</v>
      </c>
      <c r="B161" t="s">
        <v>42</v>
      </c>
      <c r="C161" s="9">
        <v>0</v>
      </c>
      <c r="D161" s="11">
        <v>45382</v>
      </c>
      <c r="E161" t="str">
        <f>VLOOKUP(A161,Sheet3!$A$2:$E$1000,3,FALSE)</f>
        <v>شركة عبد العزيز وسعد المعجل</v>
      </c>
      <c r="F161">
        <f t="shared" si="4"/>
        <v>91</v>
      </c>
      <c r="G161" t="str">
        <f t="shared" si="5"/>
        <v/>
      </c>
    </row>
    <row r="162" spans="1:7" x14ac:dyDescent="0.2">
      <c r="A162" s="2">
        <v>2010101196</v>
      </c>
      <c r="B162" t="s">
        <v>42</v>
      </c>
      <c r="C162" s="9">
        <v>0</v>
      </c>
      <c r="D162" s="11">
        <v>45412</v>
      </c>
      <c r="E162" t="str">
        <f>VLOOKUP(A162,Sheet3!$A$2:$E$1000,3,FALSE)</f>
        <v>شركة عبد العزيز وسعد المعجل</v>
      </c>
      <c r="F162">
        <f t="shared" si="4"/>
        <v>121</v>
      </c>
      <c r="G162" t="str">
        <f t="shared" si="5"/>
        <v/>
      </c>
    </row>
    <row r="163" spans="1:7" x14ac:dyDescent="0.2">
      <c r="A163" s="2">
        <v>2010101197</v>
      </c>
      <c r="B163" s="10" t="s">
        <v>43</v>
      </c>
      <c r="C163" s="9">
        <v>36086.93</v>
      </c>
      <c r="D163" s="11">
        <v>45322</v>
      </c>
      <c r="E163" t="str">
        <f>VLOOKUP(A163,Sheet3!$A$2:$E$1000,3,FALSE)</f>
        <v>مؤسسة محمد خليل ثوينى للتكييف والتبريد</v>
      </c>
      <c r="F163">
        <f t="shared" si="4"/>
        <v>31</v>
      </c>
      <c r="G163">
        <f t="shared" si="5"/>
        <v>31</v>
      </c>
    </row>
    <row r="164" spans="1:7" x14ac:dyDescent="0.2">
      <c r="A164" s="2">
        <v>2010101197</v>
      </c>
      <c r="B164" s="10" t="s">
        <v>43</v>
      </c>
      <c r="C164" s="9">
        <v>0</v>
      </c>
      <c r="D164" s="11">
        <v>45350</v>
      </c>
      <c r="E164" t="str">
        <f>VLOOKUP(A164,Sheet3!$A$2:$E$1000,3,FALSE)</f>
        <v>مؤسسة محمد خليل ثوينى للتكييف والتبريد</v>
      </c>
      <c r="F164">
        <f t="shared" si="4"/>
        <v>59</v>
      </c>
      <c r="G164" t="str">
        <f t="shared" si="5"/>
        <v/>
      </c>
    </row>
    <row r="165" spans="1:7" x14ac:dyDescent="0.2">
      <c r="A165" s="2">
        <v>2010101197</v>
      </c>
      <c r="B165" s="10" t="s">
        <v>43</v>
      </c>
      <c r="C165" s="9">
        <v>0</v>
      </c>
      <c r="D165" s="11">
        <v>45382</v>
      </c>
      <c r="E165" t="str">
        <f>VLOOKUP(A165,Sheet3!$A$2:$E$1000,3,FALSE)</f>
        <v>مؤسسة محمد خليل ثوينى للتكييف والتبريد</v>
      </c>
      <c r="F165">
        <f t="shared" si="4"/>
        <v>91</v>
      </c>
      <c r="G165" t="str">
        <f t="shared" si="5"/>
        <v/>
      </c>
    </row>
    <row r="166" spans="1:7" x14ac:dyDescent="0.2">
      <c r="A166" s="2">
        <v>2010101197</v>
      </c>
      <c r="B166" s="10" t="s">
        <v>43</v>
      </c>
      <c r="C166" s="9">
        <v>0</v>
      </c>
      <c r="D166" s="11">
        <v>45412</v>
      </c>
      <c r="E166" t="str">
        <f>VLOOKUP(A166,Sheet3!$A$2:$E$1000,3,FALSE)</f>
        <v>مؤسسة محمد خليل ثوينى للتكييف والتبريد</v>
      </c>
      <c r="F166">
        <f t="shared" si="4"/>
        <v>121</v>
      </c>
      <c r="G166" t="str">
        <f t="shared" si="5"/>
        <v/>
      </c>
    </row>
    <row r="167" spans="1:7" x14ac:dyDescent="0.2">
      <c r="A167" s="2">
        <v>2010101200</v>
      </c>
      <c r="B167" t="s">
        <v>44</v>
      </c>
      <c r="C167" s="9">
        <v>0</v>
      </c>
      <c r="D167" s="11">
        <v>45322</v>
      </c>
      <c r="E167" t="str">
        <f>VLOOKUP(A167,Sheet3!$A$2:$E$1000,3,FALSE)</f>
        <v>مصنع البتراء للصناعات المعدنية</v>
      </c>
      <c r="F167">
        <f t="shared" si="4"/>
        <v>31</v>
      </c>
      <c r="G167" t="str">
        <f t="shared" si="5"/>
        <v/>
      </c>
    </row>
    <row r="168" spans="1:7" x14ac:dyDescent="0.2">
      <c r="A168" s="2">
        <v>2010101200</v>
      </c>
      <c r="B168" t="s">
        <v>44</v>
      </c>
      <c r="C168" s="9">
        <v>0</v>
      </c>
      <c r="D168" s="11">
        <v>45350</v>
      </c>
      <c r="E168" t="str">
        <f>VLOOKUP(A168,Sheet3!$A$2:$E$1000,3,FALSE)</f>
        <v>مصنع البتراء للصناعات المعدنية</v>
      </c>
      <c r="F168">
        <f t="shared" si="4"/>
        <v>59</v>
      </c>
      <c r="G168" t="str">
        <f t="shared" si="5"/>
        <v/>
      </c>
    </row>
    <row r="169" spans="1:7" x14ac:dyDescent="0.2">
      <c r="A169" s="2">
        <v>2010101200</v>
      </c>
      <c r="B169" t="s">
        <v>44</v>
      </c>
      <c r="C169" s="9">
        <v>0</v>
      </c>
      <c r="D169" s="11">
        <v>45382</v>
      </c>
      <c r="E169" t="str">
        <f>VLOOKUP(A169,Sheet3!$A$2:$E$1000,3,FALSE)</f>
        <v>مصنع البتراء للصناعات المعدنية</v>
      </c>
      <c r="F169">
        <f t="shared" si="4"/>
        <v>91</v>
      </c>
      <c r="G169" t="str">
        <f t="shared" si="5"/>
        <v/>
      </c>
    </row>
    <row r="170" spans="1:7" x14ac:dyDescent="0.2">
      <c r="A170" s="2">
        <v>2010101200</v>
      </c>
      <c r="B170" t="s">
        <v>44</v>
      </c>
      <c r="C170" s="9">
        <v>0</v>
      </c>
      <c r="D170" s="11">
        <v>45412</v>
      </c>
      <c r="E170" t="str">
        <f>VLOOKUP(A170,Sheet3!$A$2:$E$1000,3,FALSE)</f>
        <v>مصنع البتراء للصناعات المعدنية</v>
      </c>
      <c r="F170">
        <f t="shared" si="4"/>
        <v>121</v>
      </c>
      <c r="G170" t="str">
        <f t="shared" si="5"/>
        <v/>
      </c>
    </row>
    <row r="171" spans="1:7" x14ac:dyDescent="0.2">
      <c r="A171" s="2">
        <v>2010101201</v>
      </c>
      <c r="B171" t="s">
        <v>45</v>
      </c>
      <c r="C171" s="9">
        <v>0</v>
      </c>
      <c r="D171" s="11">
        <v>45322</v>
      </c>
      <c r="E171" t="str">
        <f>VLOOKUP(A171,Sheet3!$A$2:$E$1000,3,FALSE)</f>
        <v>الخليج للسحب GULF EXTRUSIONS</v>
      </c>
      <c r="F171">
        <f t="shared" si="4"/>
        <v>31</v>
      </c>
      <c r="G171" t="str">
        <f t="shared" si="5"/>
        <v/>
      </c>
    </row>
    <row r="172" spans="1:7" x14ac:dyDescent="0.2">
      <c r="A172" s="2">
        <v>2010101201</v>
      </c>
      <c r="B172" t="s">
        <v>45</v>
      </c>
      <c r="C172" s="9">
        <v>0</v>
      </c>
      <c r="D172" s="11">
        <v>45350</v>
      </c>
      <c r="E172" t="str">
        <f>VLOOKUP(A172,Sheet3!$A$2:$E$1000,3,FALSE)</f>
        <v>الخليج للسحب GULF EXTRUSIONS</v>
      </c>
      <c r="F172">
        <f t="shared" si="4"/>
        <v>59</v>
      </c>
      <c r="G172" t="str">
        <f t="shared" si="5"/>
        <v/>
      </c>
    </row>
    <row r="173" spans="1:7" x14ac:dyDescent="0.2">
      <c r="A173" s="2">
        <v>2010101201</v>
      </c>
      <c r="B173" t="s">
        <v>45</v>
      </c>
      <c r="C173" s="9">
        <v>0</v>
      </c>
      <c r="D173" s="11">
        <v>45382</v>
      </c>
      <c r="E173" t="str">
        <f>VLOOKUP(A173,Sheet3!$A$2:$E$1000,3,FALSE)</f>
        <v>الخليج للسحب GULF EXTRUSIONS</v>
      </c>
      <c r="F173">
        <f t="shared" si="4"/>
        <v>91</v>
      </c>
      <c r="G173" t="str">
        <f t="shared" si="5"/>
        <v/>
      </c>
    </row>
    <row r="174" spans="1:7" x14ac:dyDescent="0.2">
      <c r="A174" s="2">
        <v>2010101201</v>
      </c>
      <c r="B174" t="s">
        <v>45</v>
      </c>
      <c r="C174" s="9">
        <v>0</v>
      </c>
      <c r="D174" s="11">
        <v>45412</v>
      </c>
      <c r="E174" t="str">
        <f>VLOOKUP(A174,Sheet3!$A$2:$E$1000,3,FALSE)</f>
        <v>الخليج للسحب GULF EXTRUSIONS</v>
      </c>
      <c r="F174">
        <f t="shared" si="4"/>
        <v>121</v>
      </c>
      <c r="G174" t="str">
        <f t="shared" si="5"/>
        <v/>
      </c>
    </row>
    <row r="175" spans="1:7" x14ac:dyDescent="0.2">
      <c r="A175" s="2">
        <v>2010101209</v>
      </c>
      <c r="B175" t="s">
        <v>46</v>
      </c>
      <c r="C175" s="9">
        <v>8338</v>
      </c>
      <c r="D175" s="11">
        <v>45322</v>
      </c>
      <c r="E175" t="str">
        <f>VLOOKUP(A175,Sheet3!$A$2:$E$1000,3,FALSE)</f>
        <v>مؤسسة عبير الاطلس للتجارة</v>
      </c>
      <c r="F175">
        <f t="shared" si="4"/>
        <v>31</v>
      </c>
      <c r="G175">
        <f t="shared" si="5"/>
        <v>31</v>
      </c>
    </row>
    <row r="176" spans="1:7" x14ac:dyDescent="0.2">
      <c r="A176" s="2">
        <v>2010101209</v>
      </c>
      <c r="B176" t="s">
        <v>46</v>
      </c>
      <c r="C176" s="9">
        <v>0</v>
      </c>
      <c r="D176" s="11">
        <v>45350</v>
      </c>
      <c r="E176" t="str">
        <f>VLOOKUP(A176,Sheet3!$A$2:$E$1000,3,FALSE)</f>
        <v>مؤسسة عبير الاطلس للتجارة</v>
      </c>
      <c r="F176">
        <f t="shared" si="4"/>
        <v>59</v>
      </c>
      <c r="G176" t="str">
        <f t="shared" si="5"/>
        <v/>
      </c>
    </row>
    <row r="177" spans="1:7" x14ac:dyDescent="0.2">
      <c r="A177" s="2">
        <v>2010101209</v>
      </c>
      <c r="B177" t="s">
        <v>46</v>
      </c>
      <c r="C177" s="9">
        <v>0</v>
      </c>
      <c r="D177" s="11">
        <v>45382</v>
      </c>
      <c r="E177" t="str">
        <f>VLOOKUP(A177,Sheet3!$A$2:$E$1000,3,FALSE)</f>
        <v>مؤسسة عبير الاطلس للتجارة</v>
      </c>
      <c r="F177">
        <f t="shared" si="4"/>
        <v>91</v>
      </c>
      <c r="G177" t="str">
        <f t="shared" si="5"/>
        <v/>
      </c>
    </row>
    <row r="178" spans="1:7" x14ac:dyDescent="0.2">
      <c r="A178" s="2">
        <v>2010101209</v>
      </c>
      <c r="B178" t="s">
        <v>46</v>
      </c>
      <c r="C178" s="9">
        <v>0</v>
      </c>
      <c r="D178" s="11">
        <v>45412</v>
      </c>
      <c r="E178" t="str">
        <f>VLOOKUP(A178,Sheet3!$A$2:$E$1000,3,FALSE)</f>
        <v>مؤسسة عبير الاطلس للتجارة</v>
      </c>
      <c r="F178">
        <f t="shared" si="4"/>
        <v>121</v>
      </c>
      <c r="G178" t="str">
        <f t="shared" si="5"/>
        <v/>
      </c>
    </row>
    <row r="179" spans="1:7" x14ac:dyDescent="0.2">
      <c r="A179" s="2">
        <v>2010101221</v>
      </c>
      <c r="B179" t="s">
        <v>47</v>
      </c>
      <c r="C179" s="9">
        <v>0</v>
      </c>
      <c r="D179" s="11">
        <v>45322</v>
      </c>
      <c r="E179" t="str">
        <f>VLOOKUP(A179,Sheet3!$A$2:$E$1000,3,FALSE)</f>
        <v>شركة النافع للحديد</v>
      </c>
      <c r="F179">
        <f t="shared" si="4"/>
        <v>31</v>
      </c>
      <c r="G179" t="str">
        <f t="shared" si="5"/>
        <v/>
      </c>
    </row>
    <row r="180" spans="1:7" x14ac:dyDescent="0.2">
      <c r="A180" s="2">
        <v>2010101221</v>
      </c>
      <c r="B180" t="s">
        <v>47</v>
      </c>
      <c r="C180" s="9">
        <v>0</v>
      </c>
      <c r="D180" s="11">
        <v>45350</v>
      </c>
      <c r="E180" t="str">
        <f>VLOOKUP(A180,Sheet3!$A$2:$E$1000,3,FALSE)</f>
        <v>شركة النافع للحديد</v>
      </c>
      <c r="F180">
        <f t="shared" si="4"/>
        <v>59</v>
      </c>
      <c r="G180" t="str">
        <f t="shared" si="5"/>
        <v/>
      </c>
    </row>
    <row r="181" spans="1:7" x14ac:dyDescent="0.2">
      <c r="A181" s="2">
        <v>2010101221</v>
      </c>
      <c r="B181" t="s">
        <v>47</v>
      </c>
      <c r="C181" s="9">
        <v>0</v>
      </c>
      <c r="D181" s="11">
        <v>45382</v>
      </c>
      <c r="E181" t="str">
        <f>VLOOKUP(A181,Sheet3!$A$2:$E$1000,3,FALSE)</f>
        <v>شركة النافع للحديد</v>
      </c>
      <c r="F181">
        <f t="shared" si="4"/>
        <v>91</v>
      </c>
      <c r="G181" t="str">
        <f t="shared" si="5"/>
        <v/>
      </c>
    </row>
    <row r="182" spans="1:7" x14ac:dyDescent="0.2">
      <c r="A182" s="2">
        <v>2010101221</v>
      </c>
      <c r="B182" t="s">
        <v>47</v>
      </c>
      <c r="C182" s="9">
        <v>0</v>
      </c>
      <c r="D182" s="11">
        <v>45412</v>
      </c>
      <c r="E182" t="str">
        <f>VLOOKUP(A182,Sheet3!$A$2:$E$1000,3,FALSE)</f>
        <v>شركة النافع للحديد</v>
      </c>
      <c r="F182">
        <f t="shared" si="4"/>
        <v>121</v>
      </c>
      <c r="G182" t="str">
        <f t="shared" si="5"/>
        <v/>
      </c>
    </row>
    <row r="183" spans="1:7" x14ac:dyDescent="0.2">
      <c r="A183" s="2">
        <v>2010101222</v>
      </c>
      <c r="B183" t="s">
        <v>48</v>
      </c>
      <c r="C183" s="9">
        <v>37212</v>
      </c>
      <c r="D183" s="11">
        <v>45322</v>
      </c>
      <c r="E183" t="str">
        <f>VLOOKUP(A183,Sheet3!$A$2:$E$1000,3,FALSE)</f>
        <v>شركة عصام  محمد خيري قباني لاعمال الزجاج</v>
      </c>
      <c r="F183">
        <f t="shared" si="4"/>
        <v>31</v>
      </c>
      <c r="G183">
        <f t="shared" si="5"/>
        <v>31</v>
      </c>
    </row>
    <row r="184" spans="1:7" x14ac:dyDescent="0.2">
      <c r="A184" s="2">
        <v>2010101222</v>
      </c>
      <c r="B184" t="s">
        <v>48</v>
      </c>
      <c r="C184" s="9">
        <v>57222</v>
      </c>
      <c r="D184" s="11">
        <v>45350</v>
      </c>
      <c r="E184" t="str">
        <f>VLOOKUP(A184,Sheet3!$A$2:$E$1000,3,FALSE)</f>
        <v>شركة عصام  محمد خيري قباني لاعمال الزجاج</v>
      </c>
      <c r="F184">
        <f t="shared" si="4"/>
        <v>59</v>
      </c>
      <c r="G184">
        <f t="shared" si="5"/>
        <v>59</v>
      </c>
    </row>
    <row r="185" spans="1:7" x14ac:dyDescent="0.2">
      <c r="A185" s="2">
        <v>2010101222</v>
      </c>
      <c r="B185" t="s">
        <v>48</v>
      </c>
      <c r="C185" s="9">
        <v>23633.97</v>
      </c>
      <c r="D185" s="11">
        <v>45382</v>
      </c>
      <c r="E185" t="str">
        <f>VLOOKUP(A185,Sheet3!$A$2:$E$1000,3,FALSE)</f>
        <v>شركة عصام  محمد خيري قباني لاعمال الزجاج</v>
      </c>
      <c r="F185">
        <f t="shared" si="4"/>
        <v>91</v>
      </c>
      <c r="G185">
        <f t="shared" si="5"/>
        <v>91</v>
      </c>
    </row>
    <row r="186" spans="1:7" x14ac:dyDescent="0.2">
      <c r="A186" s="2">
        <v>2010101222</v>
      </c>
      <c r="B186" t="s">
        <v>48</v>
      </c>
      <c r="C186" s="9">
        <v>0</v>
      </c>
      <c r="D186" s="11">
        <v>45412</v>
      </c>
      <c r="E186" t="str">
        <f>VLOOKUP(A186,Sheet3!$A$2:$E$1000,3,FALSE)</f>
        <v>شركة عصام  محمد خيري قباني لاعمال الزجاج</v>
      </c>
      <c r="F186">
        <f t="shared" si="4"/>
        <v>121</v>
      </c>
      <c r="G186" t="str">
        <f t="shared" si="5"/>
        <v/>
      </c>
    </row>
    <row r="187" spans="1:7" x14ac:dyDescent="0.2">
      <c r="A187" s="2">
        <v>2010101231</v>
      </c>
      <c r="B187" s="10" t="s">
        <v>49</v>
      </c>
      <c r="C187" s="9">
        <v>231284.76</v>
      </c>
      <c r="D187" s="11">
        <v>45322</v>
      </c>
      <c r="E187" t="str">
        <f>VLOOKUP(A187,Sheet3!$A$2:$E$1000,3,FALSE)</f>
        <v>شركة السيف مشروع ساب _ ليندنر خامات</v>
      </c>
      <c r="F187">
        <f t="shared" si="4"/>
        <v>31</v>
      </c>
      <c r="G187">
        <f t="shared" si="5"/>
        <v>31</v>
      </c>
    </row>
    <row r="188" spans="1:7" x14ac:dyDescent="0.2">
      <c r="A188" s="2">
        <v>2010101231</v>
      </c>
      <c r="B188" s="10" t="s">
        <v>49</v>
      </c>
      <c r="C188" s="9">
        <v>0</v>
      </c>
      <c r="D188" s="11">
        <v>45350</v>
      </c>
      <c r="E188" t="str">
        <f>VLOOKUP(A188,Sheet3!$A$2:$E$1000,3,FALSE)</f>
        <v>شركة السيف مشروع ساب _ ليندنر خامات</v>
      </c>
      <c r="F188">
        <f t="shared" si="4"/>
        <v>59</v>
      </c>
      <c r="G188" t="str">
        <f t="shared" si="5"/>
        <v/>
      </c>
    </row>
    <row r="189" spans="1:7" x14ac:dyDescent="0.2">
      <c r="A189" s="2">
        <v>2010101231</v>
      </c>
      <c r="B189" s="10" t="s">
        <v>49</v>
      </c>
      <c r="C189" s="9">
        <v>0</v>
      </c>
      <c r="D189" s="11">
        <v>45382</v>
      </c>
      <c r="E189" t="str">
        <f>VLOOKUP(A189,Sheet3!$A$2:$E$1000,3,FALSE)</f>
        <v>شركة السيف مشروع ساب _ ليندنر خامات</v>
      </c>
      <c r="F189">
        <f t="shared" si="4"/>
        <v>91</v>
      </c>
      <c r="G189" t="str">
        <f t="shared" si="5"/>
        <v/>
      </c>
    </row>
    <row r="190" spans="1:7" x14ac:dyDescent="0.2">
      <c r="A190" s="2">
        <v>2010101231</v>
      </c>
      <c r="B190" s="10" t="s">
        <v>49</v>
      </c>
      <c r="C190" s="9">
        <v>0</v>
      </c>
      <c r="D190" s="11">
        <v>45412</v>
      </c>
      <c r="E190" t="str">
        <f>VLOOKUP(A190,Sheet3!$A$2:$E$1000,3,FALSE)</f>
        <v>شركة السيف مشروع ساب _ ليندنر خامات</v>
      </c>
      <c r="F190">
        <f t="shared" si="4"/>
        <v>121</v>
      </c>
      <c r="G190" t="str">
        <f t="shared" si="5"/>
        <v/>
      </c>
    </row>
    <row r="191" spans="1:7" x14ac:dyDescent="0.2">
      <c r="A191" s="2">
        <v>2010101234</v>
      </c>
      <c r="B191" t="s">
        <v>50</v>
      </c>
      <c r="C191" s="9">
        <v>0</v>
      </c>
      <c r="D191" s="11">
        <v>45322</v>
      </c>
      <c r="E191" t="str">
        <f>VLOOKUP(A191,Sheet3!$A$2:$E$1000,3,FALSE)</f>
        <v>الشركة الفنية للزجاج  - تكنوجلاس</v>
      </c>
      <c r="F191">
        <f t="shared" si="4"/>
        <v>31</v>
      </c>
      <c r="G191" t="str">
        <f t="shared" si="5"/>
        <v/>
      </c>
    </row>
    <row r="192" spans="1:7" x14ac:dyDescent="0.2">
      <c r="A192" s="2">
        <v>2010101234</v>
      </c>
      <c r="B192" t="s">
        <v>50</v>
      </c>
      <c r="C192" s="9">
        <v>0</v>
      </c>
      <c r="D192" s="11">
        <v>45350</v>
      </c>
      <c r="E192" t="str">
        <f>VLOOKUP(A192,Sheet3!$A$2:$E$1000,3,FALSE)</f>
        <v>الشركة الفنية للزجاج  - تكنوجلاس</v>
      </c>
      <c r="F192">
        <f t="shared" si="4"/>
        <v>59</v>
      </c>
      <c r="G192" t="str">
        <f t="shared" si="5"/>
        <v/>
      </c>
    </row>
    <row r="193" spans="1:7" x14ac:dyDescent="0.2">
      <c r="A193" s="2">
        <v>2010101234</v>
      </c>
      <c r="B193" t="s">
        <v>50</v>
      </c>
      <c r="C193" s="9">
        <v>0</v>
      </c>
      <c r="D193" s="11">
        <v>45382</v>
      </c>
      <c r="E193" t="str">
        <f>VLOOKUP(A193,Sheet3!$A$2:$E$1000,3,FALSE)</f>
        <v>الشركة الفنية للزجاج  - تكنوجلاس</v>
      </c>
      <c r="F193">
        <f t="shared" si="4"/>
        <v>91</v>
      </c>
      <c r="G193" t="str">
        <f t="shared" si="5"/>
        <v/>
      </c>
    </row>
    <row r="194" spans="1:7" x14ac:dyDescent="0.2">
      <c r="A194" s="2">
        <v>2010101234</v>
      </c>
      <c r="B194" t="s">
        <v>50</v>
      </c>
      <c r="C194" s="9">
        <v>0</v>
      </c>
      <c r="D194" s="11">
        <v>45412</v>
      </c>
      <c r="E194" t="str">
        <f>VLOOKUP(A194,Sheet3!$A$2:$E$1000,3,FALSE)</f>
        <v>الشركة الفنية للزجاج  - تكنوجلاس</v>
      </c>
      <c r="F194">
        <f t="shared" si="4"/>
        <v>121</v>
      </c>
      <c r="G194" t="str">
        <f t="shared" si="5"/>
        <v/>
      </c>
    </row>
    <row r="195" spans="1:7" x14ac:dyDescent="0.2">
      <c r="A195" s="2">
        <v>2010101236</v>
      </c>
      <c r="B195" t="s">
        <v>51</v>
      </c>
      <c r="C195" s="9">
        <v>0</v>
      </c>
      <c r="D195" s="11">
        <v>45322</v>
      </c>
      <c r="E195" t="str">
        <f>VLOOKUP(A195,Sheet3!$A$2:$E$1000,3,FALSE)</f>
        <v>مؤسسة تراث الامارات للتجارة</v>
      </c>
      <c r="F195">
        <f t="shared" ref="F195:F258" si="6">D195-$F$1</f>
        <v>31</v>
      </c>
      <c r="G195" t="str">
        <f t="shared" si="5"/>
        <v/>
      </c>
    </row>
    <row r="196" spans="1:7" x14ac:dyDescent="0.2">
      <c r="A196" s="2">
        <v>2010101236</v>
      </c>
      <c r="B196" t="s">
        <v>51</v>
      </c>
      <c r="C196" s="9">
        <v>0</v>
      </c>
      <c r="D196" s="11">
        <v>45350</v>
      </c>
      <c r="E196" t="str">
        <f>VLOOKUP(A196,Sheet3!$A$2:$E$1000,3,FALSE)</f>
        <v>مؤسسة تراث الامارات للتجارة</v>
      </c>
      <c r="F196">
        <f t="shared" si="6"/>
        <v>59</v>
      </c>
      <c r="G196" t="str">
        <f t="shared" ref="G196:G259" si="7">IF(C196&gt;0,F196,"")</f>
        <v/>
      </c>
    </row>
    <row r="197" spans="1:7" x14ac:dyDescent="0.2">
      <c r="A197" s="2">
        <v>2010101236</v>
      </c>
      <c r="B197" t="s">
        <v>51</v>
      </c>
      <c r="C197" s="9">
        <v>0</v>
      </c>
      <c r="D197" s="11">
        <v>45382</v>
      </c>
      <c r="E197" t="str">
        <f>VLOOKUP(A197,Sheet3!$A$2:$E$1000,3,FALSE)</f>
        <v>مؤسسة تراث الامارات للتجارة</v>
      </c>
      <c r="F197">
        <f t="shared" si="6"/>
        <v>91</v>
      </c>
      <c r="G197" t="str">
        <f t="shared" si="7"/>
        <v/>
      </c>
    </row>
    <row r="198" spans="1:7" x14ac:dyDescent="0.2">
      <c r="A198" s="2">
        <v>2010101236</v>
      </c>
      <c r="B198" t="s">
        <v>51</v>
      </c>
      <c r="C198" s="9">
        <v>60.145010000169279</v>
      </c>
      <c r="D198" s="11">
        <v>45412</v>
      </c>
      <c r="E198" t="str">
        <f>VLOOKUP(A198,Sheet3!$A$2:$E$1000,3,FALSE)</f>
        <v>مؤسسة تراث الامارات للتجارة</v>
      </c>
      <c r="F198">
        <f t="shared" si="6"/>
        <v>121</v>
      </c>
      <c r="G198">
        <f t="shared" si="7"/>
        <v>121</v>
      </c>
    </row>
    <row r="199" spans="1:7" x14ac:dyDescent="0.2">
      <c r="A199" s="2">
        <v>2010101243</v>
      </c>
      <c r="B199" t="s">
        <v>52</v>
      </c>
      <c r="C199" s="9">
        <v>0</v>
      </c>
      <c r="D199" s="11">
        <v>45322</v>
      </c>
      <c r="E199" t="str">
        <f>VLOOKUP(A199,Sheet3!$A$2:$E$1000,3,FALSE)</f>
        <v>ATC SAUDI CO</v>
      </c>
      <c r="F199">
        <f t="shared" si="6"/>
        <v>31</v>
      </c>
      <c r="G199" t="str">
        <f t="shared" si="7"/>
        <v/>
      </c>
    </row>
    <row r="200" spans="1:7" x14ac:dyDescent="0.2">
      <c r="A200" s="2">
        <v>2010101243</v>
      </c>
      <c r="B200" t="s">
        <v>52</v>
      </c>
      <c r="C200" s="9">
        <v>0</v>
      </c>
      <c r="D200" s="11">
        <v>45350</v>
      </c>
      <c r="E200" t="str">
        <f>VLOOKUP(A200,Sheet3!$A$2:$E$1000,3,FALSE)</f>
        <v>ATC SAUDI CO</v>
      </c>
      <c r="F200">
        <f t="shared" si="6"/>
        <v>59</v>
      </c>
      <c r="G200" t="str">
        <f t="shared" si="7"/>
        <v/>
      </c>
    </row>
    <row r="201" spans="1:7" x14ac:dyDescent="0.2">
      <c r="A201" s="2">
        <v>2010101243</v>
      </c>
      <c r="B201" t="s">
        <v>52</v>
      </c>
      <c r="C201" s="9">
        <v>0</v>
      </c>
      <c r="D201" s="11">
        <v>45382</v>
      </c>
      <c r="E201" t="str">
        <f>VLOOKUP(A201,Sheet3!$A$2:$E$1000,3,FALSE)</f>
        <v>ATC SAUDI CO</v>
      </c>
      <c r="F201">
        <f t="shared" si="6"/>
        <v>91</v>
      </c>
      <c r="G201" t="str">
        <f t="shared" si="7"/>
        <v/>
      </c>
    </row>
    <row r="202" spans="1:7" x14ac:dyDescent="0.2">
      <c r="A202" s="2">
        <v>2010101243</v>
      </c>
      <c r="B202" t="s">
        <v>52</v>
      </c>
      <c r="C202" s="9">
        <v>0</v>
      </c>
      <c r="D202" s="11">
        <v>45412</v>
      </c>
      <c r="E202" t="str">
        <f>VLOOKUP(A202,Sheet3!$A$2:$E$1000,3,FALSE)</f>
        <v>ATC SAUDI CO</v>
      </c>
      <c r="F202">
        <f t="shared" si="6"/>
        <v>121</v>
      </c>
      <c r="G202" t="str">
        <f t="shared" si="7"/>
        <v/>
      </c>
    </row>
    <row r="203" spans="1:7" x14ac:dyDescent="0.2">
      <c r="A203" s="2">
        <v>2010101245</v>
      </c>
      <c r="B203" t="s">
        <v>53</v>
      </c>
      <c r="C203" s="9">
        <v>6960.64</v>
      </c>
      <c r="D203" s="11">
        <v>45322</v>
      </c>
      <c r="E203" t="str">
        <f>VLOOKUP(A203,Sheet3!$A$2:$E$1000,3,FALSE)</f>
        <v>شركة ديماس للتجارة والمقاولات</v>
      </c>
      <c r="F203">
        <f t="shared" si="6"/>
        <v>31</v>
      </c>
      <c r="G203">
        <f t="shared" si="7"/>
        <v>31</v>
      </c>
    </row>
    <row r="204" spans="1:7" x14ac:dyDescent="0.2">
      <c r="A204" s="2">
        <v>2010101245</v>
      </c>
      <c r="B204" t="s">
        <v>53</v>
      </c>
      <c r="C204" s="9">
        <v>0</v>
      </c>
      <c r="D204" s="11">
        <v>45350</v>
      </c>
      <c r="E204" t="str">
        <f>VLOOKUP(A204,Sheet3!$A$2:$E$1000,3,FALSE)</f>
        <v>شركة ديماس للتجارة والمقاولات</v>
      </c>
      <c r="F204">
        <f t="shared" si="6"/>
        <v>59</v>
      </c>
      <c r="G204" t="str">
        <f t="shared" si="7"/>
        <v/>
      </c>
    </row>
    <row r="205" spans="1:7" x14ac:dyDescent="0.2">
      <c r="A205" s="2">
        <v>2010101245</v>
      </c>
      <c r="B205" t="s">
        <v>53</v>
      </c>
      <c r="C205" s="9">
        <v>0</v>
      </c>
      <c r="D205" s="11">
        <v>45382</v>
      </c>
      <c r="E205" t="str">
        <f>VLOOKUP(A205,Sheet3!$A$2:$E$1000,3,FALSE)</f>
        <v>شركة ديماس للتجارة والمقاولات</v>
      </c>
      <c r="F205">
        <f t="shared" si="6"/>
        <v>91</v>
      </c>
      <c r="G205" t="str">
        <f t="shared" si="7"/>
        <v/>
      </c>
    </row>
    <row r="206" spans="1:7" x14ac:dyDescent="0.2">
      <c r="A206" s="2">
        <v>2010101245</v>
      </c>
      <c r="B206" t="s">
        <v>53</v>
      </c>
      <c r="C206" s="9">
        <v>0</v>
      </c>
      <c r="D206" s="11">
        <v>45412</v>
      </c>
      <c r="E206" t="str">
        <f>VLOOKUP(A206,Sheet3!$A$2:$E$1000,3,FALSE)</f>
        <v>شركة ديماس للتجارة والمقاولات</v>
      </c>
      <c r="F206">
        <f t="shared" si="6"/>
        <v>121</v>
      </c>
      <c r="G206" t="str">
        <f t="shared" si="7"/>
        <v/>
      </c>
    </row>
    <row r="207" spans="1:7" x14ac:dyDescent="0.2">
      <c r="A207" s="2">
        <v>2010101247</v>
      </c>
      <c r="B207" t="s">
        <v>54</v>
      </c>
      <c r="C207" s="9">
        <v>13411</v>
      </c>
      <c r="D207" s="11">
        <v>45322</v>
      </c>
      <c r="E207" t="str">
        <f>VLOOKUP(A207,Sheet3!$A$2:$E$1000,3,FALSE)</f>
        <v>شركة ماب الاتحاد للتجارة والمقاولات</v>
      </c>
      <c r="F207">
        <f t="shared" si="6"/>
        <v>31</v>
      </c>
      <c r="G207">
        <f t="shared" si="7"/>
        <v>31</v>
      </c>
    </row>
    <row r="208" spans="1:7" x14ac:dyDescent="0.2">
      <c r="A208" s="2">
        <v>2010101247</v>
      </c>
      <c r="B208" t="s">
        <v>54</v>
      </c>
      <c r="C208" s="9">
        <v>0</v>
      </c>
      <c r="D208" s="11">
        <v>45350</v>
      </c>
      <c r="E208" t="str">
        <f>VLOOKUP(A208,Sheet3!$A$2:$E$1000,3,FALSE)</f>
        <v>شركة ماب الاتحاد للتجارة والمقاولات</v>
      </c>
      <c r="F208">
        <f t="shared" si="6"/>
        <v>59</v>
      </c>
      <c r="G208" t="str">
        <f t="shared" si="7"/>
        <v/>
      </c>
    </row>
    <row r="209" spans="1:7" x14ac:dyDescent="0.2">
      <c r="A209" s="2">
        <v>2010101247</v>
      </c>
      <c r="B209" t="s">
        <v>54</v>
      </c>
      <c r="C209" s="9">
        <v>2276.33</v>
      </c>
      <c r="D209" s="11">
        <v>45382</v>
      </c>
      <c r="E209" t="str">
        <f>VLOOKUP(A209,Sheet3!$A$2:$E$1000,3,FALSE)</f>
        <v>شركة ماب الاتحاد للتجارة والمقاولات</v>
      </c>
      <c r="F209">
        <f t="shared" si="6"/>
        <v>91</v>
      </c>
      <c r="G209">
        <f t="shared" si="7"/>
        <v>91</v>
      </c>
    </row>
    <row r="210" spans="1:7" x14ac:dyDescent="0.2">
      <c r="A210" s="2">
        <v>2010101247</v>
      </c>
      <c r="B210" t="s">
        <v>54</v>
      </c>
      <c r="C210" s="9">
        <v>0</v>
      </c>
      <c r="D210" s="11">
        <v>45412</v>
      </c>
      <c r="E210" t="str">
        <f>VLOOKUP(A210,Sheet3!$A$2:$E$1000,3,FALSE)</f>
        <v>شركة ماب الاتحاد للتجارة والمقاولات</v>
      </c>
      <c r="F210">
        <f t="shared" si="6"/>
        <v>121</v>
      </c>
      <c r="G210" t="str">
        <f t="shared" si="7"/>
        <v/>
      </c>
    </row>
    <row r="211" spans="1:7" x14ac:dyDescent="0.2">
      <c r="A211" s="2">
        <v>2010101249</v>
      </c>
      <c r="B211" t="s">
        <v>55</v>
      </c>
      <c r="C211" s="9">
        <v>0</v>
      </c>
      <c r="D211" s="11">
        <v>45322</v>
      </c>
      <c r="E211" t="str">
        <f>VLOOKUP(A211,Sheet3!$A$2:$E$1000,3,FALSE)</f>
        <v>شركة محترف التقنية الاحدث لتقنية المعلومات</v>
      </c>
      <c r="F211">
        <f t="shared" si="6"/>
        <v>31</v>
      </c>
      <c r="G211" t="str">
        <f t="shared" si="7"/>
        <v/>
      </c>
    </row>
    <row r="212" spans="1:7" x14ac:dyDescent="0.2">
      <c r="A212" s="2">
        <v>2010101249</v>
      </c>
      <c r="B212" t="s">
        <v>55</v>
      </c>
      <c r="C212" s="9">
        <v>0</v>
      </c>
      <c r="D212" s="11">
        <v>45350</v>
      </c>
      <c r="E212" t="str">
        <f>VLOOKUP(A212,Sheet3!$A$2:$E$1000,3,FALSE)</f>
        <v>شركة محترف التقنية الاحدث لتقنية المعلومات</v>
      </c>
      <c r="F212">
        <f t="shared" si="6"/>
        <v>59</v>
      </c>
      <c r="G212" t="str">
        <f t="shared" si="7"/>
        <v/>
      </c>
    </row>
    <row r="213" spans="1:7" x14ac:dyDescent="0.2">
      <c r="A213" s="2">
        <v>2010101249</v>
      </c>
      <c r="B213" t="s">
        <v>55</v>
      </c>
      <c r="C213" s="9">
        <v>0</v>
      </c>
      <c r="D213" s="11">
        <v>45382</v>
      </c>
      <c r="E213" t="str">
        <f>VLOOKUP(A213,Sheet3!$A$2:$E$1000,3,FALSE)</f>
        <v>شركة محترف التقنية الاحدث لتقنية المعلومات</v>
      </c>
      <c r="F213">
        <f t="shared" si="6"/>
        <v>91</v>
      </c>
      <c r="G213" t="str">
        <f t="shared" si="7"/>
        <v/>
      </c>
    </row>
    <row r="214" spans="1:7" x14ac:dyDescent="0.2">
      <c r="A214" s="2">
        <v>2010101249</v>
      </c>
      <c r="B214" t="s">
        <v>55</v>
      </c>
      <c r="C214" s="9">
        <v>0</v>
      </c>
      <c r="D214" s="11">
        <v>45412</v>
      </c>
      <c r="E214" t="str">
        <f>VLOOKUP(A214,Sheet3!$A$2:$E$1000,3,FALSE)</f>
        <v>شركة محترف التقنية الاحدث لتقنية المعلومات</v>
      </c>
      <c r="F214">
        <f t="shared" si="6"/>
        <v>121</v>
      </c>
      <c r="G214" t="str">
        <f t="shared" si="7"/>
        <v/>
      </c>
    </row>
    <row r="215" spans="1:7" x14ac:dyDescent="0.2">
      <c r="A215" s="2">
        <v>2010101251</v>
      </c>
      <c r="B215" t="s">
        <v>56</v>
      </c>
      <c r="C215" s="9">
        <v>0</v>
      </c>
      <c r="D215" s="11">
        <v>45322</v>
      </c>
      <c r="E215" t="str">
        <f>VLOOKUP(A215,Sheet3!$A$2:$E$1000,3,FALSE)</f>
        <v>UNITED STEEL INDUSTRIES</v>
      </c>
      <c r="F215">
        <f t="shared" si="6"/>
        <v>31</v>
      </c>
      <c r="G215" t="str">
        <f t="shared" si="7"/>
        <v/>
      </c>
    </row>
    <row r="216" spans="1:7" x14ac:dyDescent="0.2">
      <c r="A216" s="2">
        <v>2010101251</v>
      </c>
      <c r="B216" t="s">
        <v>56</v>
      </c>
      <c r="C216" s="9">
        <v>0</v>
      </c>
      <c r="D216" s="11">
        <v>45350</v>
      </c>
      <c r="E216" t="str">
        <f>VLOOKUP(A216,Sheet3!$A$2:$E$1000,3,FALSE)</f>
        <v>UNITED STEEL INDUSTRIES</v>
      </c>
      <c r="F216">
        <f t="shared" si="6"/>
        <v>59</v>
      </c>
      <c r="G216" t="str">
        <f t="shared" si="7"/>
        <v/>
      </c>
    </row>
    <row r="217" spans="1:7" x14ac:dyDescent="0.2">
      <c r="A217" s="2">
        <v>2010101251</v>
      </c>
      <c r="B217" t="s">
        <v>56</v>
      </c>
      <c r="C217" s="9">
        <v>0</v>
      </c>
      <c r="D217" s="11">
        <v>45382</v>
      </c>
      <c r="E217" t="str">
        <f>VLOOKUP(A217,Sheet3!$A$2:$E$1000,3,FALSE)</f>
        <v>UNITED STEEL INDUSTRIES</v>
      </c>
      <c r="F217">
        <f t="shared" si="6"/>
        <v>91</v>
      </c>
      <c r="G217" t="str">
        <f t="shared" si="7"/>
        <v/>
      </c>
    </row>
    <row r="218" spans="1:7" x14ac:dyDescent="0.2">
      <c r="A218" s="2">
        <v>2010101251</v>
      </c>
      <c r="B218" t="s">
        <v>56</v>
      </c>
      <c r="C218" s="9">
        <v>0</v>
      </c>
      <c r="D218" s="11">
        <v>45412</v>
      </c>
      <c r="E218" t="str">
        <f>VLOOKUP(A218,Sheet3!$A$2:$E$1000,3,FALSE)</f>
        <v>UNITED STEEL INDUSTRIES</v>
      </c>
      <c r="F218">
        <f t="shared" si="6"/>
        <v>121</v>
      </c>
      <c r="G218" t="str">
        <f t="shared" si="7"/>
        <v/>
      </c>
    </row>
    <row r="219" spans="1:7" x14ac:dyDescent="0.2">
      <c r="A219" s="2">
        <v>2010101253</v>
      </c>
      <c r="B219" t="s">
        <v>57</v>
      </c>
      <c r="C219" s="9">
        <v>0</v>
      </c>
      <c r="D219" s="11">
        <v>45322</v>
      </c>
      <c r="E219" t="str">
        <f>VLOOKUP(A219,Sheet3!$A$2:$E$1000,3,FALSE)</f>
        <v>شركة برج الحضارة للتجارة</v>
      </c>
      <c r="F219">
        <f t="shared" si="6"/>
        <v>31</v>
      </c>
      <c r="G219" t="str">
        <f t="shared" si="7"/>
        <v/>
      </c>
    </row>
    <row r="220" spans="1:7" ht="12.75" customHeight="1" x14ac:dyDescent="0.2">
      <c r="A220" s="2">
        <v>2010101253</v>
      </c>
      <c r="B220" t="s">
        <v>57</v>
      </c>
      <c r="C220" s="9">
        <v>0</v>
      </c>
      <c r="D220" s="11">
        <v>45350</v>
      </c>
      <c r="E220" t="str">
        <f>VLOOKUP(A220,Sheet3!$A$2:$E$1000,3,FALSE)</f>
        <v>شركة برج الحضارة للتجارة</v>
      </c>
      <c r="F220">
        <f t="shared" si="6"/>
        <v>59</v>
      </c>
      <c r="G220" t="str">
        <f t="shared" si="7"/>
        <v/>
      </c>
    </row>
    <row r="221" spans="1:7" ht="12.75" customHeight="1" x14ac:dyDescent="0.2">
      <c r="A221" s="2">
        <v>2010101253</v>
      </c>
      <c r="B221" t="s">
        <v>57</v>
      </c>
      <c r="C221" s="9">
        <v>0</v>
      </c>
      <c r="D221" s="11">
        <v>45382</v>
      </c>
      <c r="E221" t="str">
        <f>VLOOKUP(A221,Sheet3!$A$2:$E$1000,3,FALSE)</f>
        <v>شركة برج الحضارة للتجارة</v>
      </c>
      <c r="F221">
        <f t="shared" si="6"/>
        <v>91</v>
      </c>
      <c r="G221" t="str">
        <f t="shared" si="7"/>
        <v/>
      </c>
    </row>
    <row r="222" spans="1:7" ht="12.75" customHeight="1" x14ac:dyDescent="0.2">
      <c r="A222" s="2">
        <v>2010101253</v>
      </c>
      <c r="B222" t="s">
        <v>57</v>
      </c>
      <c r="C222" s="9">
        <v>0</v>
      </c>
      <c r="D222" s="11">
        <v>45412</v>
      </c>
      <c r="E222" t="str">
        <f>VLOOKUP(A222,Sheet3!$A$2:$E$1000,3,FALSE)</f>
        <v>شركة برج الحضارة للتجارة</v>
      </c>
      <c r="F222">
        <f t="shared" si="6"/>
        <v>121</v>
      </c>
      <c r="G222" t="str">
        <f t="shared" si="7"/>
        <v/>
      </c>
    </row>
    <row r="223" spans="1:7" ht="12.75" customHeight="1" x14ac:dyDescent="0.2">
      <c r="A223" s="2">
        <v>2010101254</v>
      </c>
      <c r="B223" t="s">
        <v>58</v>
      </c>
      <c r="C223" s="9">
        <v>53575.200000000004</v>
      </c>
      <c r="D223" s="11">
        <v>45322</v>
      </c>
      <c r="E223" t="str">
        <f>VLOOKUP(A223,Sheet3!$A$2:$E$1000,3,FALSE)</f>
        <v>مؤسسة عبدالله غازى العطاس للتجارة</v>
      </c>
      <c r="F223">
        <f t="shared" si="6"/>
        <v>31</v>
      </c>
      <c r="G223">
        <f t="shared" si="7"/>
        <v>31</v>
      </c>
    </row>
    <row r="224" spans="1:7" ht="12.75" customHeight="1" x14ac:dyDescent="0.2">
      <c r="A224" s="2">
        <v>2010101254</v>
      </c>
      <c r="B224" t="s">
        <v>58</v>
      </c>
      <c r="C224" s="9">
        <v>53575.200000000004</v>
      </c>
      <c r="D224" s="11">
        <v>45350</v>
      </c>
      <c r="E224" t="str">
        <f>VLOOKUP(A224,Sheet3!$A$2:$E$1000,3,FALSE)</f>
        <v>مؤسسة عبدالله غازى العطاس للتجارة</v>
      </c>
      <c r="F224">
        <f t="shared" si="6"/>
        <v>59</v>
      </c>
      <c r="G224">
        <f t="shared" si="7"/>
        <v>59</v>
      </c>
    </row>
    <row r="225" spans="1:7" ht="12.75" customHeight="1" x14ac:dyDescent="0.2">
      <c r="A225" s="2">
        <v>2010101254</v>
      </c>
      <c r="B225" t="s">
        <v>58</v>
      </c>
      <c r="C225" s="9">
        <v>0</v>
      </c>
      <c r="D225" s="11">
        <v>45382</v>
      </c>
      <c r="E225" t="str">
        <f>VLOOKUP(A225,Sheet3!$A$2:$E$1000,3,FALSE)</f>
        <v>مؤسسة عبدالله غازى العطاس للتجارة</v>
      </c>
      <c r="F225">
        <f t="shared" si="6"/>
        <v>91</v>
      </c>
      <c r="G225" t="str">
        <f t="shared" si="7"/>
        <v/>
      </c>
    </row>
    <row r="226" spans="1:7" ht="12.75" customHeight="1" x14ac:dyDescent="0.2">
      <c r="A226" s="2">
        <v>2010101254</v>
      </c>
      <c r="B226" t="s">
        <v>58</v>
      </c>
      <c r="C226" s="9">
        <v>0</v>
      </c>
      <c r="D226" s="11">
        <v>45412</v>
      </c>
      <c r="E226" t="str">
        <f>VLOOKUP(A226,Sheet3!$A$2:$E$1000,3,FALSE)</f>
        <v>مؤسسة عبدالله غازى العطاس للتجارة</v>
      </c>
      <c r="F226">
        <f t="shared" si="6"/>
        <v>121</v>
      </c>
      <c r="G226" t="str">
        <f t="shared" si="7"/>
        <v/>
      </c>
    </row>
    <row r="227" spans="1:7" ht="12.75" customHeight="1" x14ac:dyDescent="0.2">
      <c r="A227" s="2">
        <v>2010101255</v>
      </c>
      <c r="B227" t="s">
        <v>59</v>
      </c>
      <c r="C227" s="9">
        <v>59618</v>
      </c>
      <c r="D227" s="11">
        <v>45322</v>
      </c>
      <c r="E227" t="str">
        <f>VLOOKUP(A227,Sheet3!$A$2:$E$1000,3,FALSE)</f>
        <v>شركة المنشار الماسى للصناعة</v>
      </c>
      <c r="F227">
        <f t="shared" si="6"/>
        <v>31</v>
      </c>
      <c r="G227">
        <f t="shared" si="7"/>
        <v>31</v>
      </c>
    </row>
    <row r="228" spans="1:7" ht="12.75" customHeight="1" x14ac:dyDescent="0.2">
      <c r="A228" s="2">
        <v>2010101255</v>
      </c>
      <c r="B228" t="s">
        <v>59</v>
      </c>
      <c r="C228" s="9">
        <v>0</v>
      </c>
      <c r="D228" s="11">
        <v>45350</v>
      </c>
      <c r="E228" t="str">
        <f>VLOOKUP(A228,Sheet3!$A$2:$E$1000,3,FALSE)</f>
        <v>شركة المنشار الماسى للصناعة</v>
      </c>
      <c r="F228">
        <f t="shared" si="6"/>
        <v>59</v>
      </c>
      <c r="G228" t="str">
        <f t="shared" si="7"/>
        <v/>
      </c>
    </row>
    <row r="229" spans="1:7" ht="12.75" customHeight="1" x14ac:dyDescent="0.2">
      <c r="A229" s="2">
        <v>2010101255</v>
      </c>
      <c r="B229" t="s">
        <v>59</v>
      </c>
      <c r="C229" s="9">
        <v>0</v>
      </c>
      <c r="D229" s="11">
        <v>45382</v>
      </c>
      <c r="E229" t="str">
        <f>VLOOKUP(A229,Sheet3!$A$2:$E$1000,3,FALSE)</f>
        <v>شركة المنشار الماسى للصناعة</v>
      </c>
      <c r="F229">
        <f t="shared" si="6"/>
        <v>91</v>
      </c>
      <c r="G229" t="str">
        <f t="shared" si="7"/>
        <v/>
      </c>
    </row>
    <row r="230" spans="1:7" ht="12.75" customHeight="1" x14ac:dyDescent="0.2">
      <c r="A230" s="2">
        <v>2010101255</v>
      </c>
      <c r="B230" t="s">
        <v>59</v>
      </c>
      <c r="C230" s="9">
        <v>0</v>
      </c>
      <c r="D230" s="11">
        <v>45412</v>
      </c>
      <c r="E230" t="str">
        <f>VLOOKUP(A230,Sheet3!$A$2:$E$1000,3,FALSE)</f>
        <v>شركة المنشار الماسى للصناعة</v>
      </c>
      <c r="F230">
        <f t="shared" si="6"/>
        <v>121</v>
      </c>
      <c r="G230" t="str">
        <f t="shared" si="7"/>
        <v/>
      </c>
    </row>
    <row r="231" spans="1:7" ht="12.75" customHeight="1" x14ac:dyDescent="0.2">
      <c r="A231" s="2">
        <v>2010101256</v>
      </c>
      <c r="B231" s="10" t="s">
        <v>60</v>
      </c>
      <c r="C231" s="9">
        <v>441043.57</v>
      </c>
      <c r="D231" s="11">
        <v>45322</v>
      </c>
      <c r="E231" t="str">
        <f>VLOOKUP(A231,Sheet3!$A$2:$E$1000,3,FALSE)</f>
        <v>شركة ضمن البناء للمقاولات العامة</v>
      </c>
      <c r="F231">
        <f t="shared" si="6"/>
        <v>31</v>
      </c>
      <c r="G231">
        <f t="shared" si="7"/>
        <v>31</v>
      </c>
    </row>
    <row r="232" spans="1:7" ht="12.75" customHeight="1" x14ac:dyDescent="0.2">
      <c r="A232" s="2">
        <v>2010101256</v>
      </c>
      <c r="B232" s="10" t="s">
        <v>60</v>
      </c>
      <c r="C232" s="9">
        <v>0</v>
      </c>
      <c r="D232" s="11">
        <v>45350</v>
      </c>
      <c r="E232" t="str">
        <f>VLOOKUP(A232,Sheet3!$A$2:$E$1000,3,FALSE)</f>
        <v>شركة ضمن البناء للمقاولات العامة</v>
      </c>
      <c r="F232">
        <f t="shared" si="6"/>
        <v>59</v>
      </c>
      <c r="G232" t="str">
        <f t="shared" si="7"/>
        <v/>
      </c>
    </row>
    <row r="233" spans="1:7" ht="12.75" customHeight="1" x14ac:dyDescent="0.2">
      <c r="A233" s="2">
        <v>2010101256</v>
      </c>
      <c r="B233" s="10" t="s">
        <v>60</v>
      </c>
      <c r="C233" s="9">
        <v>0</v>
      </c>
      <c r="D233" s="11">
        <v>45382</v>
      </c>
      <c r="E233" t="str">
        <f>VLOOKUP(A233,Sheet3!$A$2:$E$1000,3,FALSE)</f>
        <v>شركة ضمن البناء للمقاولات العامة</v>
      </c>
      <c r="F233">
        <f t="shared" si="6"/>
        <v>91</v>
      </c>
      <c r="G233" t="str">
        <f t="shared" si="7"/>
        <v/>
      </c>
    </row>
    <row r="234" spans="1:7" ht="12.75" customHeight="1" x14ac:dyDescent="0.2">
      <c r="A234" s="2">
        <v>2010101256</v>
      </c>
      <c r="B234" s="10" t="s">
        <v>60</v>
      </c>
      <c r="C234" s="9">
        <v>0</v>
      </c>
      <c r="D234" s="11">
        <v>45412</v>
      </c>
      <c r="E234" t="str">
        <f>VLOOKUP(A234,Sheet3!$A$2:$E$1000,3,FALSE)</f>
        <v>شركة ضمن البناء للمقاولات العامة</v>
      </c>
      <c r="F234">
        <f t="shared" si="6"/>
        <v>121</v>
      </c>
      <c r="G234" t="str">
        <f t="shared" si="7"/>
        <v/>
      </c>
    </row>
    <row r="235" spans="1:7" ht="12.75" customHeight="1" x14ac:dyDescent="0.2">
      <c r="A235" s="2">
        <v>2010101257</v>
      </c>
      <c r="B235" t="s">
        <v>61</v>
      </c>
      <c r="C235" s="9">
        <v>76137.86</v>
      </c>
      <c r="D235" s="11">
        <v>45322</v>
      </c>
      <c r="E235" t="str">
        <f>VLOOKUP(A235,Sheet3!$A$2:$E$1000,3,FALSE)</f>
        <v>SMART ACCESS SOLUTIONS COMPANY LTD.CO - دورما</v>
      </c>
      <c r="F235">
        <f t="shared" si="6"/>
        <v>31</v>
      </c>
      <c r="G235">
        <f t="shared" si="7"/>
        <v>31</v>
      </c>
    </row>
    <row r="236" spans="1:7" ht="12.75" customHeight="1" x14ac:dyDescent="0.2">
      <c r="A236" s="2">
        <v>2010101257</v>
      </c>
      <c r="B236" t="s">
        <v>61</v>
      </c>
      <c r="C236" s="9">
        <v>0</v>
      </c>
      <c r="D236" s="11">
        <v>45350</v>
      </c>
      <c r="E236" t="str">
        <f>VLOOKUP(A236,Sheet3!$A$2:$E$1000,3,FALSE)</f>
        <v>SMART ACCESS SOLUTIONS COMPANY LTD.CO - دورما</v>
      </c>
      <c r="F236">
        <f t="shared" si="6"/>
        <v>59</v>
      </c>
      <c r="G236" t="str">
        <f t="shared" si="7"/>
        <v/>
      </c>
    </row>
    <row r="237" spans="1:7" ht="12.75" customHeight="1" x14ac:dyDescent="0.2">
      <c r="A237" s="2">
        <v>2010101257</v>
      </c>
      <c r="B237" t="s">
        <v>61</v>
      </c>
      <c r="C237" s="9">
        <v>0</v>
      </c>
      <c r="D237" s="11">
        <v>45382</v>
      </c>
      <c r="E237" t="str">
        <f>VLOOKUP(A237,Sheet3!$A$2:$E$1000,3,FALSE)</f>
        <v>SMART ACCESS SOLUTIONS COMPANY LTD.CO - دورما</v>
      </c>
      <c r="F237">
        <f t="shared" si="6"/>
        <v>91</v>
      </c>
      <c r="G237" t="str">
        <f t="shared" si="7"/>
        <v/>
      </c>
    </row>
    <row r="238" spans="1:7" ht="12.75" customHeight="1" x14ac:dyDescent="0.2">
      <c r="A238" s="2">
        <v>2010101257</v>
      </c>
      <c r="B238" t="s">
        <v>61</v>
      </c>
      <c r="C238" s="9">
        <v>0</v>
      </c>
      <c r="D238" s="11">
        <v>45412</v>
      </c>
      <c r="E238" t="str">
        <f>VLOOKUP(A238,Sheet3!$A$2:$E$1000,3,FALSE)</f>
        <v>SMART ACCESS SOLUTIONS COMPANY LTD.CO - دورما</v>
      </c>
      <c r="F238">
        <f t="shared" si="6"/>
        <v>121</v>
      </c>
      <c r="G238" t="str">
        <f t="shared" si="7"/>
        <v/>
      </c>
    </row>
    <row r="239" spans="1:7" ht="12.75" customHeight="1" x14ac:dyDescent="0.2">
      <c r="A239" s="2">
        <v>2010101261</v>
      </c>
      <c r="B239" t="s">
        <v>62</v>
      </c>
      <c r="C239" s="9">
        <v>580.5</v>
      </c>
      <c r="D239" s="11">
        <v>45322</v>
      </c>
      <c r="E239" t="str">
        <f>VLOOKUP(A239,Sheet3!$A$2:$E$1000,3,FALSE)</f>
        <v>مؤسسة بتلة محمد على البراهيم التجارية</v>
      </c>
      <c r="F239">
        <f t="shared" si="6"/>
        <v>31</v>
      </c>
      <c r="G239">
        <f t="shared" si="7"/>
        <v>31</v>
      </c>
    </row>
    <row r="240" spans="1:7" ht="12.75" customHeight="1" x14ac:dyDescent="0.2">
      <c r="A240" s="2">
        <v>2010101261</v>
      </c>
      <c r="B240" t="s">
        <v>62</v>
      </c>
      <c r="C240" s="9">
        <v>0</v>
      </c>
      <c r="D240" s="11">
        <v>45350</v>
      </c>
      <c r="E240" t="str">
        <f>VLOOKUP(A240,Sheet3!$A$2:$E$1000,3,FALSE)</f>
        <v>مؤسسة بتلة محمد على البراهيم التجارية</v>
      </c>
      <c r="F240">
        <f t="shared" si="6"/>
        <v>59</v>
      </c>
      <c r="G240" t="str">
        <f t="shared" si="7"/>
        <v/>
      </c>
    </row>
    <row r="241" spans="1:7" ht="12.75" customHeight="1" x14ac:dyDescent="0.2">
      <c r="A241" s="2">
        <v>2010101261</v>
      </c>
      <c r="B241" t="s">
        <v>62</v>
      </c>
      <c r="C241" s="9">
        <v>0</v>
      </c>
      <c r="D241" s="11">
        <v>45382</v>
      </c>
      <c r="E241" t="str">
        <f>VLOOKUP(A241,Sheet3!$A$2:$E$1000,3,FALSE)</f>
        <v>مؤسسة بتلة محمد على البراهيم التجارية</v>
      </c>
      <c r="F241">
        <f t="shared" si="6"/>
        <v>91</v>
      </c>
      <c r="G241" t="str">
        <f t="shared" si="7"/>
        <v/>
      </c>
    </row>
    <row r="242" spans="1:7" ht="12.75" customHeight="1" x14ac:dyDescent="0.2">
      <c r="A242" s="2">
        <v>2010101261</v>
      </c>
      <c r="B242" t="s">
        <v>62</v>
      </c>
      <c r="C242" s="9">
        <v>0</v>
      </c>
      <c r="D242" s="11">
        <v>45412</v>
      </c>
      <c r="E242" t="str">
        <f>VLOOKUP(A242,Sheet3!$A$2:$E$1000,3,FALSE)</f>
        <v>مؤسسة بتلة محمد على البراهيم التجارية</v>
      </c>
      <c r="F242">
        <f t="shared" si="6"/>
        <v>121</v>
      </c>
      <c r="G242" t="str">
        <f t="shared" si="7"/>
        <v/>
      </c>
    </row>
    <row r="243" spans="1:7" ht="12.75" customHeight="1" x14ac:dyDescent="0.2">
      <c r="A243" s="2">
        <v>2010101265</v>
      </c>
      <c r="B243" t="s">
        <v>63</v>
      </c>
      <c r="C243" s="9">
        <v>0</v>
      </c>
      <c r="D243" s="11">
        <v>45322</v>
      </c>
      <c r="E243" t="str">
        <f>VLOOKUP(A243,Sheet3!$A$2:$E$1000,3,FALSE)</f>
        <v>مؤسسة حسان سالم ابراهيم السالم للتجارة رخام</v>
      </c>
      <c r="F243">
        <f t="shared" si="6"/>
        <v>31</v>
      </c>
      <c r="G243" t="str">
        <f t="shared" si="7"/>
        <v/>
      </c>
    </row>
    <row r="244" spans="1:7" ht="12.75" customHeight="1" x14ac:dyDescent="0.2">
      <c r="A244" s="2">
        <v>2010101265</v>
      </c>
      <c r="B244" t="s">
        <v>63</v>
      </c>
      <c r="C244" s="9">
        <v>0</v>
      </c>
      <c r="D244" s="11">
        <v>45350</v>
      </c>
      <c r="E244" t="str">
        <f>VLOOKUP(A244,Sheet3!$A$2:$E$1000,3,FALSE)</f>
        <v>مؤسسة حسان سالم ابراهيم السالم للتجارة رخام</v>
      </c>
      <c r="F244">
        <f t="shared" si="6"/>
        <v>59</v>
      </c>
      <c r="G244" t="str">
        <f t="shared" si="7"/>
        <v/>
      </c>
    </row>
    <row r="245" spans="1:7" ht="12.75" customHeight="1" x14ac:dyDescent="0.2">
      <c r="A245" s="2">
        <v>2010101265</v>
      </c>
      <c r="B245" t="s">
        <v>63</v>
      </c>
      <c r="C245" s="9">
        <v>0</v>
      </c>
      <c r="D245" s="11">
        <v>45382</v>
      </c>
      <c r="E245" t="str">
        <f>VLOOKUP(A245,Sheet3!$A$2:$E$1000,3,FALSE)</f>
        <v>مؤسسة حسان سالم ابراهيم السالم للتجارة رخام</v>
      </c>
      <c r="F245">
        <f t="shared" si="6"/>
        <v>91</v>
      </c>
      <c r="G245" t="str">
        <f t="shared" si="7"/>
        <v/>
      </c>
    </row>
    <row r="246" spans="1:7" ht="12.75" customHeight="1" x14ac:dyDescent="0.2">
      <c r="A246" s="2">
        <v>2010101265</v>
      </c>
      <c r="B246" t="s">
        <v>63</v>
      </c>
      <c r="C246" s="9">
        <v>0</v>
      </c>
      <c r="D246" s="11">
        <v>45412</v>
      </c>
      <c r="E246" t="str">
        <f>VLOOKUP(A246,Sheet3!$A$2:$E$1000,3,FALSE)</f>
        <v>مؤسسة حسان سالم ابراهيم السالم للتجارة رخام</v>
      </c>
      <c r="F246">
        <f t="shared" si="6"/>
        <v>121</v>
      </c>
      <c r="G246" t="str">
        <f t="shared" si="7"/>
        <v/>
      </c>
    </row>
    <row r="247" spans="1:7" ht="12.75" customHeight="1" x14ac:dyDescent="0.2">
      <c r="A247" s="2">
        <v>2010101266</v>
      </c>
      <c r="B247" t="s">
        <v>64</v>
      </c>
      <c r="C247" s="9">
        <v>0</v>
      </c>
      <c r="D247" s="11">
        <v>45322</v>
      </c>
      <c r="E247" t="str">
        <f>VLOOKUP(A247,Sheet3!$A$2:$E$1000,3,FALSE)</f>
        <v>مؤسسة نيلوفر السكة للسراميك</v>
      </c>
      <c r="F247">
        <f t="shared" si="6"/>
        <v>31</v>
      </c>
      <c r="G247" t="str">
        <f t="shared" si="7"/>
        <v/>
      </c>
    </row>
    <row r="248" spans="1:7" ht="12.75" customHeight="1" x14ac:dyDescent="0.2">
      <c r="A248" s="2">
        <v>2010101266</v>
      </c>
      <c r="B248" t="s">
        <v>64</v>
      </c>
      <c r="C248" s="9">
        <v>0</v>
      </c>
      <c r="D248" s="11">
        <v>45350</v>
      </c>
      <c r="E248" t="str">
        <f>VLOOKUP(A248,Sheet3!$A$2:$E$1000,3,FALSE)</f>
        <v>مؤسسة نيلوفر السكة للسراميك</v>
      </c>
      <c r="F248">
        <f t="shared" si="6"/>
        <v>59</v>
      </c>
      <c r="G248" t="str">
        <f t="shared" si="7"/>
        <v/>
      </c>
    </row>
    <row r="249" spans="1:7" ht="12.75" customHeight="1" x14ac:dyDescent="0.2">
      <c r="A249" s="2">
        <v>2010101266</v>
      </c>
      <c r="B249" t="s">
        <v>64</v>
      </c>
      <c r="C249" s="9">
        <v>0</v>
      </c>
      <c r="D249" s="11">
        <v>45382</v>
      </c>
      <c r="E249" t="str">
        <f>VLOOKUP(A249,Sheet3!$A$2:$E$1000,3,FALSE)</f>
        <v>مؤسسة نيلوفر السكة للسراميك</v>
      </c>
      <c r="F249">
        <f t="shared" si="6"/>
        <v>91</v>
      </c>
      <c r="G249" t="str">
        <f t="shared" si="7"/>
        <v/>
      </c>
    </row>
    <row r="250" spans="1:7" ht="12.75" customHeight="1" x14ac:dyDescent="0.2">
      <c r="A250" s="2">
        <v>2010101266</v>
      </c>
      <c r="B250" t="s">
        <v>64</v>
      </c>
      <c r="C250" s="9">
        <v>0</v>
      </c>
      <c r="D250" s="11">
        <v>45412</v>
      </c>
      <c r="E250" t="str">
        <f>VLOOKUP(A250,Sheet3!$A$2:$E$1000,3,FALSE)</f>
        <v>مؤسسة نيلوفر السكة للسراميك</v>
      </c>
      <c r="F250">
        <f t="shared" si="6"/>
        <v>121</v>
      </c>
      <c r="G250" t="str">
        <f t="shared" si="7"/>
        <v/>
      </c>
    </row>
    <row r="251" spans="1:7" ht="12.75" customHeight="1" x14ac:dyDescent="0.2">
      <c r="A251" s="2">
        <v>2010101267</v>
      </c>
      <c r="B251" t="s">
        <v>65</v>
      </c>
      <c r="C251" s="9">
        <v>0</v>
      </c>
      <c r="D251" s="11">
        <v>45322</v>
      </c>
      <c r="E251" t="str">
        <f>VLOOKUP(A251,Sheet3!$A$2:$E$1000,3,FALSE)</f>
        <v>مؤسسة منصات البداية التجاريه</v>
      </c>
      <c r="F251">
        <f t="shared" si="6"/>
        <v>31</v>
      </c>
      <c r="G251" t="str">
        <f t="shared" si="7"/>
        <v/>
      </c>
    </row>
    <row r="252" spans="1:7" ht="12.75" customHeight="1" x14ac:dyDescent="0.2">
      <c r="A252" s="2">
        <v>2010101267</v>
      </c>
      <c r="B252" t="s">
        <v>65</v>
      </c>
      <c r="C252" s="9">
        <v>0</v>
      </c>
      <c r="D252" s="11">
        <v>45350</v>
      </c>
      <c r="E252" t="str">
        <f>VLOOKUP(A252,Sheet3!$A$2:$E$1000,3,FALSE)</f>
        <v>مؤسسة منصات البداية التجاريه</v>
      </c>
      <c r="F252">
        <f t="shared" si="6"/>
        <v>59</v>
      </c>
      <c r="G252" t="str">
        <f t="shared" si="7"/>
        <v/>
      </c>
    </row>
    <row r="253" spans="1:7" ht="12.75" customHeight="1" x14ac:dyDescent="0.2">
      <c r="A253" s="2">
        <v>2010101267</v>
      </c>
      <c r="B253" t="s">
        <v>65</v>
      </c>
      <c r="C253" s="9">
        <v>0</v>
      </c>
      <c r="D253" s="11">
        <v>45382</v>
      </c>
      <c r="E253" t="str">
        <f>VLOOKUP(A253,Sheet3!$A$2:$E$1000,3,FALSE)</f>
        <v>مؤسسة منصات البداية التجاريه</v>
      </c>
      <c r="F253">
        <f t="shared" si="6"/>
        <v>91</v>
      </c>
      <c r="G253" t="str">
        <f t="shared" si="7"/>
        <v/>
      </c>
    </row>
    <row r="254" spans="1:7" ht="12.75" customHeight="1" x14ac:dyDescent="0.2">
      <c r="A254" s="2">
        <v>2010101267</v>
      </c>
      <c r="B254" t="s">
        <v>65</v>
      </c>
      <c r="C254" s="9">
        <v>0</v>
      </c>
      <c r="D254" s="11">
        <v>45412</v>
      </c>
      <c r="E254" t="str">
        <f>VLOOKUP(A254,Sheet3!$A$2:$E$1000,3,FALSE)</f>
        <v>مؤسسة منصات البداية التجاريه</v>
      </c>
      <c r="F254">
        <f t="shared" si="6"/>
        <v>121</v>
      </c>
      <c r="G254" t="str">
        <f t="shared" si="7"/>
        <v/>
      </c>
    </row>
    <row r="255" spans="1:7" ht="12.75" customHeight="1" x14ac:dyDescent="0.2">
      <c r="A255" s="2">
        <v>2010101268</v>
      </c>
      <c r="B255" t="s">
        <v>66</v>
      </c>
      <c r="C255" s="9">
        <v>0</v>
      </c>
      <c r="D255" s="11">
        <v>45322</v>
      </c>
      <c r="E255" t="str">
        <f>VLOOKUP(A255,Sheet3!$A$2:$E$1000,3,FALSE)</f>
        <v>مؤسسة اعمار المغارات للمقاولات</v>
      </c>
      <c r="F255">
        <f t="shared" si="6"/>
        <v>31</v>
      </c>
      <c r="G255" t="str">
        <f t="shared" si="7"/>
        <v/>
      </c>
    </row>
    <row r="256" spans="1:7" ht="12.75" customHeight="1" x14ac:dyDescent="0.2">
      <c r="A256" s="2">
        <v>2010101268</v>
      </c>
      <c r="B256" t="s">
        <v>66</v>
      </c>
      <c r="C256" s="9">
        <v>0</v>
      </c>
      <c r="D256" s="11">
        <v>45350</v>
      </c>
      <c r="E256" t="str">
        <f>VLOOKUP(A256,Sheet3!$A$2:$E$1000,3,FALSE)</f>
        <v>مؤسسة اعمار المغارات للمقاولات</v>
      </c>
      <c r="F256">
        <f t="shared" si="6"/>
        <v>59</v>
      </c>
      <c r="G256" t="str">
        <f t="shared" si="7"/>
        <v/>
      </c>
    </row>
    <row r="257" spans="1:7" ht="12.75" customHeight="1" x14ac:dyDescent="0.2">
      <c r="A257" s="2">
        <v>2010101268</v>
      </c>
      <c r="B257" t="s">
        <v>66</v>
      </c>
      <c r="C257" s="9">
        <v>0</v>
      </c>
      <c r="D257" s="11">
        <v>45382</v>
      </c>
      <c r="E257" t="str">
        <f>VLOOKUP(A257,Sheet3!$A$2:$E$1000,3,FALSE)</f>
        <v>مؤسسة اعمار المغارات للمقاولات</v>
      </c>
      <c r="F257">
        <f t="shared" si="6"/>
        <v>91</v>
      </c>
      <c r="G257" t="str">
        <f t="shared" si="7"/>
        <v/>
      </c>
    </row>
    <row r="258" spans="1:7" ht="12.75" customHeight="1" x14ac:dyDescent="0.2">
      <c r="A258" s="2">
        <v>2010101268</v>
      </c>
      <c r="B258" t="s">
        <v>66</v>
      </c>
      <c r="C258" s="9">
        <v>0</v>
      </c>
      <c r="D258" s="11">
        <v>45412</v>
      </c>
      <c r="E258" t="str">
        <f>VLOOKUP(A258,Sheet3!$A$2:$E$1000,3,FALSE)</f>
        <v>مؤسسة اعمار المغارات للمقاولات</v>
      </c>
      <c r="F258">
        <f t="shared" si="6"/>
        <v>121</v>
      </c>
      <c r="G258" t="str">
        <f t="shared" si="7"/>
        <v/>
      </c>
    </row>
    <row r="259" spans="1:7" ht="12.75" customHeight="1" x14ac:dyDescent="0.2">
      <c r="A259" s="2">
        <v>2010101274</v>
      </c>
      <c r="B259" t="s">
        <v>67</v>
      </c>
      <c r="C259" s="9">
        <v>202418.48</v>
      </c>
      <c r="D259" s="11">
        <v>45322</v>
      </c>
      <c r="E259" t="str">
        <f>VLOOKUP(A259,Sheet3!$A$2:$E$1000,3,FALSE)</f>
        <v>مؤسسة اطلس المتطورة للمعدات الصناعية</v>
      </c>
      <c r="F259">
        <f t="shared" ref="F259:F322" si="8">D259-$F$1</f>
        <v>31</v>
      </c>
      <c r="G259">
        <f t="shared" si="7"/>
        <v>31</v>
      </c>
    </row>
    <row r="260" spans="1:7" ht="12.75" customHeight="1" x14ac:dyDescent="0.2">
      <c r="A260" s="2">
        <v>2010101274</v>
      </c>
      <c r="B260" t="s">
        <v>67</v>
      </c>
      <c r="C260" s="9">
        <v>0</v>
      </c>
      <c r="D260" s="11">
        <v>45350</v>
      </c>
      <c r="E260" t="str">
        <f>VLOOKUP(A260,Sheet3!$A$2:$E$1000,3,FALSE)</f>
        <v>مؤسسة اطلس المتطورة للمعدات الصناعية</v>
      </c>
      <c r="F260">
        <f t="shared" si="8"/>
        <v>59</v>
      </c>
      <c r="G260" t="str">
        <f t="shared" ref="G260:G323" si="9">IF(C260&gt;0,F260,"")</f>
        <v/>
      </c>
    </row>
    <row r="261" spans="1:7" ht="12.75" customHeight="1" x14ac:dyDescent="0.2">
      <c r="A261" s="2">
        <v>2010101274</v>
      </c>
      <c r="B261" t="s">
        <v>67</v>
      </c>
      <c r="C261" s="9">
        <v>0</v>
      </c>
      <c r="D261" s="11">
        <v>45382</v>
      </c>
      <c r="E261" t="str">
        <f>VLOOKUP(A261,Sheet3!$A$2:$E$1000,3,FALSE)</f>
        <v>مؤسسة اطلس المتطورة للمعدات الصناعية</v>
      </c>
      <c r="F261">
        <f t="shared" si="8"/>
        <v>91</v>
      </c>
      <c r="G261" t="str">
        <f t="shared" si="9"/>
        <v/>
      </c>
    </row>
    <row r="262" spans="1:7" ht="12.75" customHeight="1" x14ac:dyDescent="0.2">
      <c r="A262" s="2">
        <v>2010101274</v>
      </c>
      <c r="B262" t="s">
        <v>67</v>
      </c>
      <c r="C262" s="9">
        <v>0</v>
      </c>
      <c r="D262" s="11">
        <v>45412</v>
      </c>
      <c r="E262" t="str">
        <f>VLOOKUP(A262,Sheet3!$A$2:$E$1000,3,FALSE)</f>
        <v>مؤسسة اطلس المتطورة للمعدات الصناعية</v>
      </c>
      <c r="F262">
        <f t="shared" si="8"/>
        <v>121</v>
      </c>
      <c r="G262" t="str">
        <f t="shared" si="9"/>
        <v/>
      </c>
    </row>
    <row r="263" spans="1:7" ht="12.75" customHeight="1" x14ac:dyDescent="0.2">
      <c r="A263" s="2">
        <v>2010101275</v>
      </c>
      <c r="B263" t="s">
        <v>68</v>
      </c>
      <c r="C263" s="9">
        <v>0</v>
      </c>
      <c r="D263" s="11">
        <v>45322</v>
      </c>
      <c r="E263" t="str">
        <f>VLOOKUP(A263,Sheet3!$A$2:$E$1000,3,FALSE)</f>
        <v>شركة الاسقف العربية للعزل الحرارى</v>
      </c>
      <c r="F263">
        <f t="shared" si="8"/>
        <v>31</v>
      </c>
      <c r="G263" t="str">
        <f t="shared" si="9"/>
        <v/>
      </c>
    </row>
    <row r="264" spans="1:7" ht="12.75" customHeight="1" x14ac:dyDescent="0.2">
      <c r="A264" s="2">
        <v>2010101275</v>
      </c>
      <c r="B264" t="s">
        <v>68</v>
      </c>
      <c r="C264" s="9">
        <v>0</v>
      </c>
      <c r="D264" s="11">
        <v>45350</v>
      </c>
      <c r="E264" t="str">
        <f>VLOOKUP(A264,Sheet3!$A$2:$E$1000,3,FALSE)</f>
        <v>شركة الاسقف العربية للعزل الحرارى</v>
      </c>
      <c r="F264">
        <f t="shared" si="8"/>
        <v>59</v>
      </c>
      <c r="G264" t="str">
        <f t="shared" si="9"/>
        <v/>
      </c>
    </row>
    <row r="265" spans="1:7" ht="12.75" customHeight="1" x14ac:dyDescent="0.2">
      <c r="A265" s="2">
        <v>2010101275</v>
      </c>
      <c r="B265" t="s">
        <v>68</v>
      </c>
      <c r="C265" s="9">
        <v>0</v>
      </c>
      <c r="D265" s="11">
        <v>45382</v>
      </c>
      <c r="E265" t="str">
        <f>VLOOKUP(A265,Sheet3!$A$2:$E$1000,3,FALSE)</f>
        <v>شركة الاسقف العربية للعزل الحرارى</v>
      </c>
      <c r="F265">
        <f t="shared" si="8"/>
        <v>91</v>
      </c>
      <c r="G265" t="str">
        <f t="shared" si="9"/>
        <v/>
      </c>
    </row>
    <row r="266" spans="1:7" ht="12.75" customHeight="1" x14ac:dyDescent="0.2">
      <c r="A266" s="2">
        <v>2010101275</v>
      </c>
      <c r="B266" t="s">
        <v>68</v>
      </c>
      <c r="C266" s="9">
        <v>0</v>
      </c>
      <c r="D266" s="11">
        <v>45412</v>
      </c>
      <c r="E266" t="str">
        <f>VLOOKUP(A266,Sheet3!$A$2:$E$1000,3,FALSE)</f>
        <v>شركة الاسقف العربية للعزل الحرارى</v>
      </c>
      <c r="F266">
        <f t="shared" si="8"/>
        <v>121</v>
      </c>
      <c r="G266" t="str">
        <f t="shared" si="9"/>
        <v/>
      </c>
    </row>
    <row r="267" spans="1:7" ht="12.75" customHeight="1" x14ac:dyDescent="0.2">
      <c r="A267" s="2">
        <v>2010101279</v>
      </c>
      <c r="B267" t="s">
        <v>69</v>
      </c>
      <c r="C267" s="9">
        <v>0</v>
      </c>
      <c r="D267" s="11">
        <v>45322</v>
      </c>
      <c r="E267" t="str">
        <f>VLOOKUP(A267,Sheet3!$A$2:$E$1000,3,FALSE)</f>
        <v>شركة واجهات ذكية للتجارة</v>
      </c>
      <c r="F267">
        <f t="shared" si="8"/>
        <v>31</v>
      </c>
      <c r="G267" t="str">
        <f t="shared" si="9"/>
        <v/>
      </c>
    </row>
    <row r="268" spans="1:7" ht="12.75" customHeight="1" x14ac:dyDescent="0.2">
      <c r="A268" s="2">
        <v>2010101279</v>
      </c>
      <c r="B268" t="s">
        <v>69</v>
      </c>
      <c r="C268" s="9">
        <v>0</v>
      </c>
      <c r="D268" s="11">
        <v>45350</v>
      </c>
      <c r="E268" t="str">
        <f>VLOOKUP(A268,Sheet3!$A$2:$E$1000,3,FALSE)</f>
        <v>شركة واجهات ذكية للتجارة</v>
      </c>
      <c r="F268">
        <f t="shared" si="8"/>
        <v>59</v>
      </c>
      <c r="G268" t="str">
        <f t="shared" si="9"/>
        <v/>
      </c>
    </row>
    <row r="269" spans="1:7" ht="12.75" customHeight="1" x14ac:dyDescent="0.2">
      <c r="A269" s="2">
        <v>2010101279</v>
      </c>
      <c r="B269" t="s">
        <v>69</v>
      </c>
      <c r="C269" s="9">
        <v>0</v>
      </c>
      <c r="D269" s="11">
        <v>45382</v>
      </c>
      <c r="E269" t="str">
        <f>VLOOKUP(A269,Sheet3!$A$2:$E$1000,3,FALSE)</f>
        <v>شركة واجهات ذكية للتجارة</v>
      </c>
      <c r="F269">
        <f t="shared" si="8"/>
        <v>91</v>
      </c>
      <c r="G269" t="str">
        <f t="shared" si="9"/>
        <v/>
      </c>
    </row>
    <row r="270" spans="1:7" ht="12.75" customHeight="1" x14ac:dyDescent="0.2">
      <c r="A270" s="2">
        <v>2010101279</v>
      </c>
      <c r="B270" t="s">
        <v>69</v>
      </c>
      <c r="C270" s="9">
        <v>0</v>
      </c>
      <c r="D270" s="11">
        <v>45412</v>
      </c>
      <c r="E270" t="str">
        <f>VLOOKUP(A270,Sheet3!$A$2:$E$1000,3,FALSE)</f>
        <v>شركة واجهات ذكية للتجارة</v>
      </c>
      <c r="F270">
        <f t="shared" si="8"/>
        <v>121</v>
      </c>
      <c r="G270" t="str">
        <f t="shared" si="9"/>
        <v/>
      </c>
    </row>
    <row r="271" spans="1:7" ht="12.75" customHeight="1" x14ac:dyDescent="0.2">
      <c r="A271" s="2">
        <v>2010101280</v>
      </c>
      <c r="B271" t="s">
        <v>70</v>
      </c>
      <c r="C271" s="9">
        <v>6242.418680000007</v>
      </c>
      <c r="D271" s="11">
        <v>45322</v>
      </c>
      <c r="E271" t="str">
        <f>VLOOKUP(A271,Sheet3!$A$2:$E$1000,3,FALSE)</f>
        <v>شركة المصنع السعودي لصناعه الصوف</v>
      </c>
      <c r="F271">
        <f t="shared" si="8"/>
        <v>31</v>
      </c>
      <c r="G271">
        <f t="shared" si="9"/>
        <v>31</v>
      </c>
    </row>
    <row r="272" spans="1:7" ht="12.75" customHeight="1" x14ac:dyDescent="0.2">
      <c r="A272" s="2">
        <v>2010101280</v>
      </c>
      <c r="B272" t="s">
        <v>70</v>
      </c>
      <c r="C272" s="9">
        <v>0</v>
      </c>
      <c r="D272" s="11">
        <v>45350</v>
      </c>
      <c r="E272" t="str">
        <f>VLOOKUP(A272,Sheet3!$A$2:$E$1000,3,FALSE)</f>
        <v>شركة المصنع السعودي لصناعه الصوف</v>
      </c>
      <c r="F272">
        <f t="shared" si="8"/>
        <v>59</v>
      </c>
      <c r="G272" t="str">
        <f t="shared" si="9"/>
        <v/>
      </c>
    </row>
    <row r="273" spans="1:7" ht="12.75" customHeight="1" x14ac:dyDescent="0.2">
      <c r="A273" s="2">
        <v>2010101280</v>
      </c>
      <c r="B273" t="s">
        <v>70</v>
      </c>
      <c r="C273" s="9">
        <v>0</v>
      </c>
      <c r="D273" s="11">
        <v>45382</v>
      </c>
      <c r="E273" t="str">
        <f>VLOOKUP(A273,Sheet3!$A$2:$E$1000,3,FALSE)</f>
        <v>شركة المصنع السعودي لصناعه الصوف</v>
      </c>
      <c r="F273">
        <f t="shared" si="8"/>
        <v>91</v>
      </c>
      <c r="G273" t="str">
        <f t="shared" si="9"/>
        <v/>
      </c>
    </row>
    <row r="274" spans="1:7" ht="12.75" customHeight="1" x14ac:dyDescent="0.2">
      <c r="A274" s="2">
        <v>2010101280</v>
      </c>
      <c r="B274" t="s">
        <v>70</v>
      </c>
      <c r="C274" s="9">
        <v>0</v>
      </c>
      <c r="D274" s="11">
        <v>45412</v>
      </c>
      <c r="E274" t="str">
        <f>VLOOKUP(A274,Sheet3!$A$2:$E$1000,3,FALSE)</f>
        <v>شركة المصنع السعودي لصناعه الصوف</v>
      </c>
      <c r="F274">
        <f t="shared" si="8"/>
        <v>121</v>
      </c>
      <c r="G274" t="str">
        <f t="shared" si="9"/>
        <v/>
      </c>
    </row>
    <row r="275" spans="1:7" ht="12.75" customHeight="1" x14ac:dyDescent="0.2">
      <c r="A275" s="2">
        <v>2010101281</v>
      </c>
      <c r="B275" s="10" t="s">
        <v>71</v>
      </c>
      <c r="C275" s="9">
        <v>69206.84</v>
      </c>
      <c r="D275" s="11">
        <v>45322</v>
      </c>
      <c r="E275" t="str">
        <f>VLOOKUP(A275,Sheet3!$A$2:$E$1000,3,FALSE)</f>
        <v>شركة عبد الله ناصر العودان - كوميت - زجاج</v>
      </c>
      <c r="F275">
        <f t="shared" si="8"/>
        <v>31</v>
      </c>
      <c r="G275">
        <f t="shared" si="9"/>
        <v>31</v>
      </c>
    </row>
    <row r="276" spans="1:7" ht="12.75" customHeight="1" x14ac:dyDescent="0.2">
      <c r="A276" s="2">
        <v>2010101281</v>
      </c>
      <c r="B276" s="10" t="s">
        <v>71</v>
      </c>
      <c r="C276" s="9">
        <v>69206.84</v>
      </c>
      <c r="D276" s="11">
        <v>45350</v>
      </c>
      <c r="E276" t="str">
        <f>VLOOKUP(A276,Sheet3!$A$2:$E$1000,3,FALSE)</f>
        <v>شركة عبد الله ناصر العودان - كوميت - زجاج</v>
      </c>
      <c r="F276">
        <f t="shared" si="8"/>
        <v>59</v>
      </c>
      <c r="G276">
        <f t="shared" si="9"/>
        <v>59</v>
      </c>
    </row>
    <row r="277" spans="1:7" ht="12.75" customHeight="1" x14ac:dyDescent="0.2">
      <c r="A277" s="2">
        <v>2010101281</v>
      </c>
      <c r="B277" s="10" t="s">
        <v>71</v>
      </c>
      <c r="C277" s="9">
        <v>0</v>
      </c>
      <c r="D277" s="11">
        <v>45382</v>
      </c>
      <c r="E277" t="str">
        <f>VLOOKUP(A277,Sheet3!$A$2:$E$1000,3,FALSE)</f>
        <v>شركة عبد الله ناصر العودان - كوميت - زجاج</v>
      </c>
      <c r="F277">
        <f t="shared" si="8"/>
        <v>91</v>
      </c>
      <c r="G277" t="str">
        <f t="shared" si="9"/>
        <v/>
      </c>
    </row>
    <row r="278" spans="1:7" ht="12.75" customHeight="1" x14ac:dyDescent="0.2">
      <c r="A278" s="2">
        <v>2010101281</v>
      </c>
      <c r="B278" s="10" t="s">
        <v>71</v>
      </c>
      <c r="C278" s="9">
        <v>0</v>
      </c>
      <c r="D278" s="11">
        <v>45412</v>
      </c>
      <c r="E278" t="str">
        <f>VLOOKUP(A278,Sheet3!$A$2:$E$1000,3,FALSE)</f>
        <v>شركة عبد الله ناصر العودان - كوميت - زجاج</v>
      </c>
      <c r="F278">
        <f t="shared" si="8"/>
        <v>121</v>
      </c>
      <c r="G278" t="str">
        <f t="shared" si="9"/>
        <v/>
      </c>
    </row>
    <row r="279" spans="1:7" ht="12.75" customHeight="1" x14ac:dyDescent="0.2">
      <c r="A279" s="2">
        <v>2010101285</v>
      </c>
      <c r="B279" t="s">
        <v>72</v>
      </c>
      <c r="C279" s="9">
        <v>0</v>
      </c>
      <c r="D279" s="11">
        <v>45322</v>
      </c>
      <c r="E279" t="str">
        <f>VLOOKUP(A279,Sheet3!$A$2:$E$1000,3,FALSE)</f>
        <v>شركة مقضب عمان التجارية</v>
      </c>
      <c r="F279">
        <f t="shared" si="8"/>
        <v>31</v>
      </c>
      <c r="G279" t="str">
        <f t="shared" si="9"/>
        <v/>
      </c>
    </row>
    <row r="280" spans="1:7" ht="12.75" customHeight="1" x14ac:dyDescent="0.2">
      <c r="A280" s="2">
        <v>2010101285</v>
      </c>
      <c r="B280" t="s">
        <v>72</v>
      </c>
      <c r="C280" s="9">
        <v>0</v>
      </c>
      <c r="D280" s="11">
        <v>45350</v>
      </c>
      <c r="E280" t="str">
        <f>VLOOKUP(A280,Sheet3!$A$2:$E$1000,3,FALSE)</f>
        <v>شركة مقضب عمان التجارية</v>
      </c>
      <c r="F280">
        <f t="shared" si="8"/>
        <v>59</v>
      </c>
      <c r="G280" t="str">
        <f t="shared" si="9"/>
        <v/>
      </c>
    </row>
    <row r="281" spans="1:7" ht="12.75" customHeight="1" x14ac:dyDescent="0.2">
      <c r="A281" s="2">
        <v>2010101285</v>
      </c>
      <c r="B281" t="s">
        <v>72</v>
      </c>
      <c r="C281" s="9">
        <v>0</v>
      </c>
      <c r="D281" s="11">
        <v>45382</v>
      </c>
      <c r="E281" t="str">
        <f>VLOOKUP(A281,Sheet3!$A$2:$E$1000,3,FALSE)</f>
        <v>شركة مقضب عمان التجارية</v>
      </c>
      <c r="F281">
        <f t="shared" si="8"/>
        <v>91</v>
      </c>
      <c r="G281" t="str">
        <f t="shared" si="9"/>
        <v/>
      </c>
    </row>
    <row r="282" spans="1:7" ht="12.75" customHeight="1" x14ac:dyDescent="0.2">
      <c r="A282" s="2">
        <v>2010101285</v>
      </c>
      <c r="B282" t="s">
        <v>72</v>
      </c>
      <c r="C282" s="9">
        <v>0</v>
      </c>
      <c r="D282" s="11">
        <v>45412</v>
      </c>
      <c r="E282" t="str">
        <f>VLOOKUP(A282,Sheet3!$A$2:$E$1000,3,FALSE)</f>
        <v>شركة مقضب عمان التجارية</v>
      </c>
      <c r="F282">
        <f t="shared" si="8"/>
        <v>121</v>
      </c>
      <c r="G282" t="str">
        <f t="shared" si="9"/>
        <v/>
      </c>
    </row>
    <row r="283" spans="1:7" ht="12.75" customHeight="1" x14ac:dyDescent="0.2">
      <c r="A283" s="2">
        <v>2010101288</v>
      </c>
      <c r="B283" t="s">
        <v>73</v>
      </c>
      <c r="C283" s="9">
        <v>10825.75</v>
      </c>
      <c r="D283" s="11">
        <v>45322</v>
      </c>
      <c r="E283" t="str">
        <f>VLOOKUP(A283,Sheet3!$A$2:$E$1000,3,FALSE)</f>
        <v>مؤسسة الشارد للتجارة</v>
      </c>
      <c r="F283">
        <f t="shared" si="8"/>
        <v>31</v>
      </c>
      <c r="G283">
        <f t="shared" si="9"/>
        <v>31</v>
      </c>
    </row>
    <row r="284" spans="1:7" ht="12.75" customHeight="1" x14ac:dyDescent="0.2">
      <c r="A284" s="2">
        <v>2010101288</v>
      </c>
      <c r="B284" t="s">
        <v>73</v>
      </c>
      <c r="C284" s="9">
        <v>0</v>
      </c>
      <c r="D284" s="11">
        <v>45350</v>
      </c>
      <c r="E284" t="str">
        <f>VLOOKUP(A284,Sheet3!$A$2:$E$1000,3,FALSE)</f>
        <v>مؤسسة الشارد للتجارة</v>
      </c>
      <c r="F284">
        <f t="shared" si="8"/>
        <v>59</v>
      </c>
      <c r="G284" t="str">
        <f t="shared" si="9"/>
        <v/>
      </c>
    </row>
    <row r="285" spans="1:7" ht="12.75" customHeight="1" x14ac:dyDescent="0.2">
      <c r="A285" s="2">
        <v>2010101288</v>
      </c>
      <c r="B285" t="s">
        <v>73</v>
      </c>
      <c r="C285" s="9">
        <v>0</v>
      </c>
      <c r="D285" s="11">
        <v>45382</v>
      </c>
      <c r="E285" t="str">
        <f>VLOOKUP(A285,Sheet3!$A$2:$E$1000,3,FALSE)</f>
        <v>مؤسسة الشارد للتجارة</v>
      </c>
      <c r="F285">
        <f t="shared" si="8"/>
        <v>91</v>
      </c>
      <c r="G285" t="str">
        <f t="shared" si="9"/>
        <v/>
      </c>
    </row>
    <row r="286" spans="1:7" ht="12.75" customHeight="1" x14ac:dyDescent="0.2">
      <c r="A286" s="2">
        <v>2010101288</v>
      </c>
      <c r="B286" t="s">
        <v>73</v>
      </c>
      <c r="C286" s="9">
        <v>0</v>
      </c>
      <c r="D286" s="11">
        <v>45412</v>
      </c>
      <c r="E286" t="str">
        <f>VLOOKUP(A286,Sheet3!$A$2:$E$1000,3,FALSE)</f>
        <v>مؤسسة الشارد للتجارة</v>
      </c>
      <c r="F286">
        <f t="shared" si="8"/>
        <v>121</v>
      </c>
      <c r="G286" t="str">
        <f t="shared" si="9"/>
        <v/>
      </c>
    </row>
    <row r="287" spans="1:7" ht="12.75" customHeight="1" x14ac:dyDescent="0.2">
      <c r="A287" s="2">
        <v>2010101289</v>
      </c>
      <c r="B287" t="s">
        <v>74</v>
      </c>
      <c r="C287" s="9">
        <v>0</v>
      </c>
      <c r="D287" s="11">
        <v>45322</v>
      </c>
      <c r="E287" t="str">
        <f>VLOOKUP(A287,Sheet3!$A$2:$E$1000,3,FALSE)</f>
        <v>شركة العربية المختصة للصناعة</v>
      </c>
      <c r="F287">
        <f t="shared" si="8"/>
        <v>31</v>
      </c>
      <c r="G287" t="str">
        <f t="shared" si="9"/>
        <v/>
      </c>
    </row>
    <row r="288" spans="1:7" ht="12.75" customHeight="1" x14ac:dyDescent="0.2">
      <c r="A288" s="2">
        <v>2010101289</v>
      </c>
      <c r="B288" t="s">
        <v>74</v>
      </c>
      <c r="C288" s="9">
        <v>0</v>
      </c>
      <c r="D288" s="11">
        <v>45350</v>
      </c>
      <c r="E288" t="str">
        <f>VLOOKUP(A288,Sheet3!$A$2:$E$1000,3,FALSE)</f>
        <v>شركة العربية المختصة للصناعة</v>
      </c>
      <c r="F288">
        <f t="shared" si="8"/>
        <v>59</v>
      </c>
      <c r="G288" t="str">
        <f t="shared" si="9"/>
        <v/>
      </c>
    </row>
    <row r="289" spans="1:7" ht="12.75" customHeight="1" x14ac:dyDescent="0.2">
      <c r="A289" s="2">
        <v>2010101289</v>
      </c>
      <c r="B289" t="s">
        <v>74</v>
      </c>
      <c r="C289" s="9">
        <v>0</v>
      </c>
      <c r="D289" s="11">
        <v>45382</v>
      </c>
      <c r="E289" t="str">
        <f>VLOOKUP(A289,Sheet3!$A$2:$E$1000,3,FALSE)</f>
        <v>شركة العربية المختصة للصناعة</v>
      </c>
      <c r="F289">
        <f t="shared" si="8"/>
        <v>91</v>
      </c>
      <c r="G289" t="str">
        <f t="shared" si="9"/>
        <v/>
      </c>
    </row>
    <row r="290" spans="1:7" ht="12.75" customHeight="1" x14ac:dyDescent="0.2">
      <c r="A290" s="2">
        <v>2010101289</v>
      </c>
      <c r="B290" t="s">
        <v>74</v>
      </c>
      <c r="C290" s="9">
        <v>0</v>
      </c>
      <c r="D290" s="11">
        <v>45412</v>
      </c>
      <c r="E290" t="str">
        <f>VLOOKUP(A290,Sheet3!$A$2:$E$1000,3,FALSE)</f>
        <v>شركة العربية المختصة للصناعة</v>
      </c>
      <c r="F290">
        <f t="shared" si="8"/>
        <v>121</v>
      </c>
      <c r="G290" t="str">
        <f t="shared" si="9"/>
        <v/>
      </c>
    </row>
    <row r="291" spans="1:7" ht="12.75" customHeight="1" x14ac:dyDescent="0.2">
      <c r="A291" s="2">
        <v>2010101290</v>
      </c>
      <c r="B291" t="s">
        <v>75</v>
      </c>
      <c r="C291" s="9">
        <v>0</v>
      </c>
      <c r="D291" s="11">
        <v>45322</v>
      </c>
      <c r="E291" t="str">
        <f>VLOOKUP(A291,Sheet3!$A$2:$E$1000,3,FALSE)</f>
        <v>شركة دهانات سابكوت المحدودة</v>
      </c>
      <c r="F291">
        <f t="shared" si="8"/>
        <v>31</v>
      </c>
      <c r="G291" t="str">
        <f t="shared" si="9"/>
        <v/>
      </c>
    </row>
    <row r="292" spans="1:7" ht="12.75" customHeight="1" x14ac:dyDescent="0.2">
      <c r="A292" s="2">
        <v>2010101290</v>
      </c>
      <c r="B292" t="s">
        <v>75</v>
      </c>
      <c r="C292" s="9">
        <v>0</v>
      </c>
      <c r="D292" s="11">
        <v>45350</v>
      </c>
      <c r="E292" t="str">
        <f>VLOOKUP(A292,Sheet3!$A$2:$E$1000,3,FALSE)</f>
        <v>شركة دهانات سابكوت المحدودة</v>
      </c>
      <c r="F292">
        <f t="shared" si="8"/>
        <v>59</v>
      </c>
      <c r="G292" t="str">
        <f t="shared" si="9"/>
        <v/>
      </c>
    </row>
    <row r="293" spans="1:7" ht="12.75" customHeight="1" x14ac:dyDescent="0.2">
      <c r="A293" s="2">
        <v>2010101290</v>
      </c>
      <c r="B293" t="s">
        <v>75</v>
      </c>
      <c r="C293" s="9">
        <v>0</v>
      </c>
      <c r="D293" s="11">
        <v>45382</v>
      </c>
      <c r="E293" t="str">
        <f>VLOOKUP(A293,Sheet3!$A$2:$E$1000,3,FALSE)</f>
        <v>شركة دهانات سابكوت المحدودة</v>
      </c>
      <c r="F293">
        <f t="shared" si="8"/>
        <v>91</v>
      </c>
      <c r="G293" t="str">
        <f t="shared" si="9"/>
        <v/>
      </c>
    </row>
    <row r="294" spans="1:7" ht="12.75" customHeight="1" x14ac:dyDescent="0.2">
      <c r="A294" s="2">
        <v>2010101290</v>
      </c>
      <c r="B294" t="s">
        <v>75</v>
      </c>
      <c r="C294" s="9">
        <v>0</v>
      </c>
      <c r="D294" s="11">
        <v>45412</v>
      </c>
      <c r="E294" t="str">
        <f>VLOOKUP(A294,Sheet3!$A$2:$E$1000,3,FALSE)</f>
        <v>شركة دهانات سابكوت المحدودة</v>
      </c>
      <c r="F294">
        <f t="shared" si="8"/>
        <v>121</v>
      </c>
      <c r="G294" t="str">
        <f t="shared" si="9"/>
        <v/>
      </c>
    </row>
    <row r="295" spans="1:7" ht="12.75" customHeight="1" x14ac:dyDescent="0.2">
      <c r="A295" s="2">
        <v>2010101292</v>
      </c>
      <c r="B295" t="s">
        <v>76</v>
      </c>
      <c r="C295" s="9">
        <v>1.53</v>
      </c>
      <c r="D295" s="11">
        <v>45322</v>
      </c>
      <c r="E295" t="str">
        <f>VLOOKUP(A295,Sheet3!$A$2:$E$1000,3,FALSE)</f>
        <v>شركة ملان لمنتجات الحديد</v>
      </c>
      <c r="F295">
        <f t="shared" si="8"/>
        <v>31</v>
      </c>
      <c r="G295">
        <f t="shared" si="9"/>
        <v>31</v>
      </c>
    </row>
    <row r="296" spans="1:7" ht="12.75" customHeight="1" x14ac:dyDescent="0.2">
      <c r="A296" s="2">
        <v>2010101292</v>
      </c>
      <c r="B296" t="s">
        <v>76</v>
      </c>
      <c r="C296" s="9">
        <v>0</v>
      </c>
      <c r="D296" s="11">
        <v>45350</v>
      </c>
      <c r="E296" t="str">
        <f>VLOOKUP(A296,Sheet3!$A$2:$E$1000,3,FALSE)</f>
        <v>شركة ملان لمنتجات الحديد</v>
      </c>
      <c r="F296">
        <f t="shared" si="8"/>
        <v>59</v>
      </c>
      <c r="G296" t="str">
        <f t="shared" si="9"/>
        <v/>
      </c>
    </row>
    <row r="297" spans="1:7" ht="12.75" customHeight="1" x14ac:dyDescent="0.2">
      <c r="A297" s="2">
        <v>2010101292</v>
      </c>
      <c r="B297" t="s">
        <v>76</v>
      </c>
      <c r="C297" s="9">
        <v>0</v>
      </c>
      <c r="D297" s="11">
        <v>45382</v>
      </c>
      <c r="E297" t="str">
        <f>VLOOKUP(A297,Sheet3!$A$2:$E$1000,3,FALSE)</f>
        <v>شركة ملان لمنتجات الحديد</v>
      </c>
      <c r="F297">
        <f t="shared" si="8"/>
        <v>91</v>
      </c>
      <c r="G297" t="str">
        <f t="shared" si="9"/>
        <v/>
      </c>
    </row>
    <row r="298" spans="1:7" ht="12.75" customHeight="1" x14ac:dyDescent="0.2">
      <c r="A298" s="2">
        <v>2010101292</v>
      </c>
      <c r="B298" t="s">
        <v>76</v>
      </c>
      <c r="C298" s="9">
        <v>0</v>
      </c>
      <c r="D298" s="11">
        <v>45412</v>
      </c>
      <c r="E298" t="str">
        <f>VLOOKUP(A298,Sheet3!$A$2:$E$1000,3,FALSE)</f>
        <v>شركة ملان لمنتجات الحديد</v>
      </c>
      <c r="F298">
        <f t="shared" si="8"/>
        <v>121</v>
      </c>
      <c r="G298" t="str">
        <f t="shared" si="9"/>
        <v/>
      </c>
    </row>
    <row r="299" spans="1:7" ht="12.75" customHeight="1" x14ac:dyDescent="0.2">
      <c r="A299" s="2">
        <v>2010101295</v>
      </c>
      <c r="B299" t="s">
        <v>77</v>
      </c>
      <c r="C299" s="9">
        <v>0</v>
      </c>
      <c r="D299" s="11">
        <v>45322</v>
      </c>
      <c r="E299" t="str">
        <f>VLOOKUP(A299,Sheet3!$A$2:$E$1000,3,FALSE)</f>
        <v>مؤسسة الهدف القريب للتجارة</v>
      </c>
      <c r="F299">
        <f t="shared" si="8"/>
        <v>31</v>
      </c>
      <c r="G299" t="str">
        <f t="shared" si="9"/>
        <v/>
      </c>
    </row>
    <row r="300" spans="1:7" ht="12.75" customHeight="1" x14ac:dyDescent="0.2">
      <c r="A300" s="2">
        <v>2010101295</v>
      </c>
      <c r="B300" t="s">
        <v>77</v>
      </c>
      <c r="C300" s="9">
        <v>0</v>
      </c>
      <c r="D300" s="11">
        <v>45350</v>
      </c>
      <c r="E300" t="str">
        <f>VLOOKUP(A300,Sheet3!$A$2:$E$1000,3,FALSE)</f>
        <v>مؤسسة الهدف القريب للتجارة</v>
      </c>
      <c r="F300">
        <f t="shared" si="8"/>
        <v>59</v>
      </c>
      <c r="G300" t="str">
        <f t="shared" si="9"/>
        <v/>
      </c>
    </row>
    <row r="301" spans="1:7" ht="12.75" customHeight="1" x14ac:dyDescent="0.2">
      <c r="A301" s="2">
        <v>2010101295</v>
      </c>
      <c r="B301" t="s">
        <v>77</v>
      </c>
      <c r="C301" s="9">
        <v>0</v>
      </c>
      <c r="D301" s="11">
        <v>45382</v>
      </c>
      <c r="E301" t="str">
        <f>VLOOKUP(A301,Sheet3!$A$2:$E$1000,3,FALSE)</f>
        <v>مؤسسة الهدف القريب للتجارة</v>
      </c>
      <c r="F301">
        <f t="shared" si="8"/>
        <v>91</v>
      </c>
      <c r="G301" t="str">
        <f t="shared" si="9"/>
        <v/>
      </c>
    </row>
    <row r="302" spans="1:7" ht="12.75" customHeight="1" x14ac:dyDescent="0.2">
      <c r="A302" s="2">
        <v>2010101295</v>
      </c>
      <c r="B302" t="s">
        <v>77</v>
      </c>
      <c r="C302" s="9">
        <v>0</v>
      </c>
      <c r="D302" s="11">
        <v>45412</v>
      </c>
      <c r="E302" t="str">
        <f>VLOOKUP(A302,Sheet3!$A$2:$E$1000,3,FALSE)</f>
        <v>مؤسسة الهدف القريب للتجارة</v>
      </c>
      <c r="F302">
        <f t="shared" si="8"/>
        <v>121</v>
      </c>
      <c r="G302" t="str">
        <f t="shared" si="9"/>
        <v/>
      </c>
    </row>
    <row r="303" spans="1:7" ht="12.75" customHeight="1" x14ac:dyDescent="0.2">
      <c r="A303" s="2">
        <v>2010101297</v>
      </c>
      <c r="B303" t="s">
        <v>78</v>
      </c>
      <c r="C303" s="9">
        <v>0</v>
      </c>
      <c r="D303" s="11">
        <v>45322</v>
      </c>
      <c r="E303" t="str">
        <f>VLOOKUP(A303,Sheet3!$A$2:$E$1000,3,FALSE)</f>
        <v>شركة تقنية القبب للصناعة</v>
      </c>
      <c r="F303">
        <f t="shared" si="8"/>
        <v>31</v>
      </c>
      <c r="G303" t="str">
        <f t="shared" si="9"/>
        <v/>
      </c>
    </row>
    <row r="304" spans="1:7" ht="12.75" customHeight="1" x14ac:dyDescent="0.2">
      <c r="A304" s="2">
        <v>2010101297</v>
      </c>
      <c r="B304" t="s">
        <v>78</v>
      </c>
      <c r="C304" s="9">
        <v>0</v>
      </c>
      <c r="D304" s="11">
        <v>45350</v>
      </c>
      <c r="E304" t="str">
        <f>VLOOKUP(A304,Sheet3!$A$2:$E$1000,3,FALSE)</f>
        <v>شركة تقنية القبب للصناعة</v>
      </c>
      <c r="F304">
        <f t="shared" si="8"/>
        <v>59</v>
      </c>
      <c r="G304" t="str">
        <f t="shared" si="9"/>
        <v/>
      </c>
    </row>
    <row r="305" spans="1:7" ht="12.75" customHeight="1" x14ac:dyDescent="0.2">
      <c r="A305" s="2">
        <v>2010101297</v>
      </c>
      <c r="B305" t="s">
        <v>78</v>
      </c>
      <c r="C305" s="9">
        <v>0</v>
      </c>
      <c r="D305" s="11">
        <v>45382</v>
      </c>
      <c r="E305" t="str">
        <f>VLOOKUP(A305,Sheet3!$A$2:$E$1000,3,FALSE)</f>
        <v>شركة تقنية القبب للصناعة</v>
      </c>
      <c r="F305">
        <f t="shared" si="8"/>
        <v>91</v>
      </c>
      <c r="G305" t="str">
        <f t="shared" si="9"/>
        <v/>
      </c>
    </row>
    <row r="306" spans="1:7" ht="12.75" customHeight="1" x14ac:dyDescent="0.2">
      <c r="A306" s="2">
        <v>2010101297</v>
      </c>
      <c r="B306" t="s">
        <v>78</v>
      </c>
      <c r="C306" s="9">
        <v>0</v>
      </c>
      <c r="D306" s="11">
        <v>45412</v>
      </c>
      <c r="E306" t="str">
        <f>VLOOKUP(A306,Sheet3!$A$2:$E$1000,3,FALSE)</f>
        <v>شركة تقنية القبب للصناعة</v>
      </c>
      <c r="F306">
        <f t="shared" si="8"/>
        <v>121</v>
      </c>
      <c r="G306" t="str">
        <f t="shared" si="9"/>
        <v/>
      </c>
    </row>
    <row r="307" spans="1:7" ht="12.75" customHeight="1" x14ac:dyDescent="0.2">
      <c r="A307" s="2">
        <v>2010101298</v>
      </c>
      <c r="B307" t="s">
        <v>79</v>
      </c>
      <c r="C307" s="9">
        <v>110717.785</v>
      </c>
      <c r="D307" s="11">
        <v>45322</v>
      </c>
      <c r="E307" t="str">
        <f>VLOOKUP(A307,Sheet3!$A$2:$E$1000,3,FALSE)</f>
        <v>مؤسسة درة العدد التجارية</v>
      </c>
      <c r="F307">
        <f t="shared" si="8"/>
        <v>31</v>
      </c>
      <c r="G307">
        <f t="shared" si="9"/>
        <v>31</v>
      </c>
    </row>
    <row r="308" spans="1:7" ht="12.75" customHeight="1" x14ac:dyDescent="0.2">
      <c r="A308" s="2">
        <v>2010101298</v>
      </c>
      <c r="B308" t="s">
        <v>79</v>
      </c>
      <c r="C308" s="9">
        <v>110717.785</v>
      </c>
      <c r="D308" s="11">
        <v>45350</v>
      </c>
      <c r="E308" t="str">
        <f>VLOOKUP(A308,Sheet3!$A$2:$E$1000,3,FALSE)</f>
        <v>مؤسسة درة العدد التجارية</v>
      </c>
      <c r="F308">
        <f t="shared" si="8"/>
        <v>59</v>
      </c>
      <c r="G308">
        <f t="shared" si="9"/>
        <v>59</v>
      </c>
    </row>
    <row r="309" spans="1:7" ht="12.75" customHeight="1" x14ac:dyDescent="0.2">
      <c r="A309" s="2">
        <v>2010101298</v>
      </c>
      <c r="B309" t="s">
        <v>79</v>
      </c>
      <c r="C309" s="9">
        <v>0</v>
      </c>
      <c r="D309" s="11">
        <v>45382</v>
      </c>
      <c r="E309" t="str">
        <f>VLOOKUP(A309,Sheet3!$A$2:$E$1000,3,FALSE)</f>
        <v>مؤسسة درة العدد التجارية</v>
      </c>
      <c r="F309">
        <f t="shared" si="8"/>
        <v>91</v>
      </c>
      <c r="G309" t="str">
        <f t="shared" si="9"/>
        <v/>
      </c>
    </row>
    <row r="310" spans="1:7" ht="12.75" customHeight="1" x14ac:dyDescent="0.2">
      <c r="A310" s="2">
        <v>2010101298</v>
      </c>
      <c r="B310" t="s">
        <v>79</v>
      </c>
      <c r="C310" s="9">
        <v>0</v>
      </c>
      <c r="D310" s="11">
        <v>45412</v>
      </c>
      <c r="E310" t="str">
        <f>VLOOKUP(A310,Sheet3!$A$2:$E$1000,3,FALSE)</f>
        <v>مؤسسة درة العدد التجارية</v>
      </c>
      <c r="F310">
        <f t="shared" si="8"/>
        <v>121</v>
      </c>
      <c r="G310" t="str">
        <f t="shared" si="9"/>
        <v/>
      </c>
    </row>
    <row r="311" spans="1:7" ht="12.75" customHeight="1" x14ac:dyDescent="0.2">
      <c r="A311" s="2">
        <v>2010101300</v>
      </c>
      <c r="B311" s="10" t="s">
        <v>80</v>
      </c>
      <c r="C311" s="9">
        <v>540168.47</v>
      </c>
      <c r="D311" s="11">
        <v>45322</v>
      </c>
      <c r="E311" t="str">
        <f>VLOOKUP(A311,Sheet3!$A$2:$E$1000,3,FALSE)</f>
        <v>مؤسسة مفهوم الالات التجاريه</v>
      </c>
      <c r="F311">
        <f t="shared" si="8"/>
        <v>31</v>
      </c>
      <c r="G311">
        <f t="shared" si="9"/>
        <v>31</v>
      </c>
    </row>
    <row r="312" spans="1:7" ht="12.75" customHeight="1" x14ac:dyDescent="0.2">
      <c r="A312" s="2">
        <v>2010101300</v>
      </c>
      <c r="B312" s="10" t="s">
        <v>80</v>
      </c>
      <c r="C312" s="9">
        <v>0</v>
      </c>
      <c r="D312" s="11">
        <v>45350</v>
      </c>
      <c r="E312" t="str">
        <f>VLOOKUP(A312,Sheet3!$A$2:$E$1000,3,FALSE)</f>
        <v>مؤسسة مفهوم الالات التجاريه</v>
      </c>
      <c r="F312">
        <f t="shared" si="8"/>
        <v>59</v>
      </c>
      <c r="G312" t="str">
        <f t="shared" si="9"/>
        <v/>
      </c>
    </row>
    <row r="313" spans="1:7" ht="12.75" customHeight="1" x14ac:dyDescent="0.2">
      <c r="A313" s="2">
        <v>2010101300</v>
      </c>
      <c r="B313" s="10" t="s">
        <v>80</v>
      </c>
      <c r="C313" s="9">
        <v>0</v>
      </c>
      <c r="D313" s="11">
        <v>45382</v>
      </c>
      <c r="E313" t="str">
        <f>VLOOKUP(A313,Sheet3!$A$2:$E$1000,3,FALSE)</f>
        <v>مؤسسة مفهوم الالات التجاريه</v>
      </c>
      <c r="F313">
        <f t="shared" si="8"/>
        <v>91</v>
      </c>
      <c r="G313" t="str">
        <f t="shared" si="9"/>
        <v/>
      </c>
    </row>
    <row r="314" spans="1:7" ht="12.75" customHeight="1" x14ac:dyDescent="0.2">
      <c r="A314" s="2">
        <v>2010101300</v>
      </c>
      <c r="B314" s="10" t="s">
        <v>80</v>
      </c>
      <c r="C314" s="9">
        <v>0</v>
      </c>
      <c r="D314" s="11">
        <v>45412</v>
      </c>
      <c r="E314" t="str">
        <f>VLOOKUP(A314,Sheet3!$A$2:$E$1000,3,FALSE)</f>
        <v>مؤسسة مفهوم الالات التجاريه</v>
      </c>
      <c r="F314">
        <f t="shared" si="8"/>
        <v>121</v>
      </c>
      <c r="G314" t="str">
        <f t="shared" si="9"/>
        <v/>
      </c>
    </row>
    <row r="315" spans="1:7" ht="12.75" customHeight="1" x14ac:dyDescent="0.2">
      <c r="A315" s="2">
        <v>2010101301</v>
      </c>
      <c r="B315" t="s">
        <v>81</v>
      </c>
      <c r="C315" s="9">
        <v>0</v>
      </c>
      <c r="D315" s="11">
        <v>45322</v>
      </c>
      <c r="E315" t="str">
        <f>VLOOKUP(A315,Sheet3!$A$2:$E$1000,3,FALSE)</f>
        <v>شركة عالم الهياكل المعدنية للمقاولات</v>
      </c>
      <c r="F315">
        <f t="shared" si="8"/>
        <v>31</v>
      </c>
      <c r="G315" t="str">
        <f t="shared" si="9"/>
        <v/>
      </c>
    </row>
    <row r="316" spans="1:7" ht="12.75" customHeight="1" x14ac:dyDescent="0.2">
      <c r="A316" s="2">
        <v>2010101301</v>
      </c>
      <c r="B316" t="s">
        <v>81</v>
      </c>
      <c r="C316" s="9">
        <v>0</v>
      </c>
      <c r="D316" s="11">
        <v>45350</v>
      </c>
      <c r="E316" t="str">
        <f>VLOOKUP(A316,Sheet3!$A$2:$E$1000,3,FALSE)</f>
        <v>شركة عالم الهياكل المعدنية للمقاولات</v>
      </c>
      <c r="F316">
        <f t="shared" si="8"/>
        <v>59</v>
      </c>
      <c r="G316" t="str">
        <f t="shared" si="9"/>
        <v/>
      </c>
    </row>
    <row r="317" spans="1:7" ht="12.75" customHeight="1" x14ac:dyDescent="0.2">
      <c r="A317" s="2">
        <v>2010101301</v>
      </c>
      <c r="B317" t="s">
        <v>81</v>
      </c>
      <c r="C317" s="9">
        <v>0</v>
      </c>
      <c r="D317" s="11">
        <v>45382</v>
      </c>
      <c r="E317" t="str">
        <f>VLOOKUP(A317,Sheet3!$A$2:$E$1000,3,FALSE)</f>
        <v>شركة عالم الهياكل المعدنية للمقاولات</v>
      </c>
      <c r="F317">
        <f t="shared" si="8"/>
        <v>91</v>
      </c>
      <c r="G317" t="str">
        <f t="shared" si="9"/>
        <v/>
      </c>
    </row>
    <row r="318" spans="1:7" ht="12.75" customHeight="1" x14ac:dyDescent="0.2">
      <c r="A318" s="2">
        <v>2010101301</v>
      </c>
      <c r="B318" t="s">
        <v>81</v>
      </c>
      <c r="C318" s="9">
        <v>0</v>
      </c>
      <c r="D318" s="11">
        <v>45412</v>
      </c>
      <c r="E318" t="str">
        <f>VLOOKUP(A318,Sheet3!$A$2:$E$1000,3,FALSE)</f>
        <v>شركة عالم الهياكل المعدنية للمقاولات</v>
      </c>
      <c r="F318">
        <f t="shared" si="8"/>
        <v>121</v>
      </c>
      <c r="G318" t="str">
        <f t="shared" si="9"/>
        <v/>
      </c>
    </row>
    <row r="319" spans="1:7" ht="12.75" customHeight="1" x14ac:dyDescent="0.2">
      <c r="A319" s="2">
        <v>2010101304</v>
      </c>
      <c r="B319" t="s">
        <v>82</v>
      </c>
      <c r="C319" s="9">
        <v>0</v>
      </c>
      <c r="D319" s="11">
        <v>45322</v>
      </c>
      <c r="E319" t="str">
        <f>VLOOKUP(A319,Sheet3!$A$2:$E$1000,3,FALSE)</f>
        <v>شركة بتراء الانشاءات للمقاولات</v>
      </c>
      <c r="F319">
        <f t="shared" si="8"/>
        <v>31</v>
      </c>
      <c r="G319" t="str">
        <f t="shared" si="9"/>
        <v/>
      </c>
    </row>
    <row r="320" spans="1:7" ht="12.75" customHeight="1" x14ac:dyDescent="0.2">
      <c r="A320" s="2">
        <v>2010101304</v>
      </c>
      <c r="B320" t="s">
        <v>82</v>
      </c>
      <c r="C320" s="9">
        <v>0</v>
      </c>
      <c r="D320" s="11">
        <v>45350</v>
      </c>
      <c r="E320" t="str">
        <f>VLOOKUP(A320,Sheet3!$A$2:$E$1000,3,FALSE)</f>
        <v>شركة بتراء الانشاءات للمقاولات</v>
      </c>
      <c r="F320">
        <f t="shared" si="8"/>
        <v>59</v>
      </c>
      <c r="G320" t="str">
        <f t="shared" si="9"/>
        <v/>
      </c>
    </row>
    <row r="321" spans="1:7" ht="12.75" customHeight="1" x14ac:dyDescent="0.2">
      <c r="A321" s="2">
        <v>2010101304</v>
      </c>
      <c r="B321" t="s">
        <v>82</v>
      </c>
      <c r="C321" s="9">
        <v>0</v>
      </c>
      <c r="D321" s="11">
        <v>45382</v>
      </c>
      <c r="E321" t="str">
        <f>VLOOKUP(A321,Sheet3!$A$2:$E$1000,3,FALSE)</f>
        <v>شركة بتراء الانشاءات للمقاولات</v>
      </c>
      <c r="F321">
        <f t="shared" si="8"/>
        <v>91</v>
      </c>
      <c r="G321" t="str">
        <f t="shared" si="9"/>
        <v/>
      </c>
    </row>
    <row r="322" spans="1:7" ht="12.75" customHeight="1" x14ac:dyDescent="0.2">
      <c r="A322" s="2">
        <v>2010101304</v>
      </c>
      <c r="B322" t="s">
        <v>82</v>
      </c>
      <c r="C322" s="9">
        <v>0</v>
      </c>
      <c r="D322" s="11">
        <v>45412</v>
      </c>
      <c r="E322" t="str">
        <f>VLOOKUP(A322,Sheet3!$A$2:$E$1000,3,FALSE)</f>
        <v>شركة بتراء الانشاءات للمقاولات</v>
      </c>
      <c r="F322">
        <f t="shared" si="8"/>
        <v>121</v>
      </c>
      <c r="G322" t="str">
        <f t="shared" si="9"/>
        <v/>
      </c>
    </row>
    <row r="323" spans="1:7" ht="12.75" customHeight="1" x14ac:dyDescent="0.2">
      <c r="A323" s="2">
        <v>2010101307</v>
      </c>
      <c r="B323" s="10" t="s">
        <v>83</v>
      </c>
      <c r="C323" s="9">
        <v>486102.3</v>
      </c>
      <c r="D323" s="11">
        <v>45322</v>
      </c>
      <c r="E323" t="str">
        <f>VLOOKUP(A323,Sheet3!$A$2:$E$1000,3,FALSE)</f>
        <v>شركة ثلاثى الامداد للتجارة</v>
      </c>
      <c r="F323">
        <f t="shared" ref="F323:F386" si="10">D323-$F$1</f>
        <v>31</v>
      </c>
      <c r="G323">
        <f t="shared" si="9"/>
        <v>31</v>
      </c>
    </row>
    <row r="324" spans="1:7" ht="12.75" customHeight="1" x14ac:dyDescent="0.2">
      <c r="A324" s="2">
        <v>2010101307</v>
      </c>
      <c r="B324" s="10" t="s">
        <v>83</v>
      </c>
      <c r="C324" s="9">
        <v>0</v>
      </c>
      <c r="D324" s="11">
        <v>45350</v>
      </c>
      <c r="E324" t="str">
        <f>VLOOKUP(A324,Sheet3!$A$2:$E$1000,3,FALSE)</f>
        <v>شركة ثلاثى الامداد للتجارة</v>
      </c>
      <c r="F324">
        <f t="shared" si="10"/>
        <v>59</v>
      </c>
      <c r="G324" t="str">
        <f t="shared" ref="G324:G387" si="11">IF(C324&gt;0,F324,"")</f>
        <v/>
      </c>
    </row>
    <row r="325" spans="1:7" ht="12.75" customHeight="1" x14ac:dyDescent="0.2">
      <c r="A325" s="2">
        <v>2010101307</v>
      </c>
      <c r="B325" s="10" t="s">
        <v>83</v>
      </c>
      <c r="C325" s="9">
        <v>0</v>
      </c>
      <c r="D325" s="11">
        <v>45382</v>
      </c>
      <c r="E325" t="str">
        <f>VLOOKUP(A325,Sheet3!$A$2:$E$1000,3,FALSE)</f>
        <v>شركة ثلاثى الامداد للتجارة</v>
      </c>
      <c r="F325">
        <f t="shared" si="10"/>
        <v>91</v>
      </c>
      <c r="G325" t="str">
        <f t="shared" si="11"/>
        <v/>
      </c>
    </row>
    <row r="326" spans="1:7" ht="12.75" customHeight="1" x14ac:dyDescent="0.2">
      <c r="A326" s="2">
        <v>2010101307</v>
      </c>
      <c r="B326" s="10" t="s">
        <v>83</v>
      </c>
      <c r="C326" s="9">
        <v>0</v>
      </c>
      <c r="D326" s="11">
        <v>45412</v>
      </c>
      <c r="E326" t="str">
        <f>VLOOKUP(A326,Sheet3!$A$2:$E$1000,3,FALSE)</f>
        <v>شركة ثلاثى الامداد للتجارة</v>
      </c>
      <c r="F326">
        <f t="shared" si="10"/>
        <v>121</v>
      </c>
      <c r="G326" t="str">
        <f t="shared" si="11"/>
        <v/>
      </c>
    </row>
    <row r="327" spans="1:7" ht="12.75" customHeight="1" x14ac:dyDescent="0.2">
      <c r="A327" s="2">
        <v>2010101308</v>
      </c>
      <c r="B327" t="s">
        <v>84</v>
      </c>
      <c r="C327" s="9">
        <v>0</v>
      </c>
      <c r="D327" s="11">
        <v>45322</v>
      </c>
      <c r="E327" t="str">
        <f>VLOOKUP(A327,Sheet3!$A$2:$E$1000,3,FALSE)</f>
        <v>شركة الاخشاب العالمية المحدوده</v>
      </c>
      <c r="F327">
        <f t="shared" si="10"/>
        <v>31</v>
      </c>
      <c r="G327" t="str">
        <f t="shared" si="11"/>
        <v/>
      </c>
    </row>
    <row r="328" spans="1:7" ht="12.75" customHeight="1" x14ac:dyDescent="0.2">
      <c r="A328" s="2">
        <v>2010101308</v>
      </c>
      <c r="B328" t="s">
        <v>84</v>
      </c>
      <c r="C328" s="9">
        <v>0</v>
      </c>
      <c r="D328" s="11">
        <v>45350</v>
      </c>
      <c r="E328" t="str">
        <f>VLOOKUP(A328,Sheet3!$A$2:$E$1000,3,FALSE)</f>
        <v>شركة الاخشاب العالمية المحدوده</v>
      </c>
      <c r="F328">
        <f t="shared" si="10"/>
        <v>59</v>
      </c>
      <c r="G328" t="str">
        <f t="shared" si="11"/>
        <v/>
      </c>
    </row>
    <row r="329" spans="1:7" ht="12.75" customHeight="1" x14ac:dyDescent="0.2">
      <c r="A329" s="2">
        <v>2010101308</v>
      </c>
      <c r="B329" t="s">
        <v>84</v>
      </c>
      <c r="C329" s="9">
        <v>0</v>
      </c>
      <c r="D329" s="11">
        <v>45382</v>
      </c>
      <c r="E329" t="str">
        <f>VLOOKUP(A329,Sheet3!$A$2:$E$1000,3,FALSE)</f>
        <v>شركة الاخشاب العالمية المحدوده</v>
      </c>
      <c r="F329">
        <f t="shared" si="10"/>
        <v>91</v>
      </c>
      <c r="G329" t="str">
        <f t="shared" si="11"/>
        <v/>
      </c>
    </row>
    <row r="330" spans="1:7" ht="12.75" customHeight="1" x14ac:dyDescent="0.2">
      <c r="A330" s="2">
        <v>2010101308</v>
      </c>
      <c r="B330" t="s">
        <v>84</v>
      </c>
      <c r="C330" s="9">
        <v>0</v>
      </c>
      <c r="D330" s="11">
        <v>45412</v>
      </c>
      <c r="E330" t="str">
        <f>VLOOKUP(A330,Sheet3!$A$2:$E$1000,3,FALSE)</f>
        <v>شركة الاخشاب العالمية المحدوده</v>
      </c>
      <c r="F330">
        <f t="shared" si="10"/>
        <v>121</v>
      </c>
      <c r="G330" t="str">
        <f t="shared" si="11"/>
        <v/>
      </c>
    </row>
    <row r="331" spans="1:7" ht="12.75" customHeight="1" x14ac:dyDescent="0.2">
      <c r="A331" s="2">
        <v>2010101310</v>
      </c>
      <c r="B331" s="10" t="s">
        <v>85</v>
      </c>
      <c r="C331" s="9">
        <v>1182078.88536</v>
      </c>
      <c r="D331" s="11">
        <v>45322</v>
      </c>
      <c r="E331" t="str">
        <f>VLOOKUP(A331,Sheet3!$A$2:$E$1000,3,FALSE)</f>
        <v>شركة مجموعة التيسير تالكو الصناعية-جوتمان</v>
      </c>
      <c r="F331">
        <f t="shared" si="10"/>
        <v>31</v>
      </c>
      <c r="G331">
        <f t="shared" si="11"/>
        <v>31</v>
      </c>
    </row>
    <row r="332" spans="1:7" ht="12.75" customHeight="1" x14ac:dyDescent="0.2">
      <c r="A332" s="2">
        <v>2010101310</v>
      </c>
      <c r="B332" s="10" t="s">
        <v>85</v>
      </c>
      <c r="C332" s="9">
        <v>1182078.88536</v>
      </c>
      <c r="D332" s="11">
        <v>45350</v>
      </c>
      <c r="E332" t="str">
        <f>VLOOKUP(A332,Sheet3!$A$2:$E$1000,3,FALSE)</f>
        <v>شركة مجموعة التيسير تالكو الصناعية-جوتمان</v>
      </c>
      <c r="F332">
        <f t="shared" si="10"/>
        <v>59</v>
      </c>
      <c r="G332">
        <f t="shared" si="11"/>
        <v>59</v>
      </c>
    </row>
    <row r="333" spans="1:7" ht="12.75" customHeight="1" x14ac:dyDescent="0.2">
      <c r="A333" s="2">
        <v>2010101310</v>
      </c>
      <c r="B333" s="10" t="s">
        <v>85</v>
      </c>
      <c r="C333" s="9">
        <v>1182078.88536</v>
      </c>
      <c r="D333" s="11">
        <v>45382</v>
      </c>
      <c r="E333" t="str">
        <f>VLOOKUP(A333,Sheet3!$A$2:$E$1000,3,FALSE)</f>
        <v>شركة مجموعة التيسير تالكو الصناعية-جوتمان</v>
      </c>
      <c r="F333">
        <f t="shared" si="10"/>
        <v>91</v>
      </c>
      <c r="G333">
        <f t="shared" si="11"/>
        <v>91</v>
      </c>
    </row>
    <row r="334" spans="1:7" ht="12.75" customHeight="1" x14ac:dyDescent="0.2">
      <c r="A334" s="2">
        <v>2010101310</v>
      </c>
      <c r="B334" s="10" t="s">
        <v>85</v>
      </c>
      <c r="C334" s="9">
        <v>1182078.88536</v>
      </c>
      <c r="D334" s="11">
        <v>45412</v>
      </c>
      <c r="E334" t="str">
        <f>VLOOKUP(A334,Sheet3!$A$2:$E$1000,3,FALSE)</f>
        <v>شركة مجموعة التيسير تالكو الصناعية-جوتمان</v>
      </c>
      <c r="F334">
        <f t="shared" si="10"/>
        <v>121</v>
      </c>
      <c r="G334">
        <f t="shared" si="11"/>
        <v>121</v>
      </c>
    </row>
    <row r="335" spans="1:7" ht="12.75" customHeight="1" x14ac:dyDescent="0.2">
      <c r="A335" s="2">
        <v>2010102004</v>
      </c>
      <c r="B335" s="10" t="s">
        <v>86</v>
      </c>
      <c r="C335" s="9">
        <v>30422</v>
      </c>
      <c r="D335" s="11">
        <v>45322</v>
      </c>
      <c r="E335" t="str">
        <f>VLOOKUP(A335,Sheet3!$A$2:$E$1000,3,FALSE)</f>
        <v>مباكس _ خبراء الالواح</v>
      </c>
      <c r="F335">
        <f t="shared" si="10"/>
        <v>31</v>
      </c>
      <c r="G335">
        <f t="shared" si="11"/>
        <v>31</v>
      </c>
    </row>
    <row r="336" spans="1:7" ht="12.75" customHeight="1" x14ac:dyDescent="0.2">
      <c r="A336" s="2">
        <v>2010102004</v>
      </c>
      <c r="B336" s="10" t="s">
        <v>86</v>
      </c>
      <c r="C336" s="9">
        <v>0</v>
      </c>
      <c r="D336" s="11">
        <v>45350</v>
      </c>
      <c r="E336" t="str">
        <f>VLOOKUP(A336,Sheet3!$A$2:$E$1000,3,FALSE)</f>
        <v>مباكس _ خبراء الالواح</v>
      </c>
      <c r="F336">
        <f t="shared" si="10"/>
        <v>59</v>
      </c>
      <c r="G336" t="str">
        <f t="shared" si="11"/>
        <v/>
      </c>
    </row>
    <row r="337" spans="1:7" ht="12.75" customHeight="1" x14ac:dyDescent="0.2">
      <c r="A337" s="2">
        <v>2010102004</v>
      </c>
      <c r="B337" s="10" t="s">
        <v>86</v>
      </c>
      <c r="C337" s="9">
        <v>0</v>
      </c>
      <c r="D337" s="11">
        <v>45382</v>
      </c>
      <c r="E337" t="str">
        <f>VLOOKUP(A337,Sheet3!$A$2:$E$1000,3,FALSE)</f>
        <v>مباكس _ خبراء الالواح</v>
      </c>
      <c r="F337">
        <f t="shared" si="10"/>
        <v>91</v>
      </c>
      <c r="G337" t="str">
        <f t="shared" si="11"/>
        <v/>
      </c>
    </row>
    <row r="338" spans="1:7" ht="12.75" customHeight="1" x14ac:dyDescent="0.2">
      <c r="A338" s="2">
        <v>2010102004</v>
      </c>
      <c r="B338" s="10" t="s">
        <v>86</v>
      </c>
      <c r="C338" s="9">
        <v>0</v>
      </c>
      <c r="D338" s="11">
        <v>45412</v>
      </c>
      <c r="E338" t="str">
        <f>VLOOKUP(A338,Sheet3!$A$2:$E$1000,3,FALSE)</f>
        <v>مباكس _ خبراء الالواح</v>
      </c>
      <c r="F338">
        <f t="shared" si="10"/>
        <v>121</v>
      </c>
      <c r="G338" t="str">
        <f t="shared" si="11"/>
        <v/>
      </c>
    </row>
    <row r="339" spans="1:7" ht="12.75" customHeight="1" x14ac:dyDescent="0.2">
      <c r="A339" s="2">
        <v>2010102005</v>
      </c>
      <c r="B339" t="s">
        <v>87</v>
      </c>
      <c r="C339" s="9">
        <v>96600</v>
      </c>
      <c r="D339" s="11">
        <v>45322</v>
      </c>
      <c r="E339" t="str">
        <f>VLOOKUP(A339,Sheet3!$A$2:$E$1000,3,FALSE)</f>
        <v>متنوع _ارميتال_ ASSA ABLOY</v>
      </c>
      <c r="F339">
        <f t="shared" si="10"/>
        <v>31</v>
      </c>
      <c r="G339">
        <f t="shared" si="11"/>
        <v>31</v>
      </c>
    </row>
    <row r="340" spans="1:7" ht="12.75" customHeight="1" x14ac:dyDescent="0.2">
      <c r="A340" s="2">
        <v>2010102005</v>
      </c>
      <c r="B340" t="s">
        <v>87</v>
      </c>
      <c r="C340" s="9">
        <v>96600</v>
      </c>
      <c r="D340" s="11">
        <v>45350</v>
      </c>
      <c r="E340" t="str">
        <f>VLOOKUP(A340,Sheet3!$A$2:$E$1000,3,FALSE)</f>
        <v>متنوع _ارميتال_ ASSA ABLOY</v>
      </c>
      <c r="F340">
        <f t="shared" si="10"/>
        <v>59</v>
      </c>
      <c r="G340">
        <f t="shared" si="11"/>
        <v>59</v>
      </c>
    </row>
    <row r="341" spans="1:7" ht="12.75" customHeight="1" x14ac:dyDescent="0.2">
      <c r="A341" s="2">
        <v>2010102005</v>
      </c>
      <c r="B341" t="s">
        <v>87</v>
      </c>
      <c r="C341" s="9">
        <v>0</v>
      </c>
      <c r="D341" s="11">
        <v>45382</v>
      </c>
      <c r="E341" t="str">
        <f>VLOOKUP(A341,Sheet3!$A$2:$E$1000,3,FALSE)</f>
        <v>متنوع _ارميتال_ ASSA ABLOY</v>
      </c>
      <c r="F341">
        <f t="shared" si="10"/>
        <v>91</v>
      </c>
      <c r="G341" t="str">
        <f t="shared" si="11"/>
        <v/>
      </c>
    </row>
    <row r="342" spans="1:7" ht="12.75" customHeight="1" x14ac:dyDescent="0.2">
      <c r="A342" s="2">
        <v>2010102005</v>
      </c>
      <c r="B342" t="s">
        <v>87</v>
      </c>
      <c r="C342" s="9">
        <v>0</v>
      </c>
      <c r="D342" s="11">
        <v>45412</v>
      </c>
      <c r="E342" t="str">
        <f>VLOOKUP(A342,Sheet3!$A$2:$E$1000,3,FALSE)</f>
        <v>متنوع _ارميتال_ ASSA ABLOY</v>
      </c>
      <c r="F342">
        <f t="shared" si="10"/>
        <v>121</v>
      </c>
      <c r="G342" t="str">
        <f t="shared" si="11"/>
        <v/>
      </c>
    </row>
    <row r="343" spans="1:7" ht="12.75" customHeight="1" x14ac:dyDescent="0.2">
      <c r="A343" s="2">
        <v>2010102015</v>
      </c>
      <c r="B343" t="s">
        <v>88</v>
      </c>
      <c r="C343" s="9">
        <v>0</v>
      </c>
      <c r="D343" s="11">
        <v>45322</v>
      </c>
      <c r="E343" t="str">
        <f>VLOOKUP(A343,Sheet3!$A$2:$E$1000,3,FALSE)</f>
        <v>مفورستر شابورجى</v>
      </c>
      <c r="F343">
        <f t="shared" si="10"/>
        <v>31</v>
      </c>
      <c r="G343" t="str">
        <f t="shared" si="11"/>
        <v/>
      </c>
    </row>
    <row r="344" spans="1:7" ht="12.75" customHeight="1" x14ac:dyDescent="0.2">
      <c r="A344" s="2">
        <v>2010102015</v>
      </c>
      <c r="B344" t="s">
        <v>88</v>
      </c>
      <c r="C344" s="9">
        <v>0</v>
      </c>
      <c r="D344" s="11">
        <v>45350</v>
      </c>
      <c r="E344" t="str">
        <f>VLOOKUP(A344,Sheet3!$A$2:$E$1000,3,FALSE)</f>
        <v>مفورستر شابورجى</v>
      </c>
      <c r="F344">
        <f t="shared" si="10"/>
        <v>59</v>
      </c>
      <c r="G344" t="str">
        <f t="shared" si="11"/>
        <v/>
      </c>
    </row>
    <row r="345" spans="1:7" ht="12.75" customHeight="1" x14ac:dyDescent="0.2">
      <c r="A345" s="2">
        <v>2010102015</v>
      </c>
      <c r="B345" t="s">
        <v>88</v>
      </c>
      <c r="C345" s="9">
        <v>0</v>
      </c>
      <c r="D345" s="11">
        <v>45382</v>
      </c>
      <c r="E345" t="str">
        <f>VLOOKUP(A345,Sheet3!$A$2:$E$1000,3,FALSE)</f>
        <v>مفورستر شابورجى</v>
      </c>
      <c r="F345">
        <f t="shared" si="10"/>
        <v>91</v>
      </c>
      <c r="G345" t="str">
        <f t="shared" si="11"/>
        <v/>
      </c>
    </row>
    <row r="346" spans="1:7" ht="12.75" customHeight="1" x14ac:dyDescent="0.2">
      <c r="A346" s="2">
        <v>2010102015</v>
      </c>
      <c r="B346" t="s">
        <v>88</v>
      </c>
      <c r="C346" s="9">
        <v>0</v>
      </c>
      <c r="D346" s="11">
        <v>45412</v>
      </c>
      <c r="E346" t="str">
        <f>VLOOKUP(A346,Sheet3!$A$2:$E$1000,3,FALSE)</f>
        <v>مفورستر شابورجى</v>
      </c>
      <c r="F346">
        <f t="shared" si="10"/>
        <v>121</v>
      </c>
      <c r="G346" t="str">
        <f t="shared" si="11"/>
        <v/>
      </c>
    </row>
    <row r="347" spans="1:7" ht="12.75" customHeight="1" x14ac:dyDescent="0.2">
      <c r="A347" s="2">
        <v>2010102016</v>
      </c>
      <c r="B347" s="10" t="s">
        <v>89</v>
      </c>
      <c r="C347" s="9">
        <v>1019716.67</v>
      </c>
      <c r="D347" s="11">
        <v>45322</v>
      </c>
      <c r="E347" t="str">
        <f>VLOOKUP(A347,Sheet3!$A$2:$E$1000,3,FALSE)</f>
        <v>مشركة الاسقف العربية للعزل الحرارى</v>
      </c>
      <c r="F347">
        <f t="shared" si="10"/>
        <v>31</v>
      </c>
      <c r="G347">
        <f t="shared" si="11"/>
        <v>31</v>
      </c>
    </row>
    <row r="348" spans="1:7" ht="12.75" customHeight="1" x14ac:dyDescent="0.2">
      <c r="A348" s="2">
        <v>2010102016</v>
      </c>
      <c r="B348" s="10" t="s">
        <v>89</v>
      </c>
      <c r="C348" s="9">
        <v>0</v>
      </c>
      <c r="D348" s="11">
        <v>45350</v>
      </c>
      <c r="E348" t="str">
        <f>VLOOKUP(A348,Sheet3!$A$2:$E$1000,3,FALSE)</f>
        <v>مشركة الاسقف العربية للعزل الحرارى</v>
      </c>
      <c r="F348">
        <f t="shared" si="10"/>
        <v>59</v>
      </c>
      <c r="G348" t="str">
        <f t="shared" si="11"/>
        <v/>
      </c>
    </row>
    <row r="349" spans="1:7" ht="12.75" customHeight="1" x14ac:dyDescent="0.2">
      <c r="A349" s="2">
        <v>2010102016</v>
      </c>
      <c r="B349" s="10" t="s">
        <v>89</v>
      </c>
      <c r="C349" s="9">
        <v>0</v>
      </c>
      <c r="D349" s="11">
        <v>45382</v>
      </c>
      <c r="E349" t="str">
        <f>VLOOKUP(A349,Sheet3!$A$2:$E$1000,3,FALSE)</f>
        <v>مشركة الاسقف العربية للعزل الحرارى</v>
      </c>
      <c r="F349">
        <f t="shared" si="10"/>
        <v>91</v>
      </c>
      <c r="G349" t="str">
        <f t="shared" si="11"/>
        <v/>
      </c>
    </row>
    <row r="350" spans="1:7" ht="12.75" customHeight="1" x14ac:dyDescent="0.2">
      <c r="A350" s="2">
        <v>2010102016</v>
      </c>
      <c r="B350" s="10" t="s">
        <v>89</v>
      </c>
      <c r="C350" s="9">
        <v>0</v>
      </c>
      <c r="D350" s="11">
        <v>45412</v>
      </c>
      <c r="E350" t="str">
        <f>VLOOKUP(A350,Sheet3!$A$2:$E$1000,3,FALSE)</f>
        <v>مشركة الاسقف العربية للعزل الحرارى</v>
      </c>
      <c r="F350">
        <f t="shared" si="10"/>
        <v>121</v>
      </c>
      <c r="G350" t="str">
        <f t="shared" si="11"/>
        <v/>
      </c>
    </row>
    <row r="351" spans="1:7" ht="12.75" customHeight="1" x14ac:dyDescent="0.2">
      <c r="A351" s="2">
        <v>2010103008</v>
      </c>
      <c r="B351" s="10" t="s">
        <v>90</v>
      </c>
      <c r="C351" s="9">
        <v>6859.4400000000005</v>
      </c>
      <c r="D351" s="11">
        <v>45322</v>
      </c>
      <c r="E351" t="str">
        <f>VLOOKUP(A351,Sheet3!$A$2:$E$1000,3,FALSE)</f>
        <v xml:space="preserve">الشركة الاهلية لتامين التعاون </v>
      </c>
      <c r="F351">
        <f t="shared" si="10"/>
        <v>31</v>
      </c>
      <c r="G351">
        <f t="shared" si="11"/>
        <v>31</v>
      </c>
    </row>
    <row r="352" spans="1:7" ht="12.75" customHeight="1" x14ac:dyDescent="0.2">
      <c r="A352" s="2">
        <v>2010103008</v>
      </c>
      <c r="B352" s="10" t="s">
        <v>90</v>
      </c>
      <c r="C352" s="9">
        <v>0</v>
      </c>
      <c r="D352" s="11">
        <v>45350</v>
      </c>
      <c r="E352" t="str">
        <f>VLOOKUP(A352,Sheet3!$A$2:$E$1000,3,FALSE)</f>
        <v xml:space="preserve">الشركة الاهلية لتامين التعاون </v>
      </c>
      <c r="F352">
        <f t="shared" si="10"/>
        <v>59</v>
      </c>
      <c r="G352" t="str">
        <f t="shared" si="11"/>
        <v/>
      </c>
    </row>
    <row r="353" spans="1:7" ht="12.75" customHeight="1" x14ac:dyDescent="0.2">
      <c r="A353" s="2">
        <v>2010103008</v>
      </c>
      <c r="B353" s="10" t="s">
        <v>90</v>
      </c>
      <c r="C353" s="9">
        <v>0</v>
      </c>
      <c r="D353" s="11">
        <v>45382</v>
      </c>
      <c r="E353" t="str">
        <f>VLOOKUP(A353,Sheet3!$A$2:$E$1000,3,FALSE)</f>
        <v xml:space="preserve">الشركة الاهلية لتامين التعاون </v>
      </c>
      <c r="F353">
        <f t="shared" si="10"/>
        <v>91</v>
      </c>
      <c r="G353" t="str">
        <f t="shared" si="11"/>
        <v/>
      </c>
    </row>
    <row r="354" spans="1:7" ht="12.75" customHeight="1" x14ac:dyDescent="0.2">
      <c r="A354" s="2">
        <v>2010103008</v>
      </c>
      <c r="B354" s="10" t="s">
        <v>90</v>
      </c>
      <c r="C354" s="9">
        <v>0</v>
      </c>
      <c r="D354" s="11">
        <v>45412</v>
      </c>
      <c r="E354" t="str">
        <f>VLOOKUP(A354,Sheet3!$A$2:$E$1000,3,FALSE)</f>
        <v xml:space="preserve">الشركة الاهلية لتامين التعاون </v>
      </c>
      <c r="F354">
        <f t="shared" si="10"/>
        <v>121</v>
      </c>
      <c r="G354" t="str">
        <f t="shared" si="11"/>
        <v/>
      </c>
    </row>
    <row r="355" spans="1:7" ht="12.75" customHeight="1" x14ac:dyDescent="0.2">
      <c r="A355" s="2">
        <v>2010103010</v>
      </c>
      <c r="B355" t="s">
        <v>91</v>
      </c>
      <c r="C355" s="9">
        <v>10429</v>
      </c>
      <c r="D355" s="11">
        <v>45322</v>
      </c>
      <c r="E355" t="str">
        <f>VLOOKUP(A355,Sheet3!$A$2:$E$1000,3,FALSE)</f>
        <v xml:space="preserve">شركة مسارات العالمية </v>
      </c>
      <c r="F355">
        <f t="shared" si="10"/>
        <v>31</v>
      </c>
      <c r="G355">
        <f t="shared" si="11"/>
        <v>31</v>
      </c>
    </row>
    <row r="356" spans="1:7" ht="12.75" customHeight="1" x14ac:dyDescent="0.2">
      <c r="A356" s="2">
        <v>2010103010</v>
      </c>
      <c r="B356" t="s">
        <v>91</v>
      </c>
      <c r="C356" s="9">
        <v>0</v>
      </c>
      <c r="D356" s="11">
        <v>45350</v>
      </c>
      <c r="E356" t="str">
        <f>VLOOKUP(A356,Sheet3!$A$2:$E$1000,3,FALSE)</f>
        <v xml:space="preserve">شركة مسارات العالمية </v>
      </c>
      <c r="F356">
        <f t="shared" si="10"/>
        <v>59</v>
      </c>
      <c r="G356" t="str">
        <f t="shared" si="11"/>
        <v/>
      </c>
    </row>
    <row r="357" spans="1:7" ht="12.75" customHeight="1" x14ac:dyDescent="0.2">
      <c r="A357" s="2">
        <v>2010103010</v>
      </c>
      <c r="B357" t="s">
        <v>91</v>
      </c>
      <c r="C357" s="9">
        <v>0</v>
      </c>
      <c r="D357" s="11">
        <v>45382</v>
      </c>
      <c r="E357" t="str">
        <f>VLOOKUP(A357,Sheet3!$A$2:$E$1000,3,FALSE)</f>
        <v xml:space="preserve">شركة مسارات العالمية </v>
      </c>
      <c r="F357">
        <f t="shared" si="10"/>
        <v>91</v>
      </c>
      <c r="G357" t="str">
        <f t="shared" si="11"/>
        <v/>
      </c>
    </row>
    <row r="358" spans="1:7" ht="12.75" customHeight="1" x14ac:dyDescent="0.2">
      <c r="A358" s="2">
        <v>2010103010</v>
      </c>
      <c r="B358" t="s">
        <v>91</v>
      </c>
      <c r="C358" s="9">
        <v>0</v>
      </c>
      <c r="D358" s="11">
        <v>45412</v>
      </c>
      <c r="E358" t="str">
        <f>VLOOKUP(A358,Sheet3!$A$2:$E$1000,3,FALSE)</f>
        <v xml:space="preserve">شركة مسارات العالمية </v>
      </c>
      <c r="F358">
        <f t="shared" si="10"/>
        <v>121</v>
      </c>
      <c r="G358" t="str">
        <f t="shared" si="11"/>
        <v/>
      </c>
    </row>
    <row r="359" spans="1:7" ht="12.75" customHeight="1" x14ac:dyDescent="0.2">
      <c r="A359" s="2">
        <v>2010103011</v>
      </c>
      <c r="B359" s="10" t="s">
        <v>92</v>
      </c>
      <c r="C359" s="9">
        <v>4058010.52</v>
      </c>
      <c r="D359" s="11">
        <v>45322</v>
      </c>
      <c r="E359" t="str">
        <f>VLOOKUP(A359,Sheet3!$A$2:$E$1000,3,FALSE)</f>
        <v xml:space="preserve">ارميتال للصناعات المعدنية </v>
      </c>
      <c r="F359">
        <f t="shared" si="10"/>
        <v>31</v>
      </c>
      <c r="G359">
        <f t="shared" si="11"/>
        <v>31</v>
      </c>
    </row>
    <row r="360" spans="1:7" ht="12.75" customHeight="1" x14ac:dyDescent="0.2">
      <c r="A360" s="2">
        <v>2010103011</v>
      </c>
      <c r="B360" s="10" t="s">
        <v>92</v>
      </c>
      <c r="C360" s="9">
        <v>0</v>
      </c>
      <c r="D360" s="11">
        <v>45350</v>
      </c>
      <c r="E360" t="str">
        <f>VLOOKUP(A360,Sheet3!$A$2:$E$1000,3,FALSE)</f>
        <v xml:space="preserve">ارميتال للصناعات المعدنية </v>
      </c>
      <c r="F360">
        <f t="shared" si="10"/>
        <v>59</v>
      </c>
      <c r="G360" t="str">
        <f t="shared" si="11"/>
        <v/>
      </c>
    </row>
    <row r="361" spans="1:7" ht="12.75" customHeight="1" x14ac:dyDescent="0.2">
      <c r="A361" s="2">
        <v>2010103011</v>
      </c>
      <c r="B361" s="10" t="s">
        <v>92</v>
      </c>
      <c r="C361" s="9">
        <v>0</v>
      </c>
      <c r="D361" s="11">
        <v>45382</v>
      </c>
      <c r="E361" t="str">
        <f>VLOOKUP(A361,Sheet3!$A$2:$E$1000,3,FALSE)</f>
        <v xml:space="preserve">ارميتال للصناعات المعدنية </v>
      </c>
      <c r="F361">
        <f t="shared" si="10"/>
        <v>91</v>
      </c>
      <c r="G361" t="str">
        <f t="shared" si="11"/>
        <v/>
      </c>
    </row>
    <row r="362" spans="1:7" ht="12.75" customHeight="1" x14ac:dyDescent="0.2">
      <c r="A362" s="2">
        <v>2010103011</v>
      </c>
      <c r="B362" s="10" t="s">
        <v>92</v>
      </c>
      <c r="C362" s="9">
        <v>0</v>
      </c>
      <c r="D362" s="11">
        <v>45412</v>
      </c>
      <c r="E362" t="str">
        <f>VLOOKUP(A362,Sheet3!$A$2:$E$1000,3,FALSE)</f>
        <v xml:space="preserve">ارميتال للصناعات المعدنية </v>
      </c>
      <c r="F362">
        <f t="shared" si="10"/>
        <v>121</v>
      </c>
      <c r="G362" t="str">
        <f t="shared" si="11"/>
        <v/>
      </c>
    </row>
    <row r="363" spans="1:7" ht="12.75" customHeight="1" x14ac:dyDescent="0.2">
      <c r="A363" s="2">
        <v>2010103016</v>
      </c>
      <c r="B363" t="s">
        <v>93</v>
      </c>
      <c r="C363" s="9">
        <v>0</v>
      </c>
      <c r="D363" s="11">
        <v>45322</v>
      </c>
      <c r="E363" t="str">
        <f>VLOOKUP(A363,Sheet3!$A$2:$E$1000,3,FALSE)</f>
        <v xml:space="preserve">مؤسسة السهم المنافس </v>
      </c>
      <c r="F363">
        <f t="shared" si="10"/>
        <v>31</v>
      </c>
      <c r="G363" t="str">
        <f t="shared" si="11"/>
        <v/>
      </c>
    </row>
    <row r="364" spans="1:7" ht="12.75" customHeight="1" x14ac:dyDescent="0.2">
      <c r="A364" s="2">
        <v>2010103016</v>
      </c>
      <c r="B364" t="s">
        <v>93</v>
      </c>
      <c r="C364" s="9">
        <v>0</v>
      </c>
      <c r="D364" s="11">
        <v>45350</v>
      </c>
      <c r="E364" t="str">
        <f>VLOOKUP(A364,Sheet3!$A$2:$E$1000,3,FALSE)</f>
        <v xml:space="preserve">مؤسسة السهم المنافس </v>
      </c>
      <c r="F364">
        <f t="shared" si="10"/>
        <v>59</v>
      </c>
      <c r="G364" t="str">
        <f t="shared" si="11"/>
        <v/>
      </c>
    </row>
    <row r="365" spans="1:7" ht="12.75" customHeight="1" x14ac:dyDescent="0.2">
      <c r="A365" s="2">
        <v>2010103016</v>
      </c>
      <c r="B365" t="s">
        <v>93</v>
      </c>
      <c r="C365" s="9">
        <v>0</v>
      </c>
      <c r="D365" s="11">
        <v>45382</v>
      </c>
      <c r="E365" t="str">
        <f>VLOOKUP(A365,Sheet3!$A$2:$E$1000,3,FALSE)</f>
        <v xml:space="preserve">مؤسسة السهم المنافس </v>
      </c>
      <c r="F365">
        <f t="shared" si="10"/>
        <v>91</v>
      </c>
      <c r="G365" t="str">
        <f t="shared" si="11"/>
        <v/>
      </c>
    </row>
    <row r="366" spans="1:7" ht="12.75" customHeight="1" x14ac:dyDescent="0.2">
      <c r="A366" s="2">
        <v>2010103016</v>
      </c>
      <c r="B366" t="s">
        <v>93</v>
      </c>
      <c r="C366" s="9">
        <v>0</v>
      </c>
      <c r="D366" s="11">
        <v>45412</v>
      </c>
      <c r="E366" t="str">
        <f>VLOOKUP(A366,Sheet3!$A$2:$E$1000,3,FALSE)</f>
        <v xml:space="preserve">مؤسسة السهم المنافس </v>
      </c>
      <c r="F366">
        <f t="shared" si="10"/>
        <v>121</v>
      </c>
      <c r="G366" t="str">
        <f t="shared" si="11"/>
        <v/>
      </c>
    </row>
    <row r="367" spans="1:7" ht="12.75" customHeight="1" x14ac:dyDescent="0.2">
      <c r="A367" s="2">
        <v>2010103022</v>
      </c>
      <c r="B367" t="s">
        <v>94</v>
      </c>
      <c r="C367" s="9">
        <v>30491.25</v>
      </c>
      <c r="D367" s="11">
        <v>45322</v>
      </c>
      <c r="E367" t="str">
        <f>VLOOKUP(A367,Sheet3!$A$2:$E$1000,3,FALSE)</f>
        <v>الشركة المعاينة المتطورة للفحص</v>
      </c>
      <c r="F367">
        <f t="shared" si="10"/>
        <v>31</v>
      </c>
      <c r="G367">
        <f t="shared" si="11"/>
        <v>31</v>
      </c>
    </row>
    <row r="368" spans="1:7" ht="12.75" customHeight="1" x14ac:dyDescent="0.2">
      <c r="A368" s="2">
        <v>2010103022</v>
      </c>
      <c r="B368" t="s">
        <v>94</v>
      </c>
      <c r="C368" s="9">
        <v>30491.25</v>
      </c>
      <c r="D368" s="11">
        <v>45350</v>
      </c>
      <c r="E368" t="str">
        <f>VLOOKUP(A368,Sheet3!$A$2:$E$1000,3,FALSE)</f>
        <v>الشركة المعاينة المتطورة للفحص</v>
      </c>
      <c r="F368">
        <f t="shared" si="10"/>
        <v>59</v>
      </c>
      <c r="G368">
        <f t="shared" si="11"/>
        <v>59</v>
      </c>
    </row>
    <row r="369" spans="1:7" ht="12.75" customHeight="1" x14ac:dyDescent="0.2">
      <c r="A369" s="2">
        <v>2010103022</v>
      </c>
      <c r="B369" t="s">
        <v>94</v>
      </c>
      <c r="C369" s="9">
        <v>0</v>
      </c>
      <c r="D369" s="11">
        <v>45382</v>
      </c>
      <c r="E369" t="str">
        <f>VLOOKUP(A369,Sheet3!$A$2:$E$1000,3,FALSE)</f>
        <v>الشركة المعاينة المتطورة للفحص</v>
      </c>
      <c r="F369">
        <f t="shared" si="10"/>
        <v>91</v>
      </c>
      <c r="G369" t="str">
        <f t="shared" si="11"/>
        <v/>
      </c>
    </row>
    <row r="370" spans="1:7" ht="12.75" customHeight="1" x14ac:dyDescent="0.2">
      <c r="A370" s="2">
        <v>2010103022</v>
      </c>
      <c r="B370" t="s">
        <v>94</v>
      </c>
      <c r="C370" s="9">
        <v>0</v>
      </c>
      <c r="D370" s="11">
        <v>45412</v>
      </c>
      <c r="E370" t="str">
        <f>VLOOKUP(A370,Sheet3!$A$2:$E$1000,3,FALSE)</f>
        <v>الشركة المعاينة المتطورة للفحص</v>
      </c>
      <c r="F370">
        <f t="shared" si="10"/>
        <v>121</v>
      </c>
      <c r="G370" t="str">
        <f t="shared" si="11"/>
        <v/>
      </c>
    </row>
    <row r="371" spans="1:7" ht="12.75" customHeight="1" x14ac:dyDescent="0.2">
      <c r="A371" s="2">
        <v>2010103030</v>
      </c>
      <c r="B371" t="s">
        <v>95</v>
      </c>
      <c r="C371" s="9">
        <v>2054.4361249999997</v>
      </c>
      <c r="D371" s="11">
        <v>45322</v>
      </c>
      <c r="E371" t="str">
        <f>VLOOKUP(A371,Sheet3!$A$2:$E$1000,3,FALSE)</f>
        <v xml:space="preserve">مؤسسة ولوف للتجارة </v>
      </c>
      <c r="F371">
        <f t="shared" si="10"/>
        <v>31</v>
      </c>
      <c r="G371">
        <f t="shared" si="11"/>
        <v>31</v>
      </c>
    </row>
    <row r="372" spans="1:7" ht="12.75" customHeight="1" x14ac:dyDescent="0.2">
      <c r="A372" s="2">
        <v>2010103030</v>
      </c>
      <c r="B372" t="s">
        <v>95</v>
      </c>
      <c r="C372" s="9">
        <v>2054.4361249999997</v>
      </c>
      <c r="D372" s="11">
        <v>45350</v>
      </c>
      <c r="E372" t="str">
        <f>VLOOKUP(A372,Sheet3!$A$2:$E$1000,3,FALSE)</f>
        <v xml:space="preserve">مؤسسة ولوف للتجارة </v>
      </c>
      <c r="F372">
        <f t="shared" si="10"/>
        <v>59</v>
      </c>
      <c r="G372">
        <f t="shared" si="11"/>
        <v>59</v>
      </c>
    </row>
    <row r="373" spans="1:7" ht="12.75" customHeight="1" x14ac:dyDescent="0.2">
      <c r="A373" s="2">
        <v>2010103030</v>
      </c>
      <c r="B373" t="s">
        <v>95</v>
      </c>
      <c r="C373" s="9">
        <v>0</v>
      </c>
      <c r="D373" s="11">
        <v>45382</v>
      </c>
      <c r="E373" t="str">
        <f>VLOOKUP(A373,Sheet3!$A$2:$E$1000,3,FALSE)</f>
        <v xml:space="preserve">مؤسسة ولوف للتجارة </v>
      </c>
      <c r="F373">
        <f t="shared" si="10"/>
        <v>91</v>
      </c>
      <c r="G373" t="str">
        <f t="shared" si="11"/>
        <v/>
      </c>
    </row>
    <row r="374" spans="1:7" ht="12.75" customHeight="1" x14ac:dyDescent="0.2">
      <c r="A374" s="2">
        <v>2010103030</v>
      </c>
      <c r="B374" t="s">
        <v>95</v>
      </c>
      <c r="C374" s="9">
        <v>0</v>
      </c>
      <c r="D374" s="11">
        <v>45412</v>
      </c>
      <c r="E374" t="str">
        <f>VLOOKUP(A374,Sheet3!$A$2:$E$1000,3,FALSE)</f>
        <v xml:space="preserve">مؤسسة ولوف للتجارة </v>
      </c>
      <c r="F374">
        <f t="shared" si="10"/>
        <v>121</v>
      </c>
      <c r="G374" t="str">
        <f t="shared" si="11"/>
        <v/>
      </c>
    </row>
    <row r="375" spans="1:7" ht="12.75" customHeight="1" x14ac:dyDescent="0.2">
      <c r="A375" s="2">
        <v>2010103032</v>
      </c>
      <c r="B375" t="s">
        <v>96</v>
      </c>
      <c r="C375" s="9">
        <v>18511.778674999998</v>
      </c>
      <c r="D375" s="11">
        <v>45322</v>
      </c>
      <c r="E375" t="str">
        <f>VLOOKUP(A375,Sheet3!$A$2:$E$1000,3,FALSE)</f>
        <v xml:space="preserve">مصدر للتجهيزات الفنية </v>
      </c>
      <c r="F375">
        <f t="shared" si="10"/>
        <v>31</v>
      </c>
      <c r="G375">
        <f t="shared" si="11"/>
        <v>31</v>
      </c>
    </row>
    <row r="376" spans="1:7" ht="12.75" customHeight="1" x14ac:dyDescent="0.2">
      <c r="A376" s="2">
        <v>2010103032</v>
      </c>
      <c r="B376" t="s">
        <v>96</v>
      </c>
      <c r="C376" s="9">
        <v>18511.778674999998</v>
      </c>
      <c r="D376" s="11">
        <v>45350</v>
      </c>
      <c r="E376" t="str">
        <f>VLOOKUP(A376,Sheet3!$A$2:$E$1000,3,FALSE)</f>
        <v xml:space="preserve">مصدر للتجهيزات الفنية </v>
      </c>
      <c r="F376">
        <f t="shared" si="10"/>
        <v>59</v>
      </c>
      <c r="G376">
        <f t="shared" si="11"/>
        <v>59</v>
      </c>
    </row>
    <row r="377" spans="1:7" ht="12.75" customHeight="1" x14ac:dyDescent="0.2">
      <c r="A377" s="2">
        <v>2010103032</v>
      </c>
      <c r="B377" t="s">
        <v>96</v>
      </c>
      <c r="C377" s="9">
        <v>0</v>
      </c>
      <c r="D377" s="11">
        <v>45382</v>
      </c>
      <c r="E377" t="str">
        <f>VLOOKUP(A377,Sheet3!$A$2:$E$1000,3,FALSE)</f>
        <v xml:space="preserve">مصدر للتجهيزات الفنية </v>
      </c>
      <c r="F377">
        <f t="shared" si="10"/>
        <v>91</v>
      </c>
      <c r="G377" t="str">
        <f t="shared" si="11"/>
        <v/>
      </c>
    </row>
    <row r="378" spans="1:7" ht="12.75" customHeight="1" x14ac:dyDescent="0.2">
      <c r="A378" s="2">
        <v>2010103032</v>
      </c>
      <c r="B378" t="s">
        <v>96</v>
      </c>
      <c r="C378" s="9">
        <v>0</v>
      </c>
      <c r="D378" s="11">
        <v>45412</v>
      </c>
      <c r="E378" t="str">
        <f>VLOOKUP(A378,Sheet3!$A$2:$E$1000,3,FALSE)</f>
        <v xml:space="preserve">مصدر للتجهيزات الفنية </v>
      </c>
      <c r="F378">
        <f t="shared" si="10"/>
        <v>121</v>
      </c>
      <c r="G378" t="str">
        <f t="shared" si="11"/>
        <v/>
      </c>
    </row>
    <row r="379" spans="1:7" ht="12.75" customHeight="1" x14ac:dyDescent="0.2">
      <c r="A379" s="2">
        <v>2010103033</v>
      </c>
      <c r="B379" t="s">
        <v>97</v>
      </c>
      <c r="C379" s="9">
        <v>2731.25</v>
      </c>
      <c r="D379" s="11">
        <v>45322</v>
      </c>
      <c r="E379" t="str">
        <f>VLOOKUP(A379,Sheet3!$A$2:$E$1000,3,FALSE)</f>
        <v xml:space="preserve">شركة زيروكس </v>
      </c>
      <c r="F379">
        <f t="shared" si="10"/>
        <v>31</v>
      </c>
      <c r="G379">
        <f t="shared" si="11"/>
        <v>31</v>
      </c>
    </row>
    <row r="380" spans="1:7" ht="12.75" customHeight="1" x14ac:dyDescent="0.2">
      <c r="A380" s="2">
        <v>2010103033</v>
      </c>
      <c r="B380" t="s">
        <v>97</v>
      </c>
      <c r="C380" s="9">
        <v>0</v>
      </c>
      <c r="D380" s="11">
        <v>45350</v>
      </c>
      <c r="E380" t="str">
        <f>VLOOKUP(A380,Sheet3!$A$2:$E$1000,3,FALSE)</f>
        <v xml:space="preserve">شركة زيروكس </v>
      </c>
      <c r="F380">
        <f t="shared" si="10"/>
        <v>59</v>
      </c>
      <c r="G380" t="str">
        <f t="shared" si="11"/>
        <v/>
      </c>
    </row>
    <row r="381" spans="1:7" ht="12.75" customHeight="1" x14ac:dyDescent="0.2">
      <c r="A381" s="2">
        <v>2010103033</v>
      </c>
      <c r="B381" t="s">
        <v>97</v>
      </c>
      <c r="C381" s="9">
        <v>0</v>
      </c>
      <c r="D381" s="11">
        <v>45382</v>
      </c>
      <c r="E381" t="str">
        <f>VLOOKUP(A381,Sheet3!$A$2:$E$1000,3,FALSE)</f>
        <v xml:space="preserve">شركة زيروكس </v>
      </c>
      <c r="F381">
        <f t="shared" si="10"/>
        <v>91</v>
      </c>
      <c r="G381" t="str">
        <f t="shared" si="11"/>
        <v/>
      </c>
    </row>
    <row r="382" spans="1:7" ht="12.75" customHeight="1" x14ac:dyDescent="0.2">
      <c r="A382" s="2">
        <v>2010103033</v>
      </c>
      <c r="B382" t="s">
        <v>97</v>
      </c>
      <c r="C382" s="9">
        <v>0</v>
      </c>
      <c r="D382" s="11">
        <v>45412</v>
      </c>
      <c r="E382" t="str">
        <f>VLOOKUP(A382,Sheet3!$A$2:$E$1000,3,FALSE)</f>
        <v xml:space="preserve">شركة زيروكس </v>
      </c>
      <c r="F382">
        <f t="shared" si="10"/>
        <v>121</v>
      </c>
      <c r="G382" t="str">
        <f t="shared" si="11"/>
        <v/>
      </c>
    </row>
    <row r="383" spans="1:7" ht="12.75" customHeight="1" x14ac:dyDescent="0.2">
      <c r="A383" s="2">
        <v>2010103046</v>
      </c>
      <c r="B383" t="s">
        <v>98</v>
      </c>
      <c r="C383" s="9">
        <v>159705</v>
      </c>
      <c r="D383" s="11">
        <v>45322</v>
      </c>
      <c r="E383" t="str">
        <f>VLOOKUP(A383,Sheet3!$A$2:$E$1000,3,FALSE)</f>
        <v>كيمكو ايسوفر الشركه السعوديه الدوليه لصناعة المواد العازله</v>
      </c>
      <c r="F383">
        <f t="shared" si="10"/>
        <v>31</v>
      </c>
      <c r="G383">
        <f t="shared" si="11"/>
        <v>31</v>
      </c>
    </row>
    <row r="384" spans="1:7" ht="12.75" customHeight="1" x14ac:dyDescent="0.2">
      <c r="A384" s="2">
        <v>2010103046</v>
      </c>
      <c r="B384" t="s">
        <v>98</v>
      </c>
      <c r="C384" s="9">
        <v>142147</v>
      </c>
      <c r="D384" s="11">
        <v>45350</v>
      </c>
      <c r="E384" t="str">
        <f>VLOOKUP(A384,Sheet3!$A$2:$E$1000,3,FALSE)</f>
        <v>كيمكو ايسوفر الشركه السعوديه الدوليه لصناعة المواد العازله</v>
      </c>
      <c r="F384">
        <f t="shared" si="10"/>
        <v>59</v>
      </c>
      <c r="G384">
        <f t="shared" si="11"/>
        <v>59</v>
      </c>
    </row>
    <row r="385" spans="1:7" ht="12.75" customHeight="1" x14ac:dyDescent="0.2">
      <c r="A385" s="2">
        <v>2010103046</v>
      </c>
      <c r="B385" t="s">
        <v>98</v>
      </c>
      <c r="C385" s="9">
        <v>31347.7</v>
      </c>
      <c r="D385" s="11">
        <v>45382</v>
      </c>
      <c r="E385" t="str">
        <f>VLOOKUP(A385,Sheet3!$A$2:$E$1000,3,FALSE)</f>
        <v>كيمكو ايسوفر الشركه السعوديه الدوليه لصناعة المواد العازله</v>
      </c>
      <c r="F385">
        <f t="shared" si="10"/>
        <v>91</v>
      </c>
      <c r="G385">
        <f t="shared" si="11"/>
        <v>91</v>
      </c>
    </row>
    <row r="386" spans="1:7" ht="12.75" customHeight="1" x14ac:dyDescent="0.2">
      <c r="A386" s="2">
        <v>2010103046</v>
      </c>
      <c r="B386" t="s">
        <v>98</v>
      </c>
      <c r="C386" s="9">
        <v>0</v>
      </c>
      <c r="D386" s="11">
        <v>45412</v>
      </c>
      <c r="E386" t="str">
        <f>VLOOKUP(A386,Sheet3!$A$2:$E$1000,3,FALSE)</f>
        <v>كيمكو ايسوفر الشركه السعوديه الدوليه لصناعة المواد العازله</v>
      </c>
      <c r="F386">
        <f t="shared" si="10"/>
        <v>121</v>
      </c>
      <c r="G386" t="str">
        <f t="shared" si="11"/>
        <v/>
      </c>
    </row>
    <row r="387" spans="1:7" ht="12.75" customHeight="1" x14ac:dyDescent="0.2">
      <c r="A387" s="2">
        <v>2010103065</v>
      </c>
      <c r="B387" t="s">
        <v>99</v>
      </c>
      <c r="C387" s="9">
        <v>0</v>
      </c>
      <c r="D387" s="11">
        <v>45322</v>
      </c>
      <c r="E387" t="str">
        <f>VLOOKUP(A387,Sheet3!$A$2:$E$1000,3,FALSE)</f>
        <v>شركة مصنع تقنية الالواح _ تكنوبنل</v>
      </c>
      <c r="F387">
        <f t="shared" ref="F387:F450" si="12">D387-$F$1</f>
        <v>31</v>
      </c>
      <c r="G387" t="str">
        <f t="shared" si="11"/>
        <v/>
      </c>
    </row>
    <row r="388" spans="1:7" ht="12.75" customHeight="1" x14ac:dyDescent="0.2">
      <c r="A388" s="2">
        <v>2010103065</v>
      </c>
      <c r="B388" t="s">
        <v>99</v>
      </c>
      <c r="C388" s="9">
        <v>0</v>
      </c>
      <c r="D388" s="11">
        <v>45350</v>
      </c>
      <c r="E388" t="str">
        <f>VLOOKUP(A388,Sheet3!$A$2:$E$1000,3,FALSE)</f>
        <v>شركة مصنع تقنية الالواح _ تكنوبنل</v>
      </c>
      <c r="F388">
        <f t="shared" si="12"/>
        <v>59</v>
      </c>
      <c r="G388" t="str">
        <f t="shared" ref="G388:G451" si="13">IF(C388&gt;0,F388,"")</f>
        <v/>
      </c>
    </row>
    <row r="389" spans="1:7" ht="12.75" customHeight="1" x14ac:dyDescent="0.2">
      <c r="A389" s="2">
        <v>2010103065</v>
      </c>
      <c r="B389" t="s">
        <v>99</v>
      </c>
      <c r="C389" s="9">
        <v>0</v>
      </c>
      <c r="D389" s="11">
        <v>45382</v>
      </c>
      <c r="E389" t="str">
        <f>VLOOKUP(A389,Sheet3!$A$2:$E$1000,3,FALSE)</f>
        <v>شركة مصنع تقنية الالواح _ تكنوبنل</v>
      </c>
      <c r="F389">
        <f t="shared" si="12"/>
        <v>91</v>
      </c>
      <c r="G389" t="str">
        <f t="shared" si="13"/>
        <v/>
      </c>
    </row>
    <row r="390" spans="1:7" ht="12.75" customHeight="1" x14ac:dyDescent="0.2">
      <c r="A390" s="2">
        <v>2010103065</v>
      </c>
      <c r="B390" t="s">
        <v>99</v>
      </c>
      <c r="C390" s="9">
        <v>0</v>
      </c>
      <c r="D390" s="11">
        <v>45412</v>
      </c>
      <c r="E390" t="str">
        <f>VLOOKUP(A390,Sheet3!$A$2:$E$1000,3,FALSE)</f>
        <v>شركة مصنع تقنية الالواح _ تكنوبنل</v>
      </c>
      <c r="F390">
        <f t="shared" si="12"/>
        <v>121</v>
      </c>
      <c r="G390" t="str">
        <f t="shared" si="13"/>
        <v/>
      </c>
    </row>
    <row r="391" spans="1:7" ht="12.75" customHeight="1" x14ac:dyDescent="0.2">
      <c r="A391" s="2">
        <v>2010103073</v>
      </c>
      <c r="B391" t="s">
        <v>100</v>
      </c>
      <c r="C391" s="9">
        <v>8784.5</v>
      </c>
      <c r="D391" s="11">
        <v>45322</v>
      </c>
      <c r="E391" t="str">
        <f>VLOOKUP(A391,Sheet3!$A$2:$E$1000,3,FALSE)</f>
        <v>مؤسسة تقنية الابواب التجاريه</v>
      </c>
      <c r="F391">
        <f t="shared" si="12"/>
        <v>31</v>
      </c>
      <c r="G391">
        <f t="shared" si="13"/>
        <v>31</v>
      </c>
    </row>
    <row r="392" spans="1:7" ht="12.75" customHeight="1" x14ac:dyDescent="0.2">
      <c r="A392" s="2">
        <v>2010103073</v>
      </c>
      <c r="B392" t="s">
        <v>100</v>
      </c>
      <c r="C392" s="9">
        <v>8784.5</v>
      </c>
      <c r="D392" s="11">
        <v>45350</v>
      </c>
      <c r="E392" t="str">
        <f>VLOOKUP(A392,Sheet3!$A$2:$E$1000,3,FALSE)</f>
        <v>مؤسسة تقنية الابواب التجاريه</v>
      </c>
      <c r="F392">
        <f t="shared" si="12"/>
        <v>59</v>
      </c>
      <c r="G392">
        <f t="shared" si="13"/>
        <v>59</v>
      </c>
    </row>
    <row r="393" spans="1:7" ht="12.75" customHeight="1" x14ac:dyDescent="0.2">
      <c r="A393" s="2">
        <v>2010103073</v>
      </c>
      <c r="B393" t="s">
        <v>100</v>
      </c>
      <c r="C393" s="9">
        <v>0</v>
      </c>
      <c r="D393" s="11">
        <v>45382</v>
      </c>
      <c r="E393" t="str">
        <f>VLOOKUP(A393,Sheet3!$A$2:$E$1000,3,FALSE)</f>
        <v>مؤسسة تقنية الابواب التجاريه</v>
      </c>
      <c r="F393">
        <f t="shared" si="12"/>
        <v>91</v>
      </c>
      <c r="G393" t="str">
        <f t="shared" si="13"/>
        <v/>
      </c>
    </row>
    <row r="394" spans="1:7" ht="12.75" customHeight="1" x14ac:dyDescent="0.2">
      <c r="A394" s="2">
        <v>2010103073</v>
      </c>
      <c r="B394" t="s">
        <v>100</v>
      </c>
      <c r="C394" s="9">
        <v>0</v>
      </c>
      <c r="D394" s="11">
        <v>45412</v>
      </c>
      <c r="E394" t="str">
        <f>VLOOKUP(A394,Sheet3!$A$2:$E$1000,3,FALSE)</f>
        <v>مؤسسة تقنية الابواب التجاريه</v>
      </c>
      <c r="F394">
        <f t="shared" si="12"/>
        <v>121</v>
      </c>
      <c r="G394" t="str">
        <f t="shared" si="13"/>
        <v/>
      </c>
    </row>
    <row r="395" spans="1:7" ht="12.75" customHeight="1" x14ac:dyDescent="0.2">
      <c r="A395" s="2">
        <v>2010103085</v>
      </c>
      <c r="B395" s="10" t="s">
        <v>101</v>
      </c>
      <c r="C395" s="9">
        <v>713</v>
      </c>
      <c r="D395" s="11">
        <v>45322</v>
      </c>
      <c r="E395" t="str">
        <f>VLOOKUP(A395,Sheet3!$A$2:$E$1000,3,FALSE)</f>
        <v>مؤسسة قيادات للتجارة وتقنية المعلومات</v>
      </c>
      <c r="F395">
        <f t="shared" si="12"/>
        <v>31</v>
      </c>
      <c r="G395">
        <f t="shared" si="13"/>
        <v>31</v>
      </c>
    </row>
    <row r="396" spans="1:7" ht="12.75" customHeight="1" x14ac:dyDescent="0.2">
      <c r="A396" s="2">
        <v>2010103085</v>
      </c>
      <c r="B396" s="10" t="s">
        <v>101</v>
      </c>
      <c r="C396" s="9">
        <v>0</v>
      </c>
      <c r="D396" s="11">
        <v>45350</v>
      </c>
      <c r="E396" t="str">
        <f>VLOOKUP(A396,Sheet3!$A$2:$E$1000,3,FALSE)</f>
        <v>مؤسسة قيادات للتجارة وتقنية المعلومات</v>
      </c>
      <c r="F396">
        <f t="shared" si="12"/>
        <v>59</v>
      </c>
      <c r="G396" t="str">
        <f t="shared" si="13"/>
        <v/>
      </c>
    </row>
    <row r="397" spans="1:7" ht="12.75" customHeight="1" x14ac:dyDescent="0.2">
      <c r="A397" s="2">
        <v>2010103085</v>
      </c>
      <c r="B397" s="10" t="s">
        <v>101</v>
      </c>
      <c r="C397" s="9">
        <v>0</v>
      </c>
      <c r="D397" s="11">
        <v>45382</v>
      </c>
      <c r="E397" t="str">
        <f>VLOOKUP(A397,Sheet3!$A$2:$E$1000,3,FALSE)</f>
        <v>مؤسسة قيادات للتجارة وتقنية المعلومات</v>
      </c>
      <c r="F397">
        <f t="shared" si="12"/>
        <v>91</v>
      </c>
      <c r="G397" t="str">
        <f t="shared" si="13"/>
        <v/>
      </c>
    </row>
    <row r="398" spans="1:7" ht="12.75" customHeight="1" x14ac:dyDescent="0.2">
      <c r="A398" s="2">
        <v>2010103085</v>
      </c>
      <c r="B398" s="10" t="s">
        <v>101</v>
      </c>
      <c r="C398" s="9">
        <v>0</v>
      </c>
      <c r="D398" s="11">
        <v>45412</v>
      </c>
      <c r="E398" t="str">
        <f>VLOOKUP(A398,Sheet3!$A$2:$E$1000,3,FALSE)</f>
        <v>مؤسسة قيادات للتجارة وتقنية المعلومات</v>
      </c>
      <c r="F398">
        <f t="shared" si="12"/>
        <v>121</v>
      </c>
      <c r="G398" t="str">
        <f t="shared" si="13"/>
        <v/>
      </c>
    </row>
    <row r="399" spans="1:7" ht="12.75" customHeight="1" x14ac:dyDescent="0.2">
      <c r="A399" s="2">
        <v>2010103086</v>
      </c>
      <c r="B399" t="s">
        <v>102</v>
      </c>
      <c r="C399" s="9">
        <v>0</v>
      </c>
      <c r="D399" s="11">
        <v>45322</v>
      </c>
      <c r="E399" t="str">
        <f>VLOOKUP(A399,Sheet3!$A$2:$E$1000,3,FALSE)</f>
        <v>مؤسسة المتحدة واو فاشون للدعاية والاعلان</v>
      </c>
      <c r="F399">
        <f t="shared" si="12"/>
        <v>31</v>
      </c>
      <c r="G399" t="str">
        <f t="shared" si="13"/>
        <v/>
      </c>
    </row>
    <row r="400" spans="1:7" ht="12.75" customHeight="1" x14ac:dyDescent="0.2">
      <c r="A400" s="2">
        <v>2010103086</v>
      </c>
      <c r="B400" t="s">
        <v>102</v>
      </c>
      <c r="C400" s="9">
        <v>0</v>
      </c>
      <c r="D400" s="11">
        <v>45350</v>
      </c>
      <c r="E400" t="str">
        <f>VLOOKUP(A400,Sheet3!$A$2:$E$1000,3,FALSE)</f>
        <v>مؤسسة المتحدة واو فاشون للدعاية والاعلان</v>
      </c>
      <c r="F400">
        <f t="shared" si="12"/>
        <v>59</v>
      </c>
      <c r="G400" t="str">
        <f t="shared" si="13"/>
        <v/>
      </c>
    </row>
    <row r="401" spans="1:7" ht="12.75" customHeight="1" x14ac:dyDescent="0.2">
      <c r="A401" s="2">
        <v>2010103086</v>
      </c>
      <c r="B401" t="s">
        <v>102</v>
      </c>
      <c r="C401" s="9">
        <v>0</v>
      </c>
      <c r="D401" s="11">
        <v>45382</v>
      </c>
      <c r="E401" t="str">
        <f>VLOOKUP(A401,Sheet3!$A$2:$E$1000,3,FALSE)</f>
        <v>مؤسسة المتحدة واو فاشون للدعاية والاعلان</v>
      </c>
      <c r="F401">
        <f t="shared" si="12"/>
        <v>91</v>
      </c>
      <c r="G401" t="str">
        <f t="shared" si="13"/>
        <v/>
      </c>
    </row>
    <row r="402" spans="1:7" ht="12.75" customHeight="1" x14ac:dyDescent="0.2">
      <c r="A402" s="2">
        <v>2010103086</v>
      </c>
      <c r="B402" t="s">
        <v>102</v>
      </c>
      <c r="C402" s="9">
        <v>0</v>
      </c>
      <c r="D402" s="11">
        <v>45412</v>
      </c>
      <c r="E402" t="str">
        <f>VLOOKUP(A402,Sheet3!$A$2:$E$1000,3,FALSE)</f>
        <v>مؤسسة المتحدة واو فاشون للدعاية والاعلان</v>
      </c>
      <c r="F402">
        <f t="shared" si="12"/>
        <v>121</v>
      </c>
      <c r="G402" t="str">
        <f t="shared" si="13"/>
        <v/>
      </c>
    </row>
    <row r="403" spans="1:7" ht="12.75" customHeight="1" x14ac:dyDescent="0.2">
      <c r="A403" s="2">
        <v>2010103091</v>
      </c>
      <c r="B403" t="s">
        <v>103</v>
      </c>
      <c r="C403" s="9">
        <v>0</v>
      </c>
      <c r="D403" s="11">
        <v>45322</v>
      </c>
      <c r="E403" t="str">
        <f>VLOOKUP(A403,Sheet3!$A$2:$E$1000,3,FALSE)</f>
        <v>شركة افلاك للصناعات الالكترونيه _بصمه</v>
      </c>
      <c r="F403">
        <f t="shared" si="12"/>
        <v>31</v>
      </c>
      <c r="G403" t="str">
        <f t="shared" si="13"/>
        <v/>
      </c>
    </row>
    <row r="404" spans="1:7" ht="12.75" customHeight="1" x14ac:dyDescent="0.2">
      <c r="A404" s="2">
        <v>2010103091</v>
      </c>
      <c r="B404" t="s">
        <v>103</v>
      </c>
      <c r="C404" s="9">
        <v>0</v>
      </c>
      <c r="D404" s="11">
        <v>45350</v>
      </c>
      <c r="E404" t="str">
        <f>VLOOKUP(A404,Sheet3!$A$2:$E$1000,3,FALSE)</f>
        <v>شركة افلاك للصناعات الالكترونيه _بصمه</v>
      </c>
      <c r="F404">
        <f t="shared" si="12"/>
        <v>59</v>
      </c>
      <c r="G404" t="str">
        <f t="shared" si="13"/>
        <v/>
      </c>
    </row>
    <row r="405" spans="1:7" ht="12.75" customHeight="1" x14ac:dyDescent="0.2">
      <c r="A405" s="2">
        <v>2010103091</v>
      </c>
      <c r="B405" t="s">
        <v>103</v>
      </c>
      <c r="C405" s="9">
        <v>0</v>
      </c>
      <c r="D405" s="11">
        <v>45382</v>
      </c>
      <c r="E405" t="str">
        <f>VLOOKUP(A405,Sheet3!$A$2:$E$1000,3,FALSE)</f>
        <v>شركة افلاك للصناعات الالكترونيه _بصمه</v>
      </c>
      <c r="F405">
        <f t="shared" si="12"/>
        <v>91</v>
      </c>
      <c r="G405" t="str">
        <f t="shared" si="13"/>
        <v/>
      </c>
    </row>
    <row r="406" spans="1:7" ht="12.75" customHeight="1" x14ac:dyDescent="0.2">
      <c r="A406" s="2">
        <v>2010103091</v>
      </c>
      <c r="B406" t="s">
        <v>103</v>
      </c>
      <c r="C406" s="9">
        <v>0</v>
      </c>
      <c r="D406" s="11">
        <v>45412</v>
      </c>
      <c r="E406" t="str">
        <f>VLOOKUP(A406,Sheet3!$A$2:$E$1000,3,FALSE)</f>
        <v>شركة افلاك للصناعات الالكترونيه _بصمه</v>
      </c>
      <c r="F406">
        <f t="shared" si="12"/>
        <v>121</v>
      </c>
      <c r="G406" t="str">
        <f t="shared" si="13"/>
        <v/>
      </c>
    </row>
    <row r="407" spans="1:7" ht="12.75" customHeight="1" x14ac:dyDescent="0.2">
      <c r="A407" s="2">
        <v>2010103118</v>
      </c>
      <c r="B407" t="s">
        <v>104</v>
      </c>
      <c r="C407" s="9">
        <v>15413.05</v>
      </c>
      <c r="D407" s="11">
        <v>45322</v>
      </c>
      <c r="E407" t="str">
        <f>VLOOKUP(A407,Sheet3!$A$2:$E$1000,3,FALSE)</f>
        <v>مؤسسة عالم اللحام للتجارة</v>
      </c>
      <c r="F407">
        <f t="shared" si="12"/>
        <v>31</v>
      </c>
      <c r="G407">
        <f t="shared" si="13"/>
        <v>31</v>
      </c>
    </row>
    <row r="408" spans="1:7" ht="12.75" customHeight="1" x14ac:dyDescent="0.2">
      <c r="A408" s="2">
        <v>2010103118</v>
      </c>
      <c r="B408" t="s">
        <v>104</v>
      </c>
      <c r="C408" s="9">
        <v>0</v>
      </c>
      <c r="D408" s="11">
        <v>45350</v>
      </c>
      <c r="E408" t="str">
        <f>VLOOKUP(A408,Sheet3!$A$2:$E$1000,3,FALSE)</f>
        <v>مؤسسة عالم اللحام للتجارة</v>
      </c>
      <c r="F408">
        <f t="shared" si="12"/>
        <v>59</v>
      </c>
      <c r="G408" t="str">
        <f t="shared" si="13"/>
        <v/>
      </c>
    </row>
    <row r="409" spans="1:7" ht="12.75" customHeight="1" x14ac:dyDescent="0.2">
      <c r="A409" s="2">
        <v>2010103118</v>
      </c>
      <c r="B409" t="s">
        <v>104</v>
      </c>
      <c r="C409" s="9">
        <v>0</v>
      </c>
      <c r="D409" s="11">
        <v>45382</v>
      </c>
      <c r="E409" t="str">
        <f>VLOOKUP(A409,Sheet3!$A$2:$E$1000,3,FALSE)</f>
        <v>مؤسسة عالم اللحام للتجارة</v>
      </c>
      <c r="F409">
        <f t="shared" si="12"/>
        <v>91</v>
      </c>
      <c r="G409" t="str">
        <f t="shared" si="13"/>
        <v/>
      </c>
    </row>
    <row r="410" spans="1:7" ht="12.75" customHeight="1" x14ac:dyDescent="0.2">
      <c r="A410" s="2">
        <v>2010103118</v>
      </c>
      <c r="B410" t="s">
        <v>104</v>
      </c>
      <c r="C410" s="9">
        <v>0</v>
      </c>
      <c r="D410" s="11">
        <v>45412</v>
      </c>
      <c r="E410" t="str">
        <f>VLOOKUP(A410,Sheet3!$A$2:$E$1000,3,FALSE)</f>
        <v>مؤسسة عالم اللحام للتجارة</v>
      </c>
      <c r="F410">
        <f t="shared" si="12"/>
        <v>121</v>
      </c>
      <c r="G410" t="str">
        <f t="shared" si="13"/>
        <v/>
      </c>
    </row>
    <row r="411" spans="1:7" ht="12.75" customHeight="1" x14ac:dyDescent="0.2">
      <c r="A411" s="2">
        <v>2010103132</v>
      </c>
      <c r="B411" t="s">
        <v>105</v>
      </c>
      <c r="C411" s="9">
        <v>0</v>
      </c>
      <c r="D411" s="11">
        <v>45322</v>
      </c>
      <c r="E411" t="str">
        <f>VLOOKUP(A411,Sheet3!$A$2:$E$1000,3,FALSE)</f>
        <v>الشركة العربية للمختبرات والتربة</v>
      </c>
      <c r="F411">
        <f t="shared" si="12"/>
        <v>31</v>
      </c>
      <c r="G411" t="str">
        <f t="shared" si="13"/>
        <v/>
      </c>
    </row>
    <row r="412" spans="1:7" ht="12.75" customHeight="1" x14ac:dyDescent="0.2">
      <c r="A412" s="2">
        <v>2010103132</v>
      </c>
      <c r="B412" t="s">
        <v>105</v>
      </c>
      <c r="C412" s="9">
        <v>0</v>
      </c>
      <c r="D412" s="11">
        <v>45350</v>
      </c>
      <c r="E412" t="str">
        <f>VLOOKUP(A412,Sheet3!$A$2:$E$1000,3,FALSE)</f>
        <v>الشركة العربية للمختبرات والتربة</v>
      </c>
      <c r="F412">
        <f t="shared" si="12"/>
        <v>59</v>
      </c>
      <c r="G412" t="str">
        <f t="shared" si="13"/>
        <v/>
      </c>
    </row>
    <row r="413" spans="1:7" ht="12.75" customHeight="1" x14ac:dyDescent="0.2">
      <c r="A413" s="2">
        <v>2010103132</v>
      </c>
      <c r="B413" t="s">
        <v>105</v>
      </c>
      <c r="C413" s="9">
        <v>0</v>
      </c>
      <c r="D413" s="11">
        <v>45382</v>
      </c>
      <c r="E413" t="str">
        <f>VLOOKUP(A413,Sheet3!$A$2:$E$1000,3,FALSE)</f>
        <v>الشركة العربية للمختبرات والتربة</v>
      </c>
      <c r="F413">
        <f t="shared" si="12"/>
        <v>91</v>
      </c>
      <c r="G413" t="str">
        <f t="shared" si="13"/>
        <v/>
      </c>
    </row>
    <row r="414" spans="1:7" ht="12.75" customHeight="1" x14ac:dyDescent="0.2">
      <c r="A414" s="2">
        <v>2010103132</v>
      </c>
      <c r="B414" t="s">
        <v>105</v>
      </c>
      <c r="C414" s="9">
        <v>0</v>
      </c>
      <c r="D414" s="11">
        <v>45412</v>
      </c>
      <c r="E414" t="str">
        <f>VLOOKUP(A414,Sheet3!$A$2:$E$1000,3,FALSE)</f>
        <v>الشركة العربية للمختبرات والتربة</v>
      </c>
      <c r="F414">
        <f t="shared" si="12"/>
        <v>121</v>
      </c>
      <c r="G414" t="str">
        <f t="shared" si="13"/>
        <v/>
      </c>
    </row>
    <row r="415" spans="1:7" ht="12.75" customHeight="1" x14ac:dyDescent="0.2">
      <c r="A415" s="2">
        <v>2010105001</v>
      </c>
      <c r="B415" t="s">
        <v>106</v>
      </c>
      <c r="C415" s="9">
        <v>605.6</v>
      </c>
      <c r="D415" s="11">
        <v>45322</v>
      </c>
      <c r="E415" t="str">
        <f>VLOOKUP(A415,Sheet3!$A$2:$E$1000,3,FALSE)</f>
        <v>شركة مصنع الاهلي للالمنيوم _نافكو</v>
      </c>
      <c r="F415">
        <f t="shared" si="12"/>
        <v>31</v>
      </c>
      <c r="G415">
        <f t="shared" si="13"/>
        <v>31</v>
      </c>
    </row>
    <row r="416" spans="1:7" ht="12.75" customHeight="1" x14ac:dyDescent="0.2">
      <c r="A416" s="2">
        <v>2010105001</v>
      </c>
      <c r="B416" t="s">
        <v>106</v>
      </c>
      <c r="C416" s="9">
        <v>0</v>
      </c>
      <c r="D416" s="11">
        <v>45350</v>
      </c>
      <c r="E416" t="str">
        <f>VLOOKUP(A416,Sheet3!$A$2:$E$1000,3,FALSE)</f>
        <v>شركة مصنع الاهلي للالمنيوم _نافكو</v>
      </c>
      <c r="F416">
        <f t="shared" si="12"/>
        <v>59</v>
      </c>
      <c r="G416" t="str">
        <f t="shared" si="13"/>
        <v/>
      </c>
    </row>
    <row r="417" spans="1:7" ht="12.75" customHeight="1" x14ac:dyDescent="0.2">
      <c r="A417" s="2">
        <v>2010105001</v>
      </c>
      <c r="B417" t="s">
        <v>106</v>
      </c>
      <c r="C417" s="9">
        <v>0</v>
      </c>
      <c r="D417" s="11">
        <v>45382</v>
      </c>
      <c r="E417" t="str">
        <f>VLOOKUP(A417,Sheet3!$A$2:$E$1000,3,FALSE)</f>
        <v>شركة مصنع الاهلي للالمنيوم _نافكو</v>
      </c>
      <c r="F417">
        <f t="shared" si="12"/>
        <v>91</v>
      </c>
      <c r="G417" t="str">
        <f t="shared" si="13"/>
        <v/>
      </c>
    </row>
    <row r="418" spans="1:7" ht="12.75" customHeight="1" x14ac:dyDescent="0.2">
      <c r="A418" s="2">
        <v>2010105001</v>
      </c>
      <c r="B418" t="s">
        <v>106</v>
      </c>
      <c r="C418" s="9">
        <v>0</v>
      </c>
      <c r="D418" s="11">
        <v>45412</v>
      </c>
      <c r="E418" t="str">
        <f>VLOOKUP(A418,Sheet3!$A$2:$E$1000,3,FALSE)</f>
        <v>شركة مصنع الاهلي للالمنيوم _نافكو</v>
      </c>
      <c r="F418">
        <f t="shared" si="12"/>
        <v>121</v>
      </c>
      <c r="G418" t="str">
        <f t="shared" si="13"/>
        <v/>
      </c>
    </row>
    <row r="419" spans="1:7" ht="12.75" customHeight="1" x14ac:dyDescent="0.2">
      <c r="A419" s="2">
        <v>2010105002</v>
      </c>
      <c r="B419" t="s">
        <v>107</v>
      </c>
      <c r="C419" s="9">
        <v>12969.825000000001</v>
      </c>
      <c r="D419" s="11">
        <v>45322</v>
      </c>
      <c r="E419" t="str">
        <f>VLOOKUP(A419,Sheet3!$A$2:$E$1000,3,FALSE)</f>
        <v>شركة انماط الصناعيه للصناعه _دهان.</v>
      </c>
      <c r="F419">
        <f t="shared" si="12"/>
        <v>31</v>
      </c>
      <c r="G419">
        <f t="shared" si="13"/>
        <v>31</v>
      </c>
    </row>
    <row r="420" spans="1:7" ht="12.75" customHeight="1" x14ac:dyDescent="0.2">
      <c r="A420" s="2">
        <v>2010105002</v>
      </c>
      <c r="B420" t="s">
        <v>107</v>
      </c>
      <c r="C420" s="9">
        <v>12969.825000000001</v>
      </c>
      <c r="D420" s="11">
        <v>45350</v>
      </c>
      <c r="E420" t="str">
        <f>VLOOKUP(A420,Sheet3!$A$2:$E$1000,3,FALSE)</f>
        <v>شركة انماط الصناعيه للصناعه _دهان.</v>
      </c>
      <c r="F420">
        <f t="shared" si="12"/>
        <v>59</v>
      </c>
      <c r="G420">
        <f t="shared" si="13"/>
        <v>59</v>
      </c>
    </row>
    <row r="421" spans="1:7" ht="12.75" customHeight="1" x14ac:dyDescent="0.2">
      <c r="A421" s="2">
        <v>2010105002</v>
      </c>
      <c r="B421" t="s">
        <v>107</v>
      </c>
      <c r="C421" s="9">
        <v>0</v>
      </c>
      <c r="D421" s="11">
        <v>45382</v>
      </c>
      <c r="E421" t="str">
        <f>VLOOKUP(A421,Sheet3!$A$2:$E$1000,3,FALSE)</f>
        <v>شركة انماط الصناعيه للصناعه _دهان.</v>
      </c>
      <c r="F421">
        <f t="shared" si="12"/>
        <v>91</v>
      </c>
      <c r="G421" t="str">
        <f t="shared" si="13"/>
        <v/>
      </c>
    </row>
    <row r="422" spans="1:7" ht="12.75" customHeight="1" x14ac:dyDescent="0.2">
      <c r="A422" s="2">
        <v>2010105002</v>
      </c>
      <c r="B422" t="s">
        <v>107</v>
      </c>
      <c r="C422" s="9">
        <v>0</v>
      </c>
      <c r="D422" s="11">
        <v>45412</v>
      </c>
      <c r="E422" t="str">
        <f>VLOOKUP(A422,Sheet3!$A$2:$E$1000,3,FALSE)</f>
        <v>شركة انماط الصناعيه للصناعه _دهان.</v>
      </c>
      <c r="F422">
        <f t="shared" si="12"/>
        <v>121</v>
      </c>
      <c r="G422" t="str">
        <f t="shared" si="13"/>
        <v/>
      </c>
    </row>
    <row r="423" spans="1:7" ht="12.75" customHeight="1" x14ac:dyDescent="0.2">
      <c r="A423" s="2">
        <v>2010105003</v>
      </c>
      <c r="B423" t="s">
        <v>108</v>
      </c>
      <c r="C423" s="9">
        <v>17870.38</v>
      </c>
      <c r="D423" s="11">
        <v>45322</v>
      </c>
      <c r="E423" t="str">
        <f>VLOOKUP(A423,Sheet3!$A$2:$E$1000,3,FALSE)</f>
        <v>شركة رضا الوطنيه للدهانات _دهان</v>
      </c>
      <c r="F423">
        <f t="shared" si="12"/>
        <v>31</v>
      </c>
      <c r="G423">
        <f t="shared" si="13"/>
        <v>31</v>
      </c>
    </row>
    <row r="424" spans="1:7" ht="12.75" customHeight="1" x14ac:dyDescent="0.2">
      <c r="A424" s="2">
        <v>2010105003</v>
      </c>
      <c r="B424" t="s">
        <v>108</v>
      </c>
      <c r="C424" s="9">
        <v>17870.38</v>
      </c>
      <c r="D424" s="11">
        <v>45350</v>
      </c>
      <c r="E424" t="str">
        <f>VLOOKUP(A424,Sheet3!$A$2:$E$1000,3,FALSE)</f>
        <v>شركة رضا الوطنيه للدهانات _دهان</v>
      </c>
      <c r="F424">
        <f t="shared" si="12"/>
        <v>59</v>
      </c>
      <c r="G424">
        <f t="shared" si="13"/>
        <v>59</v>
      </c>
    </row>
    <row r="425" spans="1:7" ht="12.75" customHeight="1" x14ac:dyDescent="0.2">
      <c r="A425" s="2">
        <v>2010105003</v>
      </c>
      <c r="B425" t="s">
        <v>108</v>
      </c>
      <c r="C425" s="9">
        <v>0</v>
      </c>
      <c r="D425" s="11">
        <v>45382</v>
      </c>
      <c r="E425" t="str">
        <f>VLOOKUP(A425,Sheet3!$A$2:$E$1000,3,FALSE)</f>
        <v>شركة رضا الوطنيه للدهانات _دهان</v>
      </c>
      <c r="F425">
        <f t="shared" si="12"/>
        <v>91</v>
      </c>
      <c r="G425" t="str">
        <f t="shared" si="13"/>
        <v/>
      </c>
    </row>
    <row r="426" spans="1:7" ht="12.75" customHeight="1" x14ac:dyDescent="0.2">
      <c r="A426" s="2">
        <v>2010105003</v>
      </c>
      <c r="B426" t="s">
        <v>108</v>
      </c>
      <c r="C426" s="9">
        <v>0</v>
      </c>
      <c r="D426" s="11">
        <v>45412</v>
      </c>
      <c r="E426" t="str">
        <f>VLOOKUP(A426,Sheet3!$A$2:$E$1000,3,FALSE)</f>
        <v>شركة رضا الوطنيه للدهانات _دهان</v>
      </c>
      <c r="F426">
        <f t="shared" si="12"/>
        <v>121</v>
      </c>
      <c r="G426" t="str">
        <f t="shared" si="13"/>
        <v/>
      </c>
    </row>
    <row r="427" spans="1:7" ht="12.75" customHeight="1" x14ac:dyDescent="0.2">
      <c r="A427" s="2">
        <v>2010105005</v>
      </c>
      <c r="B427" t="s">
        <v>109</v>
      </c>
      <c r="C427" s="9">
        <v>216000</v>
      </c>
      <c r="D427" s="11">
        <v>45322</v>
      </c>
      <c r="E427" t="str">
        <f>VLOOKUP(A427,Sheet3!$A$2:$E$1000,3,FALSE)</f>
        <v>شركة المكان العالى التجاريه-تذاكر سفر</v>
      </c>
      <c r="F427">
        <f t="shared" si="12"/>
        <v>31</v>
      </c>
      <c r="G427">
        <f t="shared" si="13"/>
        <v>31</v>
      </c>
    </row>
    <row r="428" spans="1:7" ht="12.75" customHeight="1" x14ac:dyDescent="0.2">
      <c r="A428" s="2">
        <v>2010105005</v>
      </c>
      <c r="B428" t="s">
        <v>109</v>
      </c>
      <c r="C428" s="9">
        <v>0</v>
      </c>
      <c r="D428" s="11">
        <v>45350</v>
      </c>
      <c r="E428" t="str">
        <f>VLOOKUP(A428,Sheet3!$A$2:$E$1000,3,FALSE)</f>
        <v>شركة المكان العالى التجاريه-تذاكر سفر</v>
      </c>
      <c r="F428">
        <f t="shared" si="12"/>
        <v>59</v>
      </c>
      <c r="G428" t="str">
        <f t="shared" si="13"/>
        <v/>
      </c>
    </row>
    <row r="429" spans="1:7" ht="12.75" customHeight="1" x14ac:dyDescent="0.2">
      <c r="A429" s="2">
        <v>2010105005</v>
      </c>
      <c r="B429" t="s">
        <v>109</v>
      </c>
      <c r="C429" s="9">
        <v>131896.03</v>
      </c>
      <c r="D429" s="11">
        <v>45382</v>
      </c>
      <c r="E429" t="str">
        <f>VLOOKUP(A429,Sheet3!$A$2:$E$1000,3,FALSE)</f>
        <v>شركة المكان العالى التجاريه-تذاكر سفر</v>
      </c>
      <c r="F429">
        <f t="shared" si="12"/>
        <v>91</v>
      </c>
      <c r="G429">
        <f t="shared" si="13"/>
        <v>91</v>
      </c>
    </row>
    <row r="430" spans="1:7" ht="12.75" customHeight="1" x14ac:dyDescent="0.2">
      <c r="A430" s="2">
        <v>2010105005</v>
      </c>
      <c r="B430" t="s">
        <v>109</v>
      </c>
      <c r="C430" s="9">
        <v>0</v>
      </c>
      <c r="D430" s="11">
        <v>45412</v>
      </c>
      <c r="E430" t="str">
        <f>VLOOKUP(A430,Sheet3!$A$2:$E$1000,3,FALSE)</f>
        <v>شركة المكان العالى التجاريه-تذاكر سفر</v>
      </c>
      <c r="F430">
        <f t="shared" si="12"/>
        <v>121</v>
      </c>
      <c r="G430" t="str">
        <f t="shared" si="13"/>
        <v/>
      </c>
    </row>
    <row r="431" spans="1:7" ht="12.75" customHeight="1" x14ac:dyDescent="0.2">
      <c r="A431" s="2">
        <v>2010105009</v>
      </c>
      <c r="B431" s="10" t="s">
        <v>110</v>
      </c>
      <c r="C431" s="9">
        <v>3832.44</v>
      </c>
      <c r="D431" s="11">
        <v>45322</v>
      </c>
      <c r="E431" t="str">
        <f>VLOOKUP(A431,Sheet3!$A$2:$E$1000,3,FALSE)</f>
        <v>شركة القصر جلاس الصناعيه_سكريت</v>
      </c>
      <c r="F431">
        <f t="shared" si="12"/>
        <v>31</v>
      </c>
      <c r="G431">
        <f t="shared" si="13"/>
        <v>31</v>
      </c>
    </row>
    <row r="432" spans="1:7" ht="12.75" customHeight="1" x14ac:dyDescent="0.2">
      <c r="A432" s="2">
        <v>2010105009</v>
      </c>
      <c r="B432" s="10" t="s">
        <v>110</v>
      </c>
      <c r="C432" s="9">
        <v>0</v>
      </c>
      <c r="D432" s="11">
        <v>45350</v>
      </c>
      <c r="E432" t="str">
        <f>VLOOKUP(A432,Sheet3!$A$2:$E$1000,3,FALSE)</f>
        <v>شركة القصر جلاس الصناعيه_سكريت</v>
      </c>
      <c r="F432">
        <f t="shared" si="12"/>
        <v>59</v>
      </c>
      <c r="G432" t="str">
        <f t="shared" si="13"/>
        <v/>
      </c>
    </row>
    <row r="433" spans="1:7" ht="12.75" customHeight="1" x14ac:dyDescent="0.2">
      <c r="A433" s="2">
        <v>2010105009</v>
      </c>
      <c r="B433" s="10" t="s">
        <v>110</v>
      </c>
      <c r="C433" s="9">
        <v>0</v>
      </c>
      <c r="D433" s="11">
        <v>45382</v>
      </c>
      <c r="E433" t="str">
        <f>VLOOKUP(A433,Sheet3!$A$2:$E$1000,3,FALSE)</f>
        <v>شركة القصر جلاس الصناعيه_سكريت</v>
      </c>
      <c r="F433">
        <f t="shared" si="12"/>
        <v>91</v>
      </c>
      <c r="G433" t="str">
        <f t="shared" si="13"/>
        <v/>
      </c>
    </row>
    <row r="434" spans="1:7" ht="12.75" customHeight="1" x14ac:dyDescent="0.2">
      <c r="A434" s="2">
        <v>2010105009</v>
      </c>
      <c r="B434" s="10" t="s">
        <v>110</v>
      </c>
      <c r="C434" s="9">
        <v>0</v>
      </c>
      <c r="D434" s="11">
        <v>45412</v>
      </c>
      <c r="E434" t="str">
        <f>VLOOKUP(A434,Sheet3!$A$2:$E$1000,3,FALSE)</f>
        <v>شركة القصر جلاس الصناعيه_سكريت</v>
      </c>
      <c r="F434">
        <f t="shared" si="12"/>
        <v>121</v>
      </c>
      <c r="G434" t="str">
        <f t="shared" si="13"/>
        <v/>
      </c>
    </row>
    <row r="435" spans="1:7" ht="12.75" customHeight="1" x14ac:dyDescent="0.2">
      <c r="A435" s="2">
        <v>2010105010</v>
      </c>
      <c r="B435" t="s">
        <v>111</v>
      </c>
      <c r="C435" s="9">
        <v>0</v>
      </c>
      <c r="D435" s="11">
        <v>45322</v>
      </c>
      <c r="E435" t="str">
        <f>VLOOKUP(A435,Sheet3!$A$2:$E$1000,3,FALSE)</f>
        <v>شركة مصنع العالمية لتصنيع الزجاج المضاد للكسر _سكريت.</v>
      </c>
      <c r="F435">
        <f t="shared" si="12"/>
        <v>31</v>
      </c>
      <c r="G435" t="str">
        <f t="shared" si="13"/>
        <v/>
      </c>
    </row>
    <row r="436" spans="1:7" ht="12.75" customHeight="1" x14ac:dyDescent="0.2">
      <c r="A436" s="2">
        <v>2010105010</v>
      </c>
      <c r="B436" t="s">
        <v>111</v>
      </c>
      <c r="C436" s="9">
        <v>0</v>
      </c>
      <c r="D436" s="11">
        <v>45350</v>
      </c>
      <c r="E436" t="str">
        <f>VLOOKUP(A436,Sheet3!$A$2:$E$1000,3,FALSE)</f>
        <v>شركة مصنع العالمية لتصنيع الزجاج المضاد للكسر _سكريت.</v>
      </c>
      <c r="F436">
        <f t="shared" si="12"/>
        <v>59</v>
      </c>
      <c r="G436" t="str">
        <f t="shared" si="13"/>
        <v/>
      </c>
    </row>
    <row r="437" spans="1:7" ht="12.75" customHeight="1" x14ac:dyDescent="0.2">
      <c r="A437" s="2">
        <v>2010105010</v>
      </c>
      <c r="B437" t="s">
        <v>111</v>
      </c>
      <c r="C437" s="9">
        <v>0</v>
      </c>
      <c r="D437" s="11">
        <v>45382</v>
      </c>
      <c r="E437" t="str">
        <f>VLOOKUP(A437,Sheet3!$A$2:$E$1000,3,FALSE)</f>
        <v>شركة مصنع العالمية لتصنيع الزجاج المضاد للكسر _سكريت.</v>
      </c>
      <c r="F437">
        <f t="shared" si="12"/>
        <v>91</v>
      </c>
      <c r="G437" t="str">
        <f t="shared" si="13"/>
        <v/>
      </c>
    </row>
    <row r="438" spans="1:7" ht="12.75" customHeight="1" x14ac:dyDescent="0.2">
      <c r="A438" s="2">
        <v>2010105010</v>
      </c>
      <c r="B438" t="s">
        <v>111</v>
      </c>
      <c r="C438" s="9">
        <v>0</v>
      </c>
      <c r="D438" s="11">
        <v>45412</v>
      </c>
      <c r="E438" t="str">
        <f>VLOOKUP(A438,Sheet3!$A$2:$E$1000,3,FALSE)</f>
        <v>شركة مصنع العالمية لتصنيع الزجاج المضاد للكسر _سكريت.</v>
      </c>
      <c r="F438">
        <f t="shared" si="12"/>
        <v>121</v>
      </c>
      <c r="G438" t="str">
        <f t="shared" si="13"/>
        <v/>
      </c>
    </row>
    <row r="439" spans="1:7" ht="12.75" customHeight="1" x14ac:dyDescent="0.2">
      <c r="A439" s="2">
        <v>2010105012</v>
      </c>
      <c r="B439" t="s">
        <v>112</v>
      </c>
      <c r="C439" s="9">
        <v>10035.06</v>
      </c>
      <c r="D439" s="11">
        <v>45322</v>
      </c>
      <c r="E439" t="str">
        <f>VLOOKUP(A439,Sheet3!$A$2:$E$1000,3,FALSE)</f>
        <v>شركة خالد ظافر واخوانه - جمرك ..</v>
      </c>
      <c r="F439">
        <f t="shared" si="12"/>
        <v>31</v>
      </c>
      <c r="G439">
        <f t="shared" si="13"/>
        <v>31</v>
      </c>
    </row>
    <row r="440" spans="1:7" ht="12.75" customHeight="1" x14ac:dyDescent="0.2">
      <c r="A440" s="2">
        <v>2010105012</v>
      </c>
      <c r="B440" t="s">
        <v>112</v>
      </c>
      <c r="C440" s="9">
        <v>0</v>
      </c>
      <c r="D440" s="11">
        <v>45350</v>
      </c>
      <c r="E440" t="str">
        <f>VLOOKUP(A440,Sheet3!$A$2:$E$1000,3,FALSE)</f>
        <v>شركة خالد ظافر واخوانه - جمرك ..</v>
      </c>
      <c r="F440">
        <f t="shared" si="12"/>
        <v>59</v>
      </c>
      <c r="G440" t="str">
        <f t="shared" si="13"/>
        <v/>
      </c>
    </row>
    <row r="441" spans="1:7" ht="12.75" customHeight="1" x14ac:dyDescent="0.2">
      <c r="A441" s="2">
        <v>2010105012</v>
      </c>
      <c r="B441" t="s">
        <v>112</v>
      </c>
      <c r="C441" s="9">
        <v>0</v>
      </c>
      <c r="D441" s="11">
        <v>45382</v>
      </c>
      <c r="E441" t="str">
        <f>VLOOKUP(A441,Sheet3!$A$2:$E$1000,3,FALSE)</f>
        <v>شركة خالد ظافر واخوانه - جمرك ..</v>
      </c>
      <c r="F441">
        <f t="shared" si="12"/>
        <v>91</v>
      </c>
      <c r="G441" t="str">
        <f t="shared" si="13"/>
        <v/>
      </c>
    </row>
    <row r="442" spans="1:7" ht="12.75" customHeight="1" x14ac:dyDescent="0.2">
      <c r="A442" s="2">
        <v>2010105012</v>
      </c>
      <c r="B442" t="s">
        <v>112</v>
      </c>
      <c r="C442" s="9">
        <v>0</v>
      </c>
      <c r="D442" s="11">
        <v>45412</v>
      </c>
      <c r="E442" t="str">
        <f>VLOOKUP(A442,Sheet3!$A$2:$E$1000,3,FALSE)</f>
        <v>شركة خالد ظافر واخوانه - جمرك ..</v>
      </c>
      <c r="F442">
        <f t="shared" si="12"/>
        <v>121</v>
      </c>
      <c r="G442" t="str">
        <f t="shared" si="13"/>
        <v/>
      </c>
    </row>
    <row r="443" spans="1:7" ht="12.75" customHeight="1" x14ac:dyDescent="0.2">
      <c r="A443" s="2">
        <v>2010105013</v>
      </c>
      <c r="B443" t="s">
        <v>113</v>
      </c>
      <c r="C443" s="9">
        <v>18550</v>
      </c>
      <c r="D443" s="11">
        <v>45322</v>
      </c>
      <c r="E443" t="str">
        <f>VLOOKUP(A443,Sheet3!$A$2:$E$1000,3,FALSE)</f>
        <v>شركة نما الدار للمقاولات المحدودة .</v>
      </c>
      <c r="F443">
        <f t="shared" si="12"/>
        <v>31</v>
      </c>
      <c r="G443">
        <f t="shared" si="13"/>
        <v>31</v>
      </c>
    </row>
    <row r="444" spans="1:7" ht="12.75" customHeight="1" x14ac:dyDescent="0.2">
      <c r="A444" s="2">
        <v>2010105013</v>
      </c>
      <c r="B444" t="s">
        <v>113</v>
      </c>
      <c r="C444" s="9">
        <v>130046.75</v>
      </c>
      <c r="D444" s="11">
        <v>45350</v>
      </c>
      <c r="E444" t="str">
        <f>VLOOKUP(A444,Sheet3!$A$2:$E$1000,3,FALSE)</f>
        <v>شركة نما الدار للمقاولات المحدودة .</v>
      </c>
      <c r="F444">
        <f t="shared" si="12"/>
        <v>59</v>
      </c>
      <c r="G444">
        <f t="shared" si="13"/>
        <v>59</v>
      </c>
    </row>
    <row r="445" spans="1:7" ht="12.75" customHeight="1" x14ac:dyDescent="0.2">
      <c r="A445" s="2">
        <v>2010105013</v>
      </c>
      <c r="B445" t="s">
        <v>113</v>
      </c>
      <c r="C445" s="9">
        <v>0</v>
      </c>
      <c r="D445" s="11">
        <v>45382</v>
      </c>
      <c r="E445" t="str">
        <f>VLOOKUP(A445,Sheet3!$A$2:$E$1000,3,FALSE)</f>
        <v>شركة نما الدار للمقاولات المحدودة .</v>
      </c>
      <c r="F445">
        <f t="shared" si="12"/>
        <v>91</v>
      </c>
      <c r="G445" t="str">
        <f t="shared" si="13"/>
        <v/>
      </c>
    </row>
    <row r="446" spans="1:7" ht="12.75" customHeight="1" x14ac:dyDescent="0.2">
      <c r="A446" s="2">
        <v>2010105013</v>
      </c>
      <c r="B446" t="s">
        <v>113</v>
      </c>
      <c r="C446" s="9">
        <v>0</v>
      </c>
      <c r="D446" s="11">
        <v>45412</v>
      </c>
      <c r="E446" t="str">
        <f>VLOOKUP(A446,Sheet3!$A$2:$E$1000,3,FALSE)</f>
        <v>شركة نما الدار للمقاولات المحدودة .</v>
      </c>
      <c r="F446">
        <f t="shared" si="12"/>
        <v>121</v>
      </c>
      <c r="G446" t="str">
        <f t="shared" si="13"/>
        <v/>
      </c>
    </row>
    <row r="447" spans="1:7" ht="12.75" customHeight="1" x14ac:dyDescent="0.2">
      <c r="A447" s="2">
        <v>2010105019</v>
      </c>
      <c r="B447" t="s">
        <v>114</v>
      </c>
      <c r="C447" s="9">
        <v>0.05</v>
      </c>
      <c r="D447" s="11">
        <v>45322</v>
      </c>
      <c r="E447" t="str">
        <f>VLOOKUP(A447,Sheet3!$A$2:$E$1000,3,FALSE)</f>
        <v>شركة رفيفكم للمقاولات - عتيق</v>
      </c>
      <c r="F447">
        <f t="shared" si="12"/>
        <v>31</v>
      </c>
      <c r="G447">
        <f t="shared" si="13"/>
        <v>31</v>
      </c>
    </row>
    <row r="448" spans="1:7" ht="12.75" customHeight="1" x14ac:dyDescent="0.2">
      <c r="A448" s="2">
        <v>2010105019</v>
      </c>
      <c r="B448" t="s">
        <v>114</v>
      </c>
      <c r="C448" s="9">
        <v>0</v>
      </c>
      <c r="D448" s="11">
        <v>45350</v>
      </c>
      <c r="E448" t="str">
        <f>VLOOKUP(A448,Sheet3!$A$2:$E$1000,3,FALSE)</f>
        <v>شركة رفيفكم للمقاولات - عتيق</v>
      </c>
      <c r="F448">
        <f t="shared" si="12"/>
        <v>59</v>
      </c>
      <c r="G448" t="str">
        <f t="shared" si="13"/>
        <v/>
      </c>
    </row>
    <row r="449" spans="1:7" ht="12.75" customHeight="1" x14ac:dyDescent="0.2">
      <c r="A449" s="2">
        <v>2010105019</v>
      </c>
      <c r="B449" t="s">
        <v>114</v>
      </c>
      <c r="C449" s="9">
        <v>0</v>
      </c>
      <c r="D449" s="11">
        <v>45382</v>
      </c>
      <c r="E449" t="str">
        <f>VLOOKUP(A449,Sheet3!$A$2:$E$1000,3,FALSE)</f>
        <v>شركة رفيفكم للمقاولات - عتيق</v>
      </c>
      <c r="F449">
        <f t="shared" si="12"/>
        <v>91</v>
      </c>
      <c r="G449" t="str">
        <f t="shared" si="13"/>
        <v/>
      </c>
    </row>
    <row r="450" spans="1:7" ht="12.75" customHeight="1" x14ac:dyDescent="0.2">
      <c r="A450" s="2">
        <v>2010105019</v>
      </c>
      <c r="B450" t="s">
        <v>114</v>
      </c>
      <c r="C450" s="9">
        <v>0</v>
      </c>
      <c r="D450" s="11">
        <v>45412</v>
      </c>
      <c r="E450" t="str">
        <f>VLOOKUP(A450,Sheet3!$A$2:$E$1000,3,FALSE)</f>
        <v>شركة رفيفكم للمقاولات - عتيق</v>
      </c>
      <c r="F450">
        <f t="shared" si="12"/>
        <v>121</v>
      </c>
      <c r="G450" t="str">
        <f t="shared" si="13"/>
        <v/>
      </c>
    </row>
    <row r="451" spans="1:7" ht="12.75" customHeight="1" x14ac:dyDescent="0.2">
      <c r="A451" s="2">
        <v>2010105025</v>
      </c>
      <c r="B451" t="s">
        <v>115</v>
      </c>
      <c r="C451" s="9">
        <v>95326.96</v>
      </c>
      <c r="D451" s="11">
        <v>45322</v>
      </c>
      <c r="E451" t="str">
        <f>VLOOKUP(A451,Sheet3!$A$2:$E$1000,3,FALSE)</f>
        <v>المصنع السعودي لجلفنة المعادن</v>
      </c>
      <c r="F451">
        <f t="shared" ref="F451:F514" si="14">D451-$F$1</f>
        <v>31</v>
      </c>
      <c r="G451">
        <f t="shared" si="13"/>
        <v>31</v>
      </c>
    </row>
    <row r="452" spans="1:7" ht="12.75" customHeight="1" x14ac:dyDescent="0.2">
      <c r="A452" s="2">
        <v>2010105025</v>
      </c>
      <c r="B452" t="s">
        <v>115</v>
      </c>
      <c r="C452" s="9">
        <v>95326.96</v>
      </c>
      <c r="D452" s="11">
        <v>45350</v>
      </c>
      <c r="E452" t="str">
        <f>VLOOKUP(A452,Sheet3!$A$2:$E$1000,3,FALSE)</f>
        <v>المصنع السعودي لجلفنة المعادن</v>
      </c>
      <c r="F452">
        <f t="shared" si="14"/>
        <v>59</v>
      </c>
      <c r="G452">
        <f t="shared" ref="G452:G515" si="15">IF(C452&gt;0,F452,"")</f>
        <v>59</v>
      </c>
    </row>
    <row r="453" spans="1:7" ht="12.75" customHeight="1" x14ac:dyDescent="0.2">
      <c r="A453" s="2">
        <v>2010105025</v>
      </c>
      <c r="B453" t="s">
        <v>115</v>
      </c>
      <c r="C453" s="9">
        <v>95326.96</v>
      </c>
      <c r="D453" s="11">
        <v>45382</v>
      </c>
      <c r="E453" t="str">
        <f>VLOOKUP(A453,Sheet3!$A$2:$E$1000,3,FALSE)</f>
        <v>المصنع السعودي لجلفنة المعادن</v>
      </c>
      <c r="F453">
        <f t="shared" si="14"/>
        <v>91</v>
      </c>
      <c r="G453">
        <f t="shared" si="15"/>
        <v>91</v>
      </c>
    </row>
    <row r="454" spans="1:7" ht="12.75" customHeight="1" x14ac:dyDescent="0.2">
      <c r="A454" s="2">
        <v>2010105025</v>
      </c>
      <c r="B454" t="s">
        <v>115</v>
      </c>
      <c r="C454" s="9">
        <v>0</v>
      </c>
      <c r="D454" s="11">
        <v>45412</v>
      </c>
      <c r="E454" t="str">
        <f>VLOOKUP(A454,Sheet3!$A$2:$E$1000,3,FALSE)</f>
        <v>المصنع السعودي لجلفنة المعادن</v>
      </c>
      <c r="F454">
        <f t="shared" si="14"/>
        <v>121</v>
      </c>
      <c r="G454" t="str">
        <f t="shared" si="15"/>
        <v/>
      </c>
    </row>
    <row r="455" spans="1:7" ht="12.75" customHeight="1" x14ac:dyDescent="0.2">
      <c r="A455" s="2">
        <v>2010105031</v>
      </c>
      <c r="B455" t="s">
        <v>116</v>
      </c>
      <c r="C455" s="9">
        <v>0</v>
      </c>
      <c r="D455" s="11">
        <v>45322</v>
      </c>
      <c r="E455" t="str">
        <f>VLOOKUP(A455,Sheet3!$A$2:$E$1000,3,FALSE)</f>
        <v>مصنع تقنية الطلاء للصناعة_ ملفي**************</v>
      </c>
      <c r="F455">
        <f t="shared" si="14"/>
        <v>31</v>
      </c>
      <c r="G455" t="str">
        <f t="shared" si="15"/>
        <v/>
      </c>
    </row>
    <row r="456" spans="1:7" ht="12.75" customHeight="1" x14ac:dyDescent="0.2">
      <c r="A456" s="2">
        <v>2010105031</v>
      </c>
      <c r="B456" t="s">
        <v>116</v>
      </c>
      <c r="C456" s="9">
        <v>0</v>
      </c>
      <c r="D456" s="11">
        <v>45350</v>
      </c>
      <c r="E456" t="str">
        <f>VLOOKUP(A456,Sheet3!$A$2:$E$1000,3,FALSE)</f>
        <v>مصنع تقنية الطلاء للصناعة_ ملفي**************</v>
      </c>
      <c r="F456">
        <f t="shared" si="14"/>
        <v>59</v>
      </c>
      <c r="G456" t="str">
        <f t="shared" si="15"/>
        <v/>
      </c>
    </row>
    <row r="457" spans="1:7" ht="12.75" customHeight="1" x14ac:dyDescent="0.2">
      <c r="A457" s="2">
        <v>2010105031</v>
      </c>
      <c r="B457" t="s">
        <v>116</v>
      </c>
      <c r="C457" s="9">
        <v>0</v>
      </c>
      <c r="D457" s="11">
        <v>45382</v>
      </c>
      <c r="E457" t="str">
        <f>VLOOKUP(A457,Sheet3!$A$2:$E$1000,3,FALSE)</f>
        <v>مصنع تقنية الطلاء للصناعة_ ملفي**************</v>
      </c>
      <c r="F457">
        <f t="shared" si="14"/>
        <v>91</v>
      </c>
      <c r="G457" t="str">
        <f t="shared" si="15"/>
        <v/>
      </c>
    </row>
    <row r="458" spans="1:7" ht="12.75" customHeight="1" x14ac:dyDescent="0.2">
      <c r="A458" s="2">
        <v>2010105031</v>
      </c>
      <c r="B458" t="s">
        <v>116</v>
      </c>
      <c r="C458" s="9">
        <v>0</v>
      </c>
      <c r="D458" s="11">
        <v>45412</v>
      </c>
      <c r="E458" t="str">
        <f>VLOOKUP(A458,Sheet3!$A$2:$E$1000,3,FALSE)</f>
        <v>مصنع تقنية الطلاء للصناعة_ ملفي**************</v>
      </c>
      <c r="F458">
        <f t="shared" si="14"/>
        <v>121</v>
      </c>
      <c r="G458" t="str">
        <f t="shared" si="15"/>
        <v/>
      </c>
    </row>
    <row r="459" spans="1:7" ht="12.75" customHeight="1" x14ac:dyDescent="0.2">
      <c r="A459" s="2">
        <v>2010105032</v>
      </c>
      <c r="B459" t="s">
        <v>117</v>
      </c>
      <c r="C459" s="9">
        <v>350</v>
      </c>
      <c r="D459" s="11">
        <v>45322</v>
      </c>
      <c r="E459" t="str">
        <f>VLOOKUP(A459,Sheet3!$A$2:$E$1000,3,FALSE)</f>
        <v>شركة اعمال صحارى للمقاولات - حاويات</v>
      </c>
      <c r="F459">
        <f t="shared" si="14"/>
        <v>31</v>
      </c>
      <c r="G459">
        <f t="shared" si="15"/>
        <v>31</v>
      </c>
    </row>
    <row r="460" spans="1:7" ht="12.75" customHeight="1" x14ac:dyDescent="0.2">
      <c r="A460" s="2">
        <v>2010105032</v>
      </c>
      <c r="B460" t="s">
        <v>117</v>
      </c>
      <c r="C460" s="9">
        <v>0</v>
      </c>
      <c r="D460" s="11">
        <v>45350</v>
      </c>
      <c r="E460" t="str">
        <f>VLOOKUP(A460,Sheet3!$A$2:$E$1000,3,FALSE)</f>
        <v>شركة اعمال صحارى للمقاولات - حاويات</v>
      </c>
      <c r="F460">
        <f t="shared" si="14"/>
        <v>59</v>
      </c>
      <c r="G460" t="str">
        <f t="shared" si="15"/>
        <v/>
      </c>
    </row>
    <row r="461" spans="1:7" ht="12.75" customHeight="1" x14ac:dyDescent="0.2">
      <c r="A461" s="2">
        <v>2010105032</v>
      </c>
      <c r="B461" t="s">
        <v>117</v>
      </c>
      <c r="C461" s="9">
        <v>0</v>
      </c>
      <c r="D461" s="11">
        <v>45382</v>
      </c>
      <c r="E461" t="str">
        <f>VLOOKUP(A461,Sheet3!$A$2:$E$1000,3,FALSE)</f>
        <v>شركة اعمال صحارى للمقاولات - حاويات</v>
      </c>
      <c r="F461">
        <f t="shared" si="14"/>
        <v>91</v>
      </c>
      <c r="G461" t="str">
        <f t="shared" si="15"/>
        <v/>
      </c>
    </row>
    <row r="462" spans="1:7" ht="12.75" customHeight="1" x14ac:dyDescent="0.2">
      <c r="A462" s="2">
        <v>2010105032</v>
      </c>
      <c r="B462" t="s">
        <v>117</v>
      </c>
      <c r="C462" s="9">
        <v>0</v>
      </c>
      <c r="D462" s="11">
        <v>45412</v>
      </c>
      <c r="E462" t="str">
        <f>VLOOKUP(A462,Sheet3!$A$2:$E$1000,3,FALSE)</f>
        <v>شركة اعمال صحارى للمقاولات - حاويات</v>
      </c>
      <c r="F462">
        <f t="shared" si="14"/>
        <v>121</v>
      </c>
      <c r="G462" t="str">
        <f t="shared" si="15"/>
        <v/>
      </c>
    </row>
    <row r="463" spans="1:7" ht="12.75" customHeight="1" x14ac:dyDescent="0.2">
      <c r="A463" s="2">
        <v>2010105049</v>
      </c>
      <c r="B463" t="s">
        <v>118</v>
      </c>
      <c r="C463" s="9">
        <v>45.49</v>
      </c>
      <c r="D463" s="11">
        <v>45322</v>
      </c>
      <c r="E463" t="str">
        <f>VLOOKUP(A463,Sheet3!$A$2:$E$1000,3,FALSE)</f>
        <v>خدمة _ الشركة العربيه الدولية_ايجار مصعد</v>
      </c>
      <c r="F463">
        <f t="shared" si="14"/>
        <v>31</v>
      </c>
      <c r="G463">
        <f t="shared" si="15"/>
        <v>31</v>
      </c>
    </row>
    <row r="464" spans="1:7" ht="12.75" customHeight="1" x14ac:dyDescent="0.2">
      <c r="A464" s="2">
        <v>2010105049</v>
      </c>
      <c r="B464" t="s">
        <v>118</v>
      </c>
      <c r="C464" s="9">
        <v>0</v>
      </c>
      <c r="D464" s="11">
        <v>45350</v>
      </c>
      <c r="E464" t="str">
        <f>VLOOKUP(A464,Sheet3!$A$2:$E$1000,3,FALSE)</f>
        <v>خدمة _ الشركة العربيه الدولية_ايجار مصعد</v>
      </c>
      <c r="F464">
        <f t="shared" si="14"/>
        <v>59</v>
      </c>
      <c r="G464" t="str">
        <f t="shared" si="15"/>
        <v/>
      </c>
    </row>
    <row r="465" spans="1:7" ht="12.75" customHeight="1" x14ac:dyDescent="0.2">
      <c r="A465" s="2">
        <v>2010105049</v>
      </c>
      <c r="B465" t="s">
        <v>118</v>
      </c>
      <c r="C465" s="9">
        <v>0</v>
      </c>
      <c r="D465" s="11">
        <v>45382</v>
      </c>
      <c r="E465" t="str">
        <f>VLOOKUP(A465,Sheet3!$A$2:$E$1000,3,FALSE)</f>
        <v>خدمة _ الشركة العربيه الدولية_ايجار مصعد</v>
      </c>
      <c r="F465">
        <f t="shared" si="14"/>
        <v>91</v>
      </c>
      <c r="G465" t="str">
        <f t="shared" si="15"/>
        <v/>
      </c>
    </row>
    <row r="466" spans="1:7" ht="12.75" customHeight="1" x14ac:dyDescent="0.2">
      <c r="A466" s="2">
        <v>2010105049</v>
      </c>
      <c r="B466" t="s">
        <v>118</v>
      </c>
      <c r="C466" s="9">
        <v>0</v>
      </c>
      <c r="D466" s="11">
        <v>45412</v>
      </c>
      <c r="E466" t="str">
        <f>VLOOKUP(A466,Sheet3!$A$2:$E$1000,3,FALSE)</f>
        <v>خدمة _ الشركة العربيه الدولية_ايجار مصعد</v>
      </c>
      <c r="F466">
        <f t="shared" si="14"/>
        <v>121</v>
      </c>
      <c r="G466" t="str">
        <f t="shared" si="15"/>
        <v/>
      </c>
    </row>
    <row r="467" spans="1:7" ht="12.75" customHeight="1" x14ac:dyDescent="0.2">
      <c r="A467" s="2">
        <v>2010105050</v>
      </c>
      <c r="B467" t="s">
        <v>119</v>
      </c>
      <c r="C467" s="9">
        <v>109281.06333333334</v>
      </c>
      <c r="D467" s="11">
        <v>45322</v>
      </c>
      <c r="E467" t="str">
        <f>VLOOKUP(A467,Sheet3!$A$2:$E$1000,3,FALSE)</f>
        <v>خدمة _ شركة رابيدالعربيه السعودية المحدوده  _رافعات</v>
      </c>
      <c r="F467">
        <f t="shared" si="14"/>
        <v>31</v>
      </c>
      <c r="G467">
        <f t="shared" si="15"/>
        <v>31</v>
      </c>
    </row>
    <row r="468" spans="1:7" ht="12.75" customHeight="1" x14ac:dyDescent="0.2">
      <c r="A468" s="2">
        <v>2010105050</v>
      </c>
      <c r="B468" t="s">
        <v>119</v>
      </c>
      <c r="C468" s="9">
        <v>109281.06333333334</v>
      </c>
      <c r="D468" s="11">
        <v>45350</v>
      </c>
      <c r="E468" t="str">
        <f>VLOOKUP(A468,Sheet3!$A$2:$E$1000,3,FALSE)</f>
        <v>خدمة _ شركة رابيدالعربيه السعودية المحدوده  _رافعات</v>
      </c>
      <c r="F468">
        <f t="shared" si="14"/>
        <v>59</v>
      </c>
      <c r="G468">
        <f t="shared" si="15"/>
        <v>59</v>
      </c>
    </row>
    <row r="469" spans="1:7" ht="12.75" customHeight="1" x14ac:dyDescent="0.2">
      <c r="A469" s="2">
        <v>2010105050</v>
      </c>
      <c r="B469" t="s">
        <v>119</v>
      </c>
      <c r="C469" s="9">
        <v>109281.06333333334</v>
      </c>
      <c r="D469" s="11">
        <v>45382</v>
      </c>
      <c r="E469" t="str">
        <f>VLOOKUP(A469,Sheet3!$A$2:$E$1000,3,FALSE)</f>
        <v>خدمة _ شركة رابيدالعربيه السعودية المحدوده  _رافعات</v>
      </c>
      <c r="F469">
        <f t="shared" si="14"/>
        <v>91</v>
      </c>
      <c r="G469">
        <f t="shared" si="15"/>
        <v>91</v>
      </c>
    </row>
    <row r="470" spans="1:7" ht="12.75" customHeight="1" x14ac:dyDescent="0.2">
      <c r="A470" s="2">
        <v>2010105050</v>
      </c>
      <c r="B470" t="s">
        <v>119</v>
      </c>
      <c r="C470" s="9">
        <v>0</v>
      </c>
      <c r="D470" s="11">
        <v>45412</v>
      </c>
      <c r="E470" t="str">
        <f>VLOOKUP(A470,Sheet3!$A$2:$E$1000,3,FALSE)</f>
        <v>خدمة _ شركة رابيدالعربيه السعودية المحدوده  _رافعات</v>
      </c>
      <c r="F470">
        <f t="shared" si="14"/>
        <v>121</v>
      </c>
      <c r="G470" t="str">
        <f t="shared" si="15"/>
        <v/>
      </c>
    </row>
    <row r="471" spans="1:7" ht="12.75" customHeight="1" x14ac:dyDescent="0.2">
      <c r="A471" s="2">
        <v>2010105056</v>
      </c>
      <c r="B471" t="s">
        <v>120</v>
      </c>
      <c r="C471" s="9">
        <v>58761.825000000004</v>
      </c>
      <c r="D471" s="11">
        <v>45322</v>
      </c>
      <c r="E471" t="str">
        <f>VLOOKUP(A471,Sheet3!$A$2:$E$1000,3,FALSE)</f>
        <v>خدمة _ شركة محمد عبد الله العريض المحدودة</v>
      </c>
      <c r="F471">
        <f t="shared" si="14"/>
        <v>31</v>
      </c>
      <c r="G471">
        <f t="shared" si="15"/>
        <v>31</v>
      </c>
    </row>
    <row r="472" spans="1:7" ht="12.75" customHeight="1" x14ac:dyDescent="0.2">
      <c r="A472" s="2">
        <v>2010105056</v>
      </c>
      <c r="B472" t="s">
        <v>120</v>
      </c>
      <c r="C472" s="9">
        <v>58761.825000000004</v>
      </c>
      <c r="D472" s="11">
        <v>45350</v>
      </c>
      <c r="E472" t="str">
        <f>VLOOKUP(A472,Sheet3!$A$2:$E$1000,3,FALSE)</f>
        <v>خدمة _ شركة محمد عبد الله العريض المحدودة</v>
      </c>
      <c r="F472">
        <f t="shared" si="14"/>
        <v>59</v>
      </c>
      <c r="G472">
        <f t="shared" si="15"/>
        <v>59</v>
      </c>
    </row>
    <row r="473" spans="1:7" ht="12.75" customHeight="1" x14ac:dyDescent="0.2">
      <c r="A473" s="2">
        <v>2010105056</v>
      </c>
      <c r="B473" t="s">
        <v>120</v>
      </c>
      <c r="C473" s="9"/>
      <c r="D473" s="11">
        <v>45382</v>
      </c>
      <c r="E473" t="str">
        <f>VLOOKUP(A473,Sheet3!$A$2:$E$1000,3,FALSE)</f>
        <v>خدمة _ شركة محمد عبد الله العريض المحدودة</v>
      </c>
      <c r="F473">
        <f t="shared" si="14"/>
        <v>91</v>
      </c>
      <c r="G473" t="str">
        <f t="shared" si="15"/>
        <v/>
      </c>
    </row>
    <row r="474" spans="1:7" ht="12.75" customHeight="1" x14ac:dyDescent="0.2">
      <c r="A474" s="2">
        <v>2010105056</v>
      </c>
      <c r="B474" t="s">
        <v>120</v>
      </c>
      <c r="C474" s="9">
        <v>0</v>
      </c>
      <c r="D474" s="11">
        <v>45412</v>
      </c>
      <c r="E474" t="str">
        <f>VLOOKUP(A474,Sheet3!$A$2:$E$1000,3,FALSE)</f>
        <v>خدمة _ شركة محمد عبد الله العريض المحدودة</v>
      </c>
      <c r="F474">
        <f t="shared" si="14"/>
        <v>121</v>
      </c>
      <c r="G474" t="str">
        <f t="shared" si="15"/>
        <v/>
      </c>
    </row>
    <row r="475" spans="1:7" ht="12.75" customHeight="1" x14ac:dyDescent="0.2">
      <c r="A475" s="2">
        <v>2010105057</v>
      </c>
      <c r="B475" s="10" t="s">
        <v>121</v>
      </c>
      <c r="C475" s="9">
        <v>130497.25</v>
      </c>
      <c r="D475" s="11">
        <v>45322</v>
      </c>
      <c r="E475" t="str">
        <f>VLOOKUP(A475,Sheet3!$A$2:$E$1000,3,FALSE)</f>
        <v>خدمه _ شركة ادفانسد كونستركشن تكنولوجي عيناتACTS</v>
      </c>
      <c r="F475">
        <f t="shared" si="14"/>
        <v>31</v>
      </c>
      <c r="G475">
        <f t="shared" si="15"/>
        <v>31</v>
      </c>
    </row>
    <row r="476" spans="1:7" ht="12.75" customHeight="1" x14ac:dyDescent="0.2">
      <c r="A476" s="2">
        <v>2010105057</v>
      </c>
      <c r="B476" s="10" t="s">
        <v>121</v>
      </c>
      <c r="C476" s="9">
        <v>0</v>
      </c>
      <c r="D476" s="11">
        <v>45350</v>
      </c>
      <c r="E476" t="str">
        <f>VLOOKUP(A476,Sheet3!$A$2:$E$1000,3,FALSE)</f>
        <v>خدمه _ شركة ادفانسد كونستركشن تكنولوجي عيناتACTS</v>
      </c>
      <c r="F476">
        <f t="shared" si="14"/>
        <v>59</v>
      </c>
      <c r="G476" t="str">
        <f t="shared" si="15"/>
        <v/>
      </c>
    </row>
    <row r="477" spans="1:7" ht="12.75" customHeight="1" x14ac:dyDescent="0.2">
      <c r="A477" s="2">
        <v>2010105057</v>
      </c>
      <c r="B477" s="10" t="s">
        <v>121</v>
      </c>
      <c r="C477" s="9">
        <v>0</v>
      </c>
      <c r="D477" s="11">
        <v>45382</v>
      </c>
      <c r="E477" t="str">
        <f>VLOOKUP(A477,Sheet3!$A$2:$E$1000,3,FALSE)</f>
        <v>خدمه _ شركة ادفانسد كونستركشن تكنولوجي عيناتACTS</v>
      </c>
      <c r="F477">
        <f t="shared" si="14"/>
        <v>91</v>
      </c>
      <c r="G477" t="str">
        <f t="shared" si="15"/>
        <v/>
      </c>
    </row>
    <row r="478" spans="1:7" ht="12.75" customHeight="1" x14ac:dyDescent="0.2">
      <c r="A478" s="2">
        <v>2010105057</v>
      </c>
      <c r="B478" s="10" t="s">
        <v>121</v>
      </c>
      <c r="C478" s="9">
        <v>0</v>
      </c>
      <c r="D478" s="11">
        <v>45412</v>
      </c>
      <c r="E478" t="str">
        <f>VLOOKUP(A478,Sheet3!$A$2:$E$1000,3,FALSE)</f>
        <v>خدمه _ شركة ادفانسد كونستركشن تكنولوجي عيناتACTS</v>
      </c>
      <c r="F478">
        <f t="shared" si="14"/>
        <v>121</v>
      </c>
      <c r="G478" t="str">
        <f t="shared" si="15"/>
        <v/>
      </c>
    </row>
    <row r="479" spans="1:7" ht="12.75" customHeight="1" x14ac:dyDescent="0.2">
      <c r="A479" s="2">
        <v>2010105065</v>
      </c>
      <c r="B479" t="s">
        <v>122</v>
      </c>
      <c r="C479" s="9">
        <v>4738</v>
      </c>
      <c r="D479" s="11">
        <v>45322</v>
      </c>
      <c r="E479" t="str">
        <f>VLOOKUP(A479,Sheet3!$A$2:$E$1000,3,FALSE)</f>
        <v>خدمة_مؤسسة عبدالله عمر ابو بكر باعفيف للحديد</v>
      </c>
      <c r="F479">
        <f t="shared" si="14"/>
        <v>31</v>
      </c>
      <c r="G479">
        <f t="shared" si="15"/>
        <v>31</v>
      </c>
    </row>
    <row r="480" spans="1:7" ht="12.75" customHeight="1" x14ac:dyDescent="0.2">
      <c r="A480" s="2">
        <v>2010105065</v>
      </c>
      <c r="B480" t="s">
        <v>122</v>
      </c>
      <c r="C480" s="9">
        <v>0</v>
      </c>
      <c r="D480" s="11">
        <v>45350</v>
      </c>
      <c r="E480" t="str">
        <f>VLOOKUP(A480,Sheet3!$A$2:$E$1000,3,FALSE)</f>
        <v>خدمة_مؤسسة عبدالله عمر ابو بكر باعفيف للحديد</v>
      </c>
      <c r="F480">
        <f t="shared" si="14"/>
        <v>59</v>
      </c>
      <c r="G480" t="str">
        <f t="shared" si="15"/>
        <v/>
      </c>
    </row>
    <row r="481" spans="1:7" ht="12.75" customHeight="1" x14ac:dyDescent="0.2">
      <c r="A481" s="2">
        <v>2010105065</v>
      </c>
      <c r="B481" t="s">
        <v>122</v>
      </c>
      <c r="C481" s="9">
        <v>0</v>
      </c>
      <c r="D481" s="11">
        <v>45382</v>
      </c>
      <c r="E481" t="str">
        <f>VLOOKUP(A481,Sheet3!$A$2:$E$1000,3,FALSE)</f>
        <v>خدمة_مؤسسة عبدالله عمر ابو بكر باعفيف للحديد</v>
      </c>
      <c r="F481">
        <f t="shared" si="14"/>
        <v>91</v>
      </c>
      <c r="G481" t="str">
        <f t="shared" si="15"/>
        <v/>
      </c>
    </row>
    <row r="482" spans="1:7" ht="12.75" customHeight="1" x14ac:dyDescent="0.2">
      <c r="A482" s="2">
        <v>2010105065</v>
      </c>
      <c r="B482" t="s">
        <v>122</v>
      </c>
      <c r="C482" s="9">
        <v>0</v>
      </c>
      <c r="D482" s="11">
        <v>45412</v>
      </c>
      <c r="E482" t="str">
        <f>VLOOKUP(A482,Sheet3!$A$2:$E$1000,3,FALSE)</f>
        <v>خدمة_مؤسسة عبدالله عمر ابو بكر باعفيف للحديد</v>
      </c>
      <c r="F482">
        <f t="shared" si="14"/>
        <v>121</v>
      </c>
      <c r="G482" t="str">
        <f t="shared" si="15"/>
        <v/>
      </c>
    </row>
    <row r="483" spans="1:7" ht="12.75" customHeight="1" x14ac:dyDescent="0.2">
      <c r="A483" s="2">
        <v>2010105066</v>
      </c>
      <c r="B483" s="10" t="s">
        <v>123</v>
      </c>
      <c r="C483" s="9">
        <v>47087.37</v>
      </c>
      <c r="D483" s="11">
        <v>45322</v>
      </c>
      <c r="E483" t="str">
        <f>VLOOKUP(A483,Sheet3!$A$2:$E$1000,3,FALSE)</f>
        <v>مكتب فهد عبدالله القاسم محاسبون</v>
      </c>
      <c r="F483">
        <f t="shared" si="14"/>
        <v>31</v>
      </c>
      <c r="G483">
        <f t="shared" si="15"/>
        <v>31</v>
      </c>
    </row>
    <row r="484" spans="1:7" ht="12.75" customHeight="1" x14ac:dyDescent="0.2">
      <c r="A484" s="2">
        <v>2010105066</v>
      </c>
      <c r="B484" s="10" t="s">
        <v>123</v>
      </c>
      <c r="C484" s="9">
        <v>0</v>
      </c>
      <c r="D484" s="11">
        <v>45350</v>
      </c>
      <c r="E484" t="str">
        <f>VLOOKUP(A484,Sheet3!$A$2:$E$1000,3,FALSE)</f>
        <v>مكتب فهد عبدالله القاسم محاسبون</v>
      </c>
      <c r="F484">
        <f t="shared" si="14"/>
        <v>59</v>
      </c>
      <c r="G484" t="str">
        <f t="shared" si="15"/>
        <v/>
      </c>
    </row>
    <row r="485" spans="1:7" ht="12.75" customHeight="1" x14ac:dyDescent="0.2">
      <c r="A485" s="2">
        <v>2010105066</v>
      </c>
      <c r="B485" s="10" t="s">
        <v>123</v>
      </c>
      <c r="C485" s="9">
        <v>0</v>
      </c>
      <c r="D485" s="11">
        <v>45382</v>
      </c>
      <c r="E485" t="str">
        <f>VLOOKUP(A485,Sheet3!$A$2:$E$1000,3,FALSE)</f>
        <v>مكتب فهد عبدالله القاسم محاسبون</v>
      </c>
      <c r="F485">
        <f t="shared" si="14"/>
        <v>91</v>
      </c>
      <c r="G485" t="str">
        <f t="shared" si="15"/>
        <v/>
      </c>
    </row>
    <row r="486" spans="1:7" ht="12.75" customHeight="1" x14ac:dyDescent="0.2">
      <c r="A486" s="2">
        <v>2010105066</v>
      </c>
      <c r="B486" s="10" t="s">
        <v>123</v>
      </c>
      <c r="C486" s="9">
        <v>0</v>
      </c>
      <c r="D486" s="11">
        <v>45412</v>
      </c>
      <c r="E486" t="str">
        <f>VLOOKUP(A486,Sheet3!$A$2:$E$1000,3,FALSE)</f>
        <v>مكتب فهد عبدالله القاسم محاسبون</v>
      </c>
      <c r="F486">
        <f t="shared" si="14"/>
        <v>121</v>
      </c>
      <c r="G486" t="str">
        <f t="shared" si="15"/>
        <v/>
      </c>
    </row>
    <row r="487" spans="1:7" ht="12.75" customHeight="1" x14ac:dyDescent="0.2">
      <c r="A487" s="2">
        <v>2010105069</v>
      </c>
      <c r="B487" s="10" t="s">
        <v>124</v>
      </c>
      <c r="C487" s="9">
        <v>15937.54</v>
      </c>
      <c r="D487" s="11">
        <v>45322</v>
      </c>
      <c r="E487" t="str">
        <f>VLOOKUP(A487,Sheet3!$A$2:$E$1000,3,FALSE)</f>
        <v>اليانز للتامين التعاونى</v>
      </c>
      <c r="F487">
        <f t="shared" si="14"/>
        <v>31</v>
      </c>
      <c r="G487">
        <f t="shared" si="15"/>
        <v>31</v>
      </c>
    </row>
    <row r="488" spans="1:7" ht="12.75" customHeight="1" x14ac:dyDescent="0.2">
      <c r="A488" s="2">
        <v>2010105069</v>
      </c>
      <c r="B488" s="10" t="s">
        <v>124</v>
      </c>
      <c r="C488" s="9">
        <v>0</v>
      </c>
      <c r="D488" s="11">
        <v>45350</v>
      </c>
      <c r="E488" t="str">
        <f>VLOOKUP(A488,Sheet3!$A$2:$E$1000,3,FALSE)</f>
        <v>اليانز للتامين التعاونى</v>
      </c>
      <c r="F488">
        <f t="shared" si="14"/>
        <v>59</v>
      </c>
      <c r="G488" t="str">
        <f t="shared" si="15"/>
        <v/>
      </c>
    </row>
    <row r="489" spans="1:7" ht="12.75" customHeight="1" x14ac:dyDescent="0.2">
      <c r="A489" s="2">
        <v>2010105069</v>
      </c>
      <c r="B489" s="10" t="s">
        <v>124</v>
      </c>
      <c r="C489" s="9">
        <v>0</v>
      </c>
      <c r="D489" s="11">
        <v>45382</v>
      </c>
      <c r="E489" t="str">
        <f>VLOOKUP(A489,Sheet3!$A$2:$E$1000,3,FALSE)</f>
        <v>اليانز للتامين التعاونى</v>
      </c>
      <c r="F489">
        <f t="shared" si="14"/>
        <v>91</v>
      </c>
      <c r="G489" t="str">
        <f t="shared" si="15"/>
        <v/>
      </c>
    </row>
    <row r="490" spans="1:7" ht="12.75" customHeight="1" x14ac:dyDescent="0.2">
      <c r="A490" s="2">
        <v>2010105069</v>
      </c>
      <c r="B490" s="10" t="s">
        <v>124</v>
      </c>
      <c r="C490" s="9">
        <v>0</v>
      </c>
      <c r="D490" s="11">
        <v>45412</v>
      </c>
      <c r="E490" t="str">
        <f>VLOOKUP(A490,Sheet3!$A$2:$E$1000,3,FALSE)</f>
        <v>اليانز للتامين التعاونى</v>
      </c>
      <c r="F490">
        <f t="shared" si="14"/>
        <v>121</v>
      </c>
      <c r="G490" t="str">
        <f t="shared" si="15"/>
        <v/>
      </c>
    </row>
    <row r="491" spans="1:7" ht="12.75" customHeight="1" x14ac:dyDescent="0.2">
      <c r="A491" s="2">
        <v>2010105071</v>
      </c>
      <c r="B491" s="10" t="s">
        <v>125</v>
      </c>
      <c r="C491" s="9">
        <v>234206.25</v>
      </c>
      <c r="D491" s="11">
        <v>45322</v>
      </c>
      <c r="E491" t="str">
        <f>VLOOKUP(A491,Sheet3!$A$2:$E$1000,3,FALSE)</f>
        <v>خدمة_مؤسسة مزنة السبيعى للنقل البرى</v>
      </c>
      <c r="F491">
        <f t="shared" si="14"/>
        <v>31</v>
      </c>
      <c r="G491">
        <f t="shared" si="15"/>
        <v>31</v>
      </c>
    </row>
    <row r="492" spans="1:7" ht="12.75" customHeight="1" x14ac:dyDescent="0.2">
      <c r="A492" s="2">
        <v>2010105071</v>
      </c>
      <c r="B492" s="10" t="s">
        <v>125</v>
      </c>
      <c r="C492" s="9">
        <v>234206.25</v>
      </c>
      <c r="D492" s="11">
        <v>45350</v>
      </c>
      <c r="E492" t="str">
        <f>VLOOKUP(A492,Sheet3!$A$2:$E$1000,3,FALSE)</f>
        <v>خدمة_مؤسسة مزنة السبيعى للنقل البرى</v>
      </c>
      <c r="F492">
        <f t="shared" si="14"/>
        <v>59</v>
      </c>
      <c r="G492">
        <f t="shared" si="15"/>
        <v>59</v>
      </c>
    </row>
    <row r="493" spans="1:7" ht="12.75" customHeight="1" x14ac:dyDescent="0.2">
      <c r="A493" s="2">
        <v>2010105071</v>
      </c>
      <c r="B493" s="10" t="s">
        <v>125</v>
      </c>
      <c r="C493" s="9">
        <v>234206.25</v>
      </c>
      <c r="D493" s="11">
        <v>45382</v>
      </c>
      <c r="E493" t="str">
        <f>VLOOKUP(A493,Sheet3!$A$2:$E$1000,3,FALSE)</f>
        <v>خدمة_مؤسسة مزنة السبيعى للنقل البرى</v>
      </c>
      <c r="F493">
        <f t="shared" si="14"/>
        <v>91</v>
      </c>
      <c r="G493">
        <f t="shared" si="15"/>
        <v>91</v>
      </c>
    </row>
    <row r="494" spans="1:7" ht="12.75" customHeight="1" x14ac:dyDescent="0.2">
      <c r="A494" s="2">
        <v>2010105071</v>
      </c>
      <c r="B494" s="10" t="s">
        <v>125</v>
      </c>
      <c r="C494" s="9">
        <v>234206.25</v>
      </c>
      <c r="D494" s="11">
        <v>45412</v>
      </c>
      <c r="E494" t="str">
        <f>VLOOKUP(A494,Sheet3!$A$2:$E$1000,3,FALSE)</f>
        <v>خدمة_مؤسسة مزنة السبيعى للنقل البرى</v>
      </c>
      <c r="F494">
        <f t="shared" si="14"/>
        <v>121</v>
      </c>
      <c r="G494">
        <f t="shared" si="15"/>
        <v>121</v>
      </c>
    </row>
    <row r="495" spans="1:7" ht="12.75" customHeight="1" x14ac:dyDescent="0.2">
      <c r="A495" s="2">
        <v>2010105075</v>
      </c>
      <c r="B495" s="10" t="s">
        <v>126</v>
      </c>
      <c r="C495" s="9">
        <v>5000.17</v>
      </c>
      <c r="D495" s="11">
        <v>45322</v>
      </c>
      <c r="E495" t="str">
        <f>VLOOKUP(A495,Sheet3!$A$2:$E$1000,3,FALSE)</f>
        <v>مؤسسة وقت الشرق للمقاولات.</v>
      </c>
      <c r="F495">
        <f t="shared" si="14"/>
        <v>31</v>
      </c>
      <c r="G495">
        <f t="shared" si="15"/>
        <v>31</v>
      </c>
    </row>
    <row r="496" spans="1:7" ht="12.75" customHeight="1" x14ac:dyDescent="0.2">
      <c r="A496" s="2">
        <v>2010105075</v>
      </c>
      <c r="B496" s="10" t="s">
        <v>126</v>
      </c>
      <c r="C496" s="9">
        <v>0</v>
      </c>
      <c r="D496" s="11">
        <v>45350</v>
      </c>
      <c r="E496" t="str">
        <f>VLOOKUP(A496,Sheet3!$A$2:$E$1000,3,FALSE)</f>
        <v>مؤسسة وقت الشرق للمقاولات.</v>
      </c>
      <c r="F496">
        <f t="shared" si="14"/>
        <v>59</v>
      </c>
      <c r="G496" t="str">
        <f t="shared" si="15"/>
        <v/>
      </c>
    </row>
    <row r="497" spans="1:7" ht="12.75" customHeight="1" x14ac:dyDescent="0.2">
      <c r="A497" s="2">
        <v>2010105075</v>
      </c>
      <c r="B497" s="10" t="s">
        <v>126</v>
      </c>
      <c r="C497" s="9">
        <v>0</v>
      </c>
      <c r="D497" s="11">
        <v>45382</v>
      </c>
      <c r="E497" t="str">
        <f>VLOOKUP(A497,Sheet3!$A$2:$E$1000,3,FALSE)</f>
        <v>مؤسسة وقت الشرق للمقاولات.</v>
      </c>
      <c r="F497">
        <f t="shared" si="14"/>
        <v>91</v>
      </c>
      <c r="G497" t="str">
        <f t="shared" si="15"/>
        <v/>
      </c>
    </row>
    <row r="498" spans="1:7" ht="12.75" customHeight="1" x14ac:dyDescent="0.2">
      <c r="A498" s="2">
        <v>2010105075</v>
      </c>
      <c r="B498" s="10" t="s">
        <v>126</v>
      </c>
      <c r="C498" s="9">
        <v>0</v>
      </c>
      <c r="D498" s="11">
        <v>45412</v>
      </c>
      <c r="E498" t="str">
        <f>VLOOKUP(A498,Sheet3!$A$2:$E$1000,3,FALSE)</f>
        <v>مؤسسة وقت الشرق للمقاولات.</v>
      </c>
      <c r="F498">
        <f t="shared" si="14"/>
        <v>121</v>
      </c>
      <c r="G498" t="str">
        <f t="shared" si="15"/>
        <v/>
      </c>
    </row>
    <row r="499" spans="1:7" ht="12.75" customHeight="1" x14ac:dyDescent="0.2">
      <c r="A499" s="2">
        <v>2010105079</v>
      </c>
      <c r="B499" t="s">
        <v>127</v>
      </c>
      <c r="C499" s="9">
        <v>4352.0450050000009</v>
      </c>
      <c r="D499" s="11">
        <v>45322</v>
      </c>
      <c r="E499" t="str">
        <f>VLOOKUP(A499,Sheet3!$A$2:$E$1000,3,FALSE)</f>
        <v>الشركة الوطنية للجلفنة والاعمال الحديدية</v>
      </c>
      <c r="F499">
        <f t="shared" si="14"/>
        <v>31</v>
      </c>
      <c r="G499">
        <f t="shared" si="15"/>
        <v>31</v>
      </c>
    </row>
    <row r="500" spans="1:7" ht="12.75" customHeight="1" x14ac:dyDescent="0.2">
      <c r="A500" s="2">
        <v>2010105079</v>
      </c>
      <c r="B500" t="s">
        <v>127</v>
      </c>
      <c r="C500" s="9">
        <v>4352.0450050000009</v>
      </c>
      <c r="D500" s="11">
        <v>45350</v>
      </c>
      <c r="E500" t="str">
        <f>VLOOKUP(A500,Sheet3!$A$2:$E$1000,3,FALSE)</f>
        <v>الشركة الوطنية للجلفنة والاعمال الحديدية</v>
      </c>
      <c r="F500">
        <f t="shared" si="14"/>
        <v>59</v>
      </c>
      <c r="G500">
        <f t="shared" si="15"/>
        <v>59</v>
      </c>
    </row>
    <row r="501" spans="1:7" ht="12.75" customHeight="1" x14ac:dyDescent="0.2">
      <c r="A501" s="2">
        <v>2010105079</v>
      </c>
      <c r="B501" t="s">
        <v>127</v>
      </c>
      <c r="C501" s="9">
        <v>0</v>
      </c>
      <c r="D501" s="11">
        <v>45382</v>
      </c>
      <c r="E501" t="str">
        <f>VLOOKUP(A501,Sheet3!$A$2:$E$1000,3,FALSE)</f>
        <v>الشركة الوطنية للجلفنة والاعمال الحديدية</v>
      </c>
      <c r="F501">
        <f t="shared" si="14"/>
        <v>91</v>
      </c>
      <c r="G501" t="str">
        <f t="shared" si="15"/>
        <v/>
      </c>
    </row>
    <row r="502" spans="1:7" ht="12.75" customHeight="1" x14ac:dyDescent="0.2">
      <c r="A502" s="2">
        <v>2010105079</v>
      </c>
      <c r="B502" t="s">
        <v>127</v>
      </c>
      <c r="C502" s="9">
        <v>0</v>
      </c>
      <c r="D502" s="11">
        <v>45412</v>
      </c>
      <c r="E502" t="str">
        <f>VLOOKUP(A502,Sheet3!$A$2:$E$1000,3,FALSE)</f>
        <v>الشركة الوطنية للجلفنة والاعمال الحديدية</v>
      </c>
      <c r="F502">
        <f t="shared" si="14"/>
        <v>121</v>
      </c>
      <c r="G502" t="str">
        <f t="shared" si="15"/>
        <v/>
      </c>
    </row>
    <row r="503" spans="1:7" ht="12.75" customHeight="1" x14ac:dyDescent="0.2">
      <c r="A503" s="2">
        <v>2010105091</v>
      </c>
      <c r="B503" s="10" t="s">
        <v>128</v>
      </c>
      <c r="C503" s="9">
        <v>5481.5</v>
      </c>
      <c r="D503" s="11">
        <v>45322</v>
      </c>
      <c r="E503" t="str">
        <f>VLOOKUP(A503,Sheet3!$A$2:$E$1000,3,FALSE)</f>
        <v xml:space="preserve">شركة توفي ليدز وانكو سيرتفكشن </v>
      </c>
      <c r="F503">
        <f t="shared" si="14"/>
        <v>31</v>
      </c>
      <c r="G503">
        <f t="shared" si="15"/>
        <v>31</v>
      </c>
    </row>
    <row r="504" spans="1:7" ht="12.75" customHeight="1" x14ac:dyDescent="0.2">
      <c r="A504" s="2">
        <v>2010105091</v>
      </c>
      <c r="B504" s="10" t="s">
        <v>128</v>
      </c>
      <c r="C504" s="9">
        <v>0</v>
      </c>
      <c r="D504" s="11">
        <v>45350</v>
      </c>
      <c r="E504" t="str">
        <f>VLOOKUP(A504,Sheet3!$A$2:$E$1000,3,FALSE)</f>
        <v xml:space="preserve">شركة توفي ليدز وانكو سيرتفكشن </v>
      </c>
      <c r="F504">
        <f t="shared" si="14"/>
        <v>59</v>
      </c>
      <c r="G504" t="str">
        <f t="shared" si="15"/>
        <v/>
      </c>
    </row>
    <row r="505" spans="1:7" ht="12.75" customHeight="1" x14ac:dyDescent="0.2">
      <c r="A505" s="2">
        <v>2010105091</v>
      </c>
      <c r="B505" s="10" t="s">
        <v>128</v>
      </c>
      <c r="C505" s="9">
        <v>0</v>
      </c>
      <c r="D505" s="11">
        <v>45382</v>
      </c>
      <c r="E505" t="str">
        <f>VLOOKUP(A505,Sheet3!$A$2:$E$1000,3,FALSE)</f>
        <v xml:space="preserve">شركة توفي ليدز وانكو سيرتفكشن </v>
      </c>
      <c r="F505">
        <f t="shared" si="14"/>
        <v>91</v>
      </c>
      <c r="G505" t="str">
        <f t="shared" si="15"/>
        <v/>
      </c>
    </row>
    <row r="506" spans="1:7" ht="12.75" customHeight="1" x14ac:dyDescent="0.2">
      <c r="A506" s="2">
        <v>2010105091</v>
      </c>
      <c r="B506" s="10" t="s">
        <v>128</v>
      </c>
      <c r="C506" s="9">
        <v>0</v>
      </c>
      <c r="D506" s="11">
        <v>45412</v>
      </c>
      <c r="E506" t="str">
        <f>VLOOKUP(A506,Sheet3!$A$2:$E$1000,3,FALSE)</f>
        <v xml:space="preserve">شركة توفي ليدز وانكو سيرتفكشن </v>
      </c>
      <c r="F506">
        <f t="shared" si="14"/>
        <v>121</v>
      </c>
      <c r="G506" t="str">
        <f t="shared" si="15"/>
        <v/>
      </c>
    </row>
    <row r="507" spans="1:7" ht="12.75" customHeight="1" x14ac:dyDescent="0.2">
      <c r="A507" s="2">
        <v>2010105096</v>
      </c>
      <c r="B507" s="10" t="s">
        <v>129</v>
      </c>
      <c r="C507" s="9">
        <v>10871.87</v>
      </c>
      <c r="D507" s="11">
        <v>45322</v>
      </c>
      <c r="E507" t="str">
        <f>VLOOKUP(A507,Sheet3!$A$2:$E$1000,3,FALSE)</f>
        <v>شركة معارض الخريجى</v>
      </c>
      <c r="F507">
        <f t="shared" si="14"/>
        <v>31</v>
      </c>
      <c r="G507">
        <f t="shared" si="15"/>
        <v>31</v>
      </c>
    </row>
    <row r="508" spans="1:7" ht="12.75" customHeight="1" x14ac:dyDescent="0.2">
      <c r="A508" s="2">
        <v>2010105096</v>
      </c>
      <c r="B508" s="10" t="s">
        <v>129</v>
      </c>
      <c r="C508" s="9">
        <v>0</v>
      </c>
      <c r="D508" s="11">
        <v>45350</v>
      </c>
      <c r="E508" t="str">
        <f>VLOOKUP(A508,Sheet3!$A$2:$E$1000,3,FALSE)</f>
        <v>شركة معارض الخريجى</v>
      </c>
      <c r="F508">
        <f t="shared" si="14"/>
        <v>59</v>
      </c>
      <c r="G508" t="str">
        <f t="shared" si="15"/>
        <v/>
      </c>
    </row>
    <row r="509" spans="1:7" ht="12.75" customHeight="1" x14ac:dyDescent="0.2">
      <c r="A509" s="2">
        <v>2010105096</v>
      </c>
      <c r="B509" s="10" t="s">
        <v>129</v>
      </c>
      <c r="C509" s="9">
        <v>0</v>
      </c>
      <c r="D509" s="11">
        <v>45382</v>
      </c>
      <c r="E509" t="str">
        <f>VLOOKUP(A509,Sheet3!$A$2:$E$1000,3,FALSE)</f>
        <v>شركة معارض الخريجى</v>
      </c>
      <c r="F509">
        <f t="shared" si="14"/>
        <v>91</v>
      </c>
      <c r="G509" t="str">
        <f t="shared" si="15"/>
        <v/>
      </c>
    </row>
    <row r="510" spans="1:7" ht="12.75" customHeight="1" x14ac:dyDescent="0.2">
      <c r="A510" s="2">
        <v>2010105096</v>
      </c>
      <c r="B510" s="10" t="s">
        <v>129</v>
      </c>
      <c r="C510" s="9">
        <v>0</v>
      </c>
      <c r="D510" s="11">
        <v>45412</v>
      </c>
      <c r="E510" t="str">
        <f>VLOOKUP(A510,Sheet3!$A$2:$E$1000,3,FALSE)</f>
        <v>شركة معارض الخريجى</v>
      </c>
      <c r="F510">
        <f t="shared" si="14"/>
        <v>121</v>
      </c>
      <c r="G510" t="str">
        <f t="shared" si="15"/>
        <v/>
      </c>
    </row>
    <row r="511" spans="1:7" ht="12.75" customHeight="1" x14ac:dyDescent="0.2">
      <c r="A511" s="2">
        <v>2010105100</v>
      </c>
      <c r="B511" t="s">
        <v>130</v>
      </c>
      <c r="C511" s="9">
        <v>1886</v>
      </c>
      <c r="D511" s="11">
        <v>45322</v>
      </c>
      <c r="E511" t="str">
        <f>VLOOKUP(A511,Sheet3!$A$2:$E$1000,3,FALSE)</f>
        <v>الشركة الوطنية للفحص والاختبار الفنى</v>
      </c>
      <c r="F511">
        <f t="shared" si="14"/>
        <v>31</v>
      </c>
      <c r="G511">
        <f t="shared" si="15"/>
        <v>31</v>
      </c>
    </row>
    <row r="512" spans="1:7" ht="12.75" customHeight="1" x14ac:dyDescent="0.2">
      <c r="A512" s="2">
        <v>2010105100</v>
      </c>
      <c r="B512" t="s">
        <v>130</v>
      </c>
      <c r="C512" s="9">
        <v>0</v>
      </c>
      <c r="D512" s="11">
        <v>45350</v>
      </c>
      <c r="E512" t="str">
        <f>VLOOKUP(A512,Sheet3!$A$2:$E$1000,3,FALSE)</f>
        <v>الشركة الوطنية للفحص والاختبار الفنى</v>
      </c>
      <c r="F512">
        <f t="shared" si="14"/>
        <v>59</v>
      </c>
      <c r="G512" t="str">
        <f t="shared" si="15"/>
        <v/>
      </c>
    </row>
    <row r="513" spans="1:7" ht="12.75" customHeight="1" x14ac:dyDescent="0.2">
      <c r="A513" s="2">
        <v>2010105100</v>
      </c>
      <c r="B513" t="s">
        <v>130</v>
      </c>
      <c r="C513" s="9">
        <v>0</v>
      </c>
      <c r="D513" s="11">
        <v>45382</v>
      </c>
      <c r="E513" t="str">
        <f>VLOOKUP(A513,Sheet3!$A$2:$E$1000,3,FALSE)</f>
        <v>الشركة الوطنية للفحص والاختبار الفنى</v>
      </c>
      <c r="F513">
        <f t="shared" si="14"/>
        <v>91</v>
      </c>
      <c r="G513" t="str">
        <f t="shared" si="15"/>
        <v/>
      </c>
    </row>
    <row r="514" spans="1:7" ht="12.75" customHeight="1" x14ac:dyDescent="0.2">
      <c r="A514" s="2">
        <v>2010105100</v>
      </c>
      <c r="B514" t="s">
        <v>130</v>
      </c>
      <c r="C514" s="9">
        <v>0</v>
      </c>
      <c r="D514" s="11">
        <v>45412</v>
      </c>
      <c r="E514" t="str">
        <f>VLOOKUP(A514,Sheet3!$A$2:$E$1000,3,FALSE)</f>
        <v>الشركة الوطنية للفحص والاختبار الفنى</v>
      </c>
      <c r="F514">
        <f t="shared" si="14"/>
        <v>121</v>
      </c>
      <c r="G514" t="str">
        <f t="shared" si="15"/>
        <v/>
      </c>
    </row>
    <row r="515" spans="1:7" ht="12.75" customHeight="1" x14ac:dyDescent="0.2">
      <c r="A515" s="2">
        <v>2010105103</v>
      </c>
      <c r="B515" t="s">
        <v>131</v>
      </c>
      <c r="C515" s="9">
        <v>822</v>
      </c>
      <c r="D515" s="11">
        <v>45322</v>
      </c>
      <c r="E515" t="str">
        <f>VLOOKUP(A515,Sheet3!$A$2:$E$1000,3,FALSE)</f>
        <v>خدمة_شركة الاتقان والتجهيزات المعدنية</v>
      </c>
      <c r="F515">
        <f t="shared" ref="F515:F578" si="16">D515-$F$1</f>
        <v>31</v>
      </c>
      <c r="G515">
        <f t="shared" si="15"/>
        <v>31</v>
      </c>
    </row>
    <row r="516" spans="1:7" ht="12.75" customHeight="1" x14ac:dyDescent="0.2">
      <c r="A516" s="2">
        <v>2010105103</v>
      </c>
      <c r="B516" t="s">
        <v>131</v>
      </c>
      <c r="C516" s="9">
        <v>0</v>
      </c>
      <c r="D516" s="11">
        <v>45350</v>
      </c>
      <c r="E516" t="str">
        <f>VLOOKUP(A516,Sheet3!$A$2:$E$1000,3,FALSE)</f>
        <v>خدمة_شركة الاتقان والتجهيزات المعدنية</v>
      </c>
      <c r="F516">
        <f t="shared" si="16"/>
        <v>59</v>
      </c>
      <c r="G516" t="str">
        <f t="shared" ref="G516:G579" si="17">IF(C516&gt;0,F516,"")</f>
        <v/>
      </c>
    </row>
    <row r="517" spans="1:7" ht="12.75" customHeight="1" x14ac:dyDescent="0.2">
      <c r="A517" s="2">
        <v>2010105103</v>
      </c>
      <c r="B517" t="s">
        <v>131</v>
      </c>
      <c r="C517" s="9">
        <v>0</v>
      </c>
      <c r="D517" s="11">
        <v>45382</v>
      </c>
      <c r="E517" t="str">
        <f>VLOOKUP(A517,Sheet3!$A$2:$E$1000,3,FALSE)</f>
        <v>خدمة_شركة الاتقان والتجهيزات المعدنية</v>
      </c>
      <c r="F517">
        <f t="shared" si="16"/>
        <v>91</v>
      </c>
      <c r="G517" t="str">
        <f t="shared" si="17"/>
        <v/>
      </c>
    </row>
    <row r="518" spans="1:7" ht="12.75" customHeight="1" x14ac:dyDescent="0.2">
      <c r="A518" s="2">
        <v>2010105103</v>
      </c>
      <c r="B518" t="s">
        <v>131</v>
      </c>
      <c r="C518" s="9">
        <v>0</v>
      </c>
      <c r="D518" s="11">
        <v>45412</v>
      </c>
      <c r="E518" t="str">
        <f>VLOOKUP(A518,Sheet3!$A$2:$E$1000,3,FALSE)</f>
        <v>خدمة_شركة الاتقان والتجهيزات المعدنية</v>
      </c>
      <c r="F518">
        <f t="shared" si="16"/>
        <v>121</v>
      </c>
      <c r="G518" t="str">
        <f t="shared" si="17"/>
        <v/>
      </c>
    </row>
    <row r="519" spans="1:7" ht="12.75" customHeight="1" x14ac:dyDescent="0.2">
      <c r="A519" s="2">
        <v>2010105104</v>
      </c>
      <c r="B519" t="s">
        <v>132</v>
      </c>
      <c r="C519" s="9">
        <v>10401.67</v>
      </c>
      <c r="D519" s="11">
        <v>45322</v>
      </c>
      <c r="E519" t="str">
        <f>VLOOKUP(A519,Sheet3!$A$2:$E$1000,3,FALSE)</f>
        <v>خدمة _ مؤسسة ماسة المعدات الانشائيه</v>
      </c>
      <c r="F519">
        <f t="shared" si="16"/>
        <v>31</v>
      </c>
      <c r="G519">
        <f t="shared" si="17"/>
        <v>31</v>
      </c>
    </row>
    <row r="520" spans="1:7" ht="12.75" customHeight="1" x14ac:dyDescent="0.2">
      <c r="A520" s="2">
        <v>2010105104</v>
      </c>
      <c r="B520" t="s">
        <v>132</v>
      </c>
      <c r="C520" s="9">
        <v>0</v>
      </c>
      <c r="D520" s="11">
        <v>45350</v>
      </c>
      <c r="E520" t="str">
        <f>VLOOKUP(A520,Sheet3!$A$2:$E$1000,3,FALSE)</f>
        <v>خدمة _ مؤسسة ماسة المعدات الانشائيه</v>
      </c>
      <c r="F520">
        <f t="shared" si="16"/>
        <v>59</v>
      </c>
      <c r="G520" t="str">
        <f t="shared" si="17"/>
        <v/>
      </c>
    </row>
    <row r="521" spans="1:7" ht="12.75" customHeight="1" x14ac:dyDescent="0.2">
      <c r="A521" s="2">
        <v>2010105104</v>
      </c>
      <c r="B521" t="s">
        <v>132</v>
      </c>
      <c r="C521" s="9">
        <v>0</v>
      </c>
      <c r="D521" s="11">
        <v>45382</v>
      </c>
      <c r="E521" t="str">
        <f>VLOOKUP(A521,Sheet3!$A$2:$E$1000,3,FALSE)</f>
        <v>خدمة _ مؤسسة ماسة المعدات الانشائيه</v>
      </c>
      <c r="F521">
        <f t="shared" si="16"/>
        <v>91</v>
      </c>
      <c r="G521" t="str">
        <f t="shared" si="17"/>
        <v/>
      </c>
    </row>
    <row r="522" spans="1:7" ht="12.75" customHeight="1" x14ac:dyDescent="0.2">
      <c r="A522" s="2">
        <v>2010105104</v>
      </c>
      <c r="B522" t="s">
        <v>132</v>
      </c>
      <c r="C522" s="9">
        <v>0</v>
      </c>
      <c r="D522" s="11">
        <v>45412</v>
      </c>
      <c r="E522" t="str">
        <f>VLOOKUP(A522,Sheet3!$A$2:$E$1000,3,FALSE)</f>
        <v>خدمة _ مؤسسة ماسة المعدات الانشائيه</v>
      </c>
      <c r="F522">
        <f t="shared" si="16"/>
        <v>121</v>
      </c>
      <c r="G522" t="str">
        <f t="shared" si="17"/>
        <v/>
      </c>
    </row>
    <row r="523" spans="1:7" ht="12.75" customHeight="1" x14ac:dyDescent="0.2">
      <c r="A523" s="2">
        <v>2010105110</v>
      </c>
      <c r="B523" t="s">
        <v>133</v>
      </c>
      <c r="C523" s="9">
        <v>590</v>
      </c>
      <c r="D523" s="11">
        <v>45322</v>
      </c>
      <c r="E523" t="str">
        <f>VLOOKUP(A523,Sheet3!$A$2:$E$1000,3,FALSE)</f>
        <v>شركة معيار العربية للفحص</v>
      </c>
      <c r="F523">
        <f t="shared" si="16"/>
        <v>31</v>
      </c>
      <c r="G523">
        <f t="shared" si="17"/>
        <v>31</v>
      </c>
    </row>
    <row r="524" spans="1:7" ht="12.75" customHeight="1" x14ac:dyDescent="0.2">
      <c r="A524" s="2">
        <v>2010105110</v>
      </c>
      <c r="B524" t="s">
        <v>133</v>
      </c>
      <c r="C524" s="9">
        <v>0</v>
      </c>
      <c r="D524" s="11">
        <v>45350</v>
      </c>
      <c r="E524" t="str">
        <f>VLOOKUP(A524,Sheet3!$A$2:$E$1000,3,FALSE)</f>
        <v>شركة معيار العربية للفحص</v>
      </c>
      <c r="F524">
        <f t="shared" si="16"/>
        <v>59</v>
      </c>
      <c r="G524" t="str">
        <f t="shared" si="17"/>
        <v/>
      </c>
    </row>
    <row r="525" spans="1:7" ht="12.75" customHeight="1" x14ac:dyDescent="0.2">
      <c r="A525" s="2">
        <v>2010105110</v>
      </c>
      <c r="B525" t="s">
        <v>133</v>
      </c>
      <c r="C525" s="9">
        <v>0</v>
      </c>
      <c r="D525" s="11">
        <v>45382</v>
      </c>
      <c r="E525" t="str">
        <f>VLOOKUP(A525,Sheet3!$A$2:$E$1000,3,FALSE)</f>
        <v>شركة معيار العربية للفحص</v>
      </c>
      <c r="F525">
        <f t="shared" si="16"/>
        <v>91</v>
      </c>
      <c r="G525" t="str">
        <f t="shared" si="17"/>
        <v/>
      </c>
    </row>
    <row r="526" spans="1:7" ht="12.75" customHeight="1" x14ac:dyDescent="0.2">
      <c r="A526" s="2">
        <v>2010105110</v>
      </c>
      <c r="B526" t="s">
        <v>133</v>
      </c>
      <c r="C526" s="9">
        <v>0</v>
      </c>
      <c r="D526" s="11">
        <v>45412</v>
      </c>
      <c r="E526" t="str">
        <f>VLOOKUP(A526,Sheet3!$A$2:$E$1000,3,FALSE)</f>
        <v>شركة معيار العربية للفحص</v>
      </c>
      <c r="F526">
        <f t="shared" si="16"/>
        <v>121</v>
      </c>
      <c r="G526" t="str">
        <f t="shared" si="17"/>
        <v/>
      </c>
    </row>
    <row r="527" spans="1:7" ht="12.75" customHeight="1" x14ac:dyDescent="0.2">
      <c r="A527" s="2">
        <v>2010105113</v>
      </c>
      <c r="B527" t="s">
        <v>134</v>
      </c>
      <c r="C527" s="9">
        <v>0</v>
      </c>
      <c r="D527" s="11">
        <v>45322</v>
      </c>
      <c r="E527" t="str">
        <f>VLOOKUP(A527,Sheet3!$A$2:$E$1000,3,FALSE)</f>
        <v>خدمة_ورشة دقة المشغولات للحدادة والالمنيوم - قص .</v>
      </c>
      <c r="F527">
        <f t="shared" si="16"/>
        <v>31</v>
      </c>
      <c r="G527" t="str">
        <f t="shared" si="17"/>
        <v/>
      </c>
    </row>
    <row r="528" spans="1:7" ht="12.75" customHeight="1" x14ac:dyDescent="0.2">
      <c r="A528" s="2">
        <v>2010105113</v>
      </c>
      <c r="B528" t="s">
        <v>134</v>
      </c>
      <c r="C528" s="9">
        <v>0</v>
      </c>
      <c r="D528" s="11">
        <v>45350</v>
      </c>
      <c r="E528" t="str">
        <f>VLOOKUP(A528,Sheet3!$A$2:$E$1000,3,FALSE)</f>
        <v>خدمة_ورشة دقة المشغولات للحدادة والالمنيوم - قص .</v>
      </c>
      <c r="F528">
        <f t="shared" si="16"/>
        <v>59</v>
      </c>
      <c r="G528" t="str">
        <f t="shared" si="17"/>
        <v/>
      </c>
    </row>
    <row r="529" spans="1:7" ht="12.75" customHeight="1" x14ac:dyDescent="0.2">
      <c r="A529" s="2">
        <v>2010105113</v>
      </c>
      <c r="B529" t="s">
        <v>134</v>
      </c>
      <c r="C529" s="9">
        <v>0</v>
      </c>
      <c r="D529" s="11">
        <v>45382</v>
      </c>
      <c r="E529" t="str">
        <f>VLOOKUP(A529,Sheet3!$A$2:$E$1000,3,FALSE)</f>
        <v>خدمة_ورشة دقة المشغولات للحدادة والالمنيوم - قص .</v>
      </c>
      <c r="F529">
        <f t="shared" si="16"/>
        <v>91</v>
      </c>
      <c r="G529" t="str">
        <f t="shared" si="17"/>
        <v/>
      </c>
    </row>
    <row r="530" spans="1:7" ht="12.75" customHeight="1" x14ac:dyDescent="0.2">
      <c r="A530" s="2">
        <v>2010105113</v>
      </c>
      <c r="B530" t="s">
        <v>134</v>
      </c>
      <c r="C530" s="9">
        <v>0</v>
      </c>
      <c r="D530" s="11">
        <v>45412</v>
      </c>
      <c r="E530" t="str">
        <f>VLOOKUP(A530,Sheet3!$A$2:$E$1000,3,FALSE)</f>
        <v>خدمة_ورشة دقة المشغولات للحدادة والالمنيوم - قص .</v>
      </c>
      <c r="F530">
        <f t="shared" si="16"/>
        <v>121</v>
      </c>
      <c r="G530" t="str">
        <f t="shared" si="17"/>
        <v/>
      </c>
    </row>
    <row r="531" spans="1:7" ht="12.75" customHeight="1" x14ac:dyDescent="0.2">
      <c r="A531" s="2">
        <v>2010105116</v>
      </c>
      <c r="B531" t="s">
        <v>135</v>
      </c>
      <c r="C531" s="9">
        <v>0</v>
      </c>
      <c r="D531" s="11">
        <v>45322</v>
      </c>
      <c r="E531" t="str">
        <f>VLOOKUP(A531,Sheet3!$A$2:$E$1000,3,FALSE)</f>
        <v>خدمة _ شركة الشرقيون العربية للمقاولات  _ايجار معدات</v>
      </c>
      <c r="F531">
        <f t="shared" si="16"/>
        <v>31</v>
      </c>
      <c r="G531" t="str">
        <f t="shared" si="17"/>
        <v/>
      </c>
    </row>
    <row r="532" spans="1:7" ht="12.75" customHeight="1" x14ac:dyDescent="0.2">
      <c r="A532" s="2">
        <v>2010105116</v>
      </c>
      <c r="B532" t="s">
        <v>135</v>
      </c>
      <c r="C532" s="9">
        <v>0</v>
      </c>
      <c r="D532" s="11">
        <v>45350</v>
      </c>
      <c r="E532" t="str">
        <f>VLOOKUP(A532,Sheet3!$A$2:$E$1000,3,FALSE)</f>
        <v>خدمة _ شركة الشرقيون العربية للمقاولات  _ايجار معدات</v>
      </c>
      <c r="F532">
        <f t="shared" si="16"/>
        <v>59</v>
      </c>
      <c r="G532" t="str">
        <f t="shared" si="17"/>
        <v/>
      </c>
    </row>
    <row r="533" spans="1:7" ht="12.75" customHeight="1" x14ac:dyDescent="0.2">
      <c r="A533" s="2">
        <v>2010105116</v>
      </c>
      <c r="B533" t="s">
        <v>135</v>
      </c>
      <c r="C533" s="9">
        <v>0</v>
      </c>
      <c r="D533" s="11">
        <v>45382</v>
      </c>
      <c r="E533" t="str">
        <f>VLOOKUP(A533,Sheet3!$A$2:$E$1000,3,FALSE)</f>
        <v>خدمة _ شركة الشرقيون العربية للمقاولات  _ايجار معدات</v>
      </c>
      <c r="F533">
        <f t="shared" si="16"/>
        <v>91</v>
      </c>
      <c r="G533" t="str">
        <f t="shared" si="17"/>
        <v/>
      </c>
    </row>
    <row r="534" spans="1:7" ht="12.75" customHeight="1" x14ac:dyDescent="0.2">
      <c r="A534" s="2">
        <v>2010105116</v>
      </c>
      <c r="B534" t="s">
        <v>135</v>
      </c>
      <c r="C534" s="9">
        <v>0</v>
      </c>
      <c r="D534" s="11">
        <v>45412</v>
      </c>
      <c r="E534" t="str">
        <f>VLOOKUP(A534,Sheet3!$A$2:$E$1000,3,FALSE)</f>
        <v>خدمة _ شركة الشرقيون العربية للمقاولات  _ايجار معدات</v>
      </c>
      <c r="F534">
        <f t="shared" si="16"/>
        <v>121</v>
      </c>
      <c r="G534" t="str">
        <f t="shared" si="17"/>
        <v/>
      </c>
    </row>
    <row r="535" spans="1:7" ht="12.75" customHeight="1" x14ac:dyDescent="0.2">
      <c r="A535" s="2">
        <v>2010105117</v>
      </c>
      <c r="B535" t="s">
        <v>136</v>
      </c>
      <c r="C535" s="9">
        <v>13110</v>
      </c>
      <c r="D535" s="11">
        <v>45322</v>
      </c>
      <c r="E535" t="str">
        <f>VLOOKUP(A535,Sheet3!$A$2:$E$1000,3,FALSE)</f>
        <v>المنابر للاستشارات الهندسية</v>
      </c>
      <c r="F535">
        <f t="shared" si="16"/>
        <v>31</v>
      </c>
      <c r="G535">
        <f t="shared" si="17"/>
        <v>31</v>
      </c>
    </row>
    <row r="536" spans="1:7" ht="12.75" customHeight="1" x14ac:dyDescent="0.2">
      <c r="A536" s="2">
        <v>2010105117</v>
      </c>
      <c r="B536" t="s">
        <v>136</v>
      </c>
      <c r="C536" s="9">
        <v>0</v>
      </c>
      <c r="D536" s="11">
        <v>45350</v>
      </c>
      <c r="E536" t="str">
        <f>VLOOKUP(A536,Sheet3!$A$2:$E$1000,3,FALSE)</f>
        <v>المنابر للاستشارات الهندسية</v>
      </c>
      <c r="F536">
        <f t="shared" si="16"/>
        <v>59</v>
      </c>
      <c r="G536" t="str">
        <f t="shared" si="17"/>
        <v/>
      </c>
    </row>
    <row r="537" spans="1:7" ht="12.75" customHeight="1" x14ac:dyDescent="0.2">
      <c r="A537" s="2">
        <v>2010105117</v>
      </c>
      <c r="B537" t="s">
        <v>136</v>
      </c>
      <c r="C537" s="9">
        <v>0</v>
      </c>
      <c r="D537" s="11">
        <v>45382</v>
      </c>
      <c r="E537" t="str">
        <f>VLOOKUP(A537,Sheet3!$A$2:$E$1000,3,FALSE)</f>
        <v>المنابر للاستشارات الهندسية</v>
      </c>
      <c r="F537">
        <f t="shared" si="16"/>
        <v>91</v>
      </c>
      <c r="G537" t="str">
        <f t="shared" si="17"/>
        <v/>
      </c>
    </row>
    <row r="538" spans="1:7" ht="12.75" customHeight="1" x14ac:dyDescent="0.2">
      <c r="A538" s="2">
        <v>2010105117</v>
      </c>
      <c r="B538" t="s">
        <v>136</v>
      </c>
      <c r="C538" s="9">
        <v>0</v>
      </c>
      <c r="D538" s="11">
        <v>45412</v>
      </c>
      <c r="E538" t="str">
        <f>VLOOKUP(A538,Sheet3!$A$2:$E$1000,3,FALSE)</f>
        <v>المنابر للاستشارات الهندسية</v>
      </c>
      <c r="F538">
        <f t="shared" si="16"/>
        <v>121</v>
      </c>
      <c r="G538" t="str">
        <f t="shared" si="17"/>
        <v/>
      </c>
    </row>
    <row r="539" spans="1:7" ht="12.75" customHeight="1" x14ac:dyDescent="0.2">
      <c r="A539" s="2">
        <v>2010105119</v>
      </c>
      <c r="B539" t="s">
        <v>137</v>
      </c>
      <c r="C539" s="9">
        <v>2875.0050000000001</v>
      </c>
      <c r="D539" s="11">
        <v>45322</v>
      </c>
      <c r="E539" t="str">
        <f>VLOOKUP(A539,Sheet3!$A$2:$E$1000,3,FALSE)</f>
        <v>خدمة_اتحاد الاتجاهات للصناعات المعدنية - قص .</v>
      </c>
      <c r="F539">
        <f t="shared" si="16"/>
        <v>31</v>
      </c>
      <c r="G539">
        <f t="shared" si="17"/>
        <v>31</v>
      </c>
    </row>
    <row r="540" spans="1:7" ht="12.75" customHeight="1" x14ac:dyDescent="0.2">
      <c r="A540" s="2">
        <v>2010105119</v>
      </c>
      <c r="B540" t="s">
        <v>137</v>
      </c>
      <c r="C540" s="9">
        <v>0</v>
      </c>
      <c r="D540" s="11">
        <v>45350</v>
      </c>
      <c r="E540" t="str">
        <f>VLOOKUP(A540,Sheet3!$A$2:$E$1000,3,FALSE)</f>
        <v>خدمة_اتحاد الاتجاهات للصناعات المعدنية - قص .</v>
      </c>
      <c r="F540">
        <f t="shared" si="16"/>
        <v>59</v>
      </c>
      <c r="G540" t="str">
        <f t="shared" si="17"/>
        <v/>
      </c>
    </row>
    <row r="541" spans="1:7" ht="12.75" customHeight="1" x14ac:dyDescent="0.2">
      <c r="A541" s="2">
        <v>2010105119</v>
      </c>
      <c r="B541" t="s">
        <v>137</v>
      </c>
      <c r="C541" s="9">
        <v>0</v>
      </c>
      <c r="D541" s="11">
        <v>45382</v>
      </c>
      <c r="E541" t="str">
        <f>VLOOKUP(A541,Sheet3!$A$2:$E$1000,3,FALSE)</f>
        <v>خدمة_اتحاد الاتجاهات للصناعات المعدنية - قص .</v>
      </c>
      <c r="F541">
        <f t="shared" si="16"/>
        <v>91</v>
      </c>
      <c r="G541" t="str">
        <f t="shared" si="17"/>
        <v/>
      </c>
    </row>
    <row r="542" spans="1:7" ht="12.75" customHeight="1" x14ac:dyDescent="0.2">
      <c r="A542" s="2">
        <v>2010105119</v>
      </c>
      <c r="B542" t="s">
        <v>137</v>
      </c>
      <c r="C542" s="9">
        <v>0</v>
      </c>
      <c r="D542" s="11">
        <v>45412</v>
      </c>
      <c r="E542" t="str">
        <f>VLOOKUP(A542,Sheet3!$A$2:$E$1000,3,FALSE)</f>
        <v>خدمة_اتحاد الاتجاهات للصناعات المعدنية - قص .</v>
      </c>
      <c r="F542">
        <f t="shared" si="16"/>
        <v>121</v>
      </c>
      <c r="G542" t="str">
        <f t="shared" si="17"/>
        <v/>
      </c>
    </row>
    <row r="543" spans="1:7" ht="12.75" customHeight="1" x14ac:dyDescent="0.2">
      <c r="A543" s="2">
        <v>2010105121</v>
      </c>
      <c r="B543" t="s">
        <v>138</v>
      </c>
      <c r="C543" s="9">
        <v>3056.3049999999998</v>
      </c>
      <c r="D543" s="11">
        <v>45322</v>
      </c>
      <c r="E543" t="str">
        <f>VLOOKUP(A543,Sheet3!$A$2:$E$1000,3,FALSE)</f>
        <v>شركة ناقلين المحدودة  - جمرك .شابورجى.</v>
      </c>
      <c r="F543">
        <f t="shared" si="16"/>
        <v>31</v>
      </c>
      <c r="G543">
        <f t="shared" si="17"/>
        <v>31</v>
      </c>
    </row>
    <row r="544" spans="1:7" ht="12.75" customHeight="1" x14ac:dyDescent="0.2">
      <c r="A544" s="2">
        <v>2010105121</v>
      </c>
      <c r="B544" t="s">
        <v>138</v>
      </c>
      <c r="C544" s="9">
        <v>3056.3049999999998</v>
      </c>
      <c r="D544" s="11">
        <v>45350</v>
      </c>
      <c r="E544" t="str">
        <f>VLOOKUP(A544,Sheet3!$A$2:$E$1000,3,FALSE)</f>
        <v>شركة ناقلين المحدودة  - جمرك .شابورجى.</v>
      </c>
      <c r="F544">
        <f t="shared" si="16"/>
        <v>59</v>
      </c>
      <c r="G544">
        <f t="shared" si="17"/>
        <v>59</v>
      </c>
    </row>
    <row r="545" spans="1:7" ht="12.75" customHeight="1" x14ac:dyDescent="0.2">
      <c r="A545" s="2">
        <v>2010105121</v>
      </c>
      <c r="B545" t="s">
        <v>138</v>
      </c>
      <c r="C545" s="9">
        <v>3056.3049999999998</v>
      </c>
      <c r="D545" s="11">
        <v>45382</v>
      </c>
      <c r="E545" t="str">
        <f>VLOOKUP(A545,Sheet3!$A$2:$E$1000,3,FALSE)</f>
        <v>شركة ناقلين المحدودة  - جمرك .شابورجى.</v>
      </c>
      <c r="F545">
        <f t="shared" si="16"/>
        <v>91</v>
      </c>
      <c r="G545">
        <f t="shared" si="17"/>
        <v>91</v>
      </c>
    </row>
    <row r="546" spans="1:7" ht="12.75" customHeight="1" x14ac:dyDescent="0.2">
      <c r="A546" s="2">
        <v>2010105121</v>
      </c>
      <c r="B546" t="s">
        <v>138</v>
      </c>
      <c r="C546" s="9">
        <v>3056.3049999999998</v>
      </c>
      <c r="D546" s="11">
        <v>45412</v>
      </c>
      <c r="E546" t="str">
        <f>VLOOKUP(A546,Sheet3!$A$2:$E$1000,3,FALSE)</f>
        <v>شركة ناقلين المحدودة  - جمرك .شابورجى.</v>
      </c>
      <c r="F546">
        <f t="shared" si="16"/>
        <v>121</v>
      </c>
      <c r="G546">
        <f t="shared" si="17"/>
        <v>121</v>
      </c>
    </row>
    <row r="547" spans="1:7" ht="12.75" customHeight="1" x14ac:dyDescent="0.2">
      <c r="A547" s="2">
        <v>2010105122</v>
      </c>
      <c r="B547" s="10" t="s">
        <v>139</v>
      </c>
      <c r="C547" s="9">
        <v>89017.25</v>
      </c>
      <c r="D547" s="11">
        <v>45322</v>
      </c>
      <c r="E547" t="str">
        <f>VLOOKUP(A547,Sheet3!$A$2:$E$1000,3,FALSE)</f>
        <v>مؤسسة الوكيل الدولي للتجارة_اختبارات مواد</v>
      </c>
      <c r="F547">
        <f t="shared" si="16"/>
        <v>31</v>
      </c>
      <c r="G547">
        <f t="shared" si="17"/>
        <v>31</v>
      </c>
    </row>
    <row r="548" spans="1:7" ht="12.75" customHeight="1" x14ac:dyDescent="0.2">
      <c r="A548" s="2">
        <v>2010105122</v>
      </c>
      <c r="B548" s="10" t="s">
        <v>139</v>
      </c>
      <c r="C548" s="9">
        <v>0</v>
      </c>
      <c r="D548" s="11">
        <v>45350</v>
      </c>
      <c r="E548" t="str">
        <f>VLOOKUP(A548,Sheet3!$A$2:$E$1000,3,FALSE)</f>
        <v>مؤسسة الوكيل الدولي للتجارة_اختبارات مواد</v>
      </c>
      <c r="F548">
        <f t="shared" si="16"/>
        <v>59</v>
      </c>
      <c r="G548" t="str">
        <f t="shared" si="17"/>
        <v/>
      </c>
    </row>
    <row r="549" spans="1:7" ht="12.75" customHeight="1" x14ac:dyDescent="0.2">
      <c r="A549" s="2">
        <v>2010105122</v>
      </c>
      <c r="B549" s="10" t="s">
        <v>139</v>
      </c>
      <c r="C549" s="9">
        <v>0</v>
      </c>
      <c r="D549" s="11">
        <v>45382</v>
      </c>
      <c r="E549" t="str">
        <f>VLOOKUP(A549,Sheet3!$A$2:$E$1000,3,FALSE)</f>
        <v>مؤسسة الوكيل الدولي للتجارة_اختبارات مواد</v>
      </c>
      <c r="F549">
        <f t="shared" si="16"/>
        <v>91</v>
      </c>
      <c r="G549" t="str">
        <f t="shared" si="17"/>
        <v/>
      </c>
    </row>
    <row r="550" spans="1:7" ht="12.75" customHeight="1" x14ac:dyDescent="0.2">
      <c r="A550" s="2">
        <v>2010105122</v>
      </c>
      <c r="B550" s="10" t="s">
        <v>139</v>
      </c>
      <c r="C550" s="9">
        <v>0</v>
      </c>
      <c r="D550" s="11">
        <v>45412</v>
      </c>
      <c r="E550" t="str">
        <f>VLOOKUP(A550,Sheet3!$A$2:$E$1000,3,FALSE)</f>
        <v>مؤسسة الوكيل الدولي للتجارة_اختبارات مواد</v>
      </c>
      <c r="F550">
        <f t="shared" si="16"/>
        <v>121</v>
      </c>
      <c r="G550" t="str">
        <f t="shared" si="17"/>
        <v/>
      </c>
    </row>
    <row r="551" spans="1:7" ht="12.75" customHeight="1" x14ac:dyDescent="0.2">
      <c r="A551" s="2">
        <v>2010105128</v>
      </c>
      <c r="B551" s="10" t="s">
        <v>140</v>
      </c>
      <c r="C551" s="9">
        <v>172500</v>
      </c>
      <c r="D551" s="11">
        <v>45322</v>
      </c>
      <c r="E551" t="str">
        <f>VLOOKUP(A551,Sheet3!$A$2:$E$1000,3,FALSE)</f>
        <v>خدمة _ شركة محمد حمد الاحمد - ايجار معدات</v>
      </c>
      <c r="F551">
        <f t="shared" si="16"/>
        <v>31</v>
      </c>
      <c r="G551">
        <f t="shared" si="17"/>
        <v>31</v>
      </c>
    </row>
    <row r="552" spans="1:7" ht="12.75" customHeight="1" x14ac:dyDescent="0.2">
      <c r="A552" s="2">
        <v>2010105128</v>
      </c>
      <c r="B552" s="10" t="s">
        <v>140</v>
      </c>
      <c r="C552" s="9">
        <v>0</v>
      </c>
      <c r="D552" s="11">
        <v>45350</v>
      </c>
      <c r="E552" t="str">
        <f>VLOOKUP(A552,Sheet3!$A$2:$E$1000,3,FALSE)</f>
        <v>خدمة _ شركة محمد حمد الاحمد - ايجار معدات</v>
      </c>
      <c r="F552">
        <f t="shared" si="16"/>
        <v>59</v>
      </c>
      <c r="G552" t="str">
        <f t="shared" si="17"/>
        <v/>
      </c>
    </row>
    <row r="553" spans="1:7" ht="12.75" customHeight="1" x14ac:dyDescent="0.2">
      <c r="A553" s="2">
        <v>2010105128</v>
      </c>
      <c r="B553" s="10" t="s">
        <v>140</v>
      </c>
      <c r="C553" s="9">
        <v>0</v>
      </c>
      <c r="D553" s="11">
        <v>45382</v>
      </c>
      <c r="E553" t="str">
        <f>VLOOKUP(A553,Sheet3!$A$2:$E$1000,3,FALSE)</f>
        <v>خدمة _ شركة محمد حمد الاحمد - ايجار معدات</v>
      </c>
      <c r="F553">
        <f t="shared" si="16"/>
        <v>91</v>
      </c>
      <c r="G553" t="str">
        <f t="shared" si="17"/>
        <v/>
      </c>
    </row>
    <row r="554" spans="1:7" ht="12.75" customHeight="1" x14ac:dyDescent="0.2">
      <c r="A554" s="2">
        <v>2010105128</v>
      </c>
      <c r="B554" s="10" t="s">
        <v>140</v>
      </c>
      <c r="C554" s="9">
        <v>0</v>
      </c>
      <c r="D554" s="11">
        <v>45412</v>
      </c>
      <c r="E554" t="str">
        <f>VLOOKUP(A554,Sheet3!$A$2:$E$1000,3,FALSE)</f>
        <v>خدمة _ شركة محمد حمد الاحمد - ايجار معدات</v>
      </c>
      <c r="F554">
        <f t="shared" si="16"/>
        <v>121</v>
      </c>
      <c r="G554" t="str">
        <f t="shared" si="17"/>
        <v/>
      </c>
    </row>
    <row r="555" spans="1:7" ht="12.75" customHeight="1" x14ac:dyDescent="0.2">
      <c r="A555" s="2">
        <v>2010105131</v>
      </c>
      <c r="B555" t="s">
        <v>141</v>
      </c>
      <c r="C555" s="9">
        <v>0</v>
      </c>
      <c r="D555" s="11">
        <v>45322</v>
      </c>
      <c r="E555" t="str">
        <f>VLOOKUP(A555,Sheet3!$A$2:$E$1000,3,FALSE)</f>
        <v>مؤسسة سامى فالح الشيبانى- تأجير رافعه</v>
      </c>
      <c r="F555">
        <f t="shared" si="16"/>
        <v>31</v>
      </c>
      <c r="G555" t="str">
        <f t="shared" si="17"/>
        <v/>
      </c>
    </row>
    <row r="556" spans="1:7" ht="12.75" customHeight="1" x14ac:dyDescent="0.2">
      <c r="A556" s="2">
        <v>2010105131</v>
      </c>
      <c r="B556" t="s">
        <v>141</v>
      </c>
      <c r="C556" s="9">
        <v>0</v>
      </c>
      <c r="D556" s="11">
        <v>45350</v>
      </c>
      <c r="E556" t="str">
        <f>VLOOKUP(A556,Sheet3!$A$2:$E$1000,3,FALSE)</f>
        <v>مؤسسة سامى فالح الشيبانى- تأجير رافعه</v>
      </c>
      <c r="F556">
        <f t="shared" si="16"/>
        <v>59</v>
      </c>
      <c r="G556" t="str">
        <f t="shared" si="17"/>
        <v/>
      </c>
    </row>
    <row r="557" spans="1:7" ht="12.75" customHeight="1" x14ac:dyDescent="0.2">
      <c r="A557" s="2">
        <v>2010105131</v>
      </c>
      <c r="B557" t="s">
        <v>141</v>
      </c>
      <c r="C557" s="9">
        <v>0</v>
      </c>
      <c r="D557" s="11">
        <v>45382</v>
      </c>
      <c r="E557" t="str">
        <f>VLOOKUP(A557,Sheet3!$A$2:$E$1000,3,FALSE)</f>
        <v>مؤسسة سامى فالح الشيبانى- تأجير رافعه</v>
      </c>
      <c r="F557">
        <f t="shared" si="16"/>
        <v>91</v>
      </c>
      <c r="G557" t="str">
        <f t="shared" si="17"/>
        <v/>
      </c>
    </row>
    <row r="558" spans="1:7" ht="12.75" customHeight="1" x14ac:dyDescent="0.2">
      <c r="A558" s="2">
        <v>2010105131</v>
      </c>
      <c r="B558" t="s">
        <v>141</v>
      </c>
      <c r="C558" s="9">
        <v>0</v>
      </c>
      <c r="D558" s="11">
        <v>45412</v>
      </c>
      <c r="E558" t="str">
        <f>VLOOKUP(A558,Sheet3!$A$2:$E$1000,3,FALSE)</f>
        <v>مؤسسة سامى فالح الشيبانى- تأجير رافعه</v>
      </c>
      <c r="F558">
        <f t="shared" si="16"/>
        <v>121</v>
      </c>
      <c r="G558" t="str">
        <f t="shared" si="17"/>
        <v/>
      </c>
    </row>
    <row r="559" spans="1:7" ht="12.75" customHeight="1" x14ac:dyDescent="0.2">
      <c r="A559" s="2">
        <v>2010105132</v>
      </c>
      <c r="B559" s="10" t="s">
        <v>142</v>
      </c>
      <c r="C559" s="9">
        <v>77134.47</v>
      </c>
      <c r="D559" s="11">
        <v>45322</v>
      </c>
      <c r="E559" t="str">
        <f>VLOOKUP(A559,Sheet3!$A$2:$E$1000,3,FALSE)</f>
        <v>خدمة _ دايم لتاجير المعدات  _رافعات</v>
      </c>
      <c r="F559">
        <f t="shared" si="16"/>
        <v>31</v>
      </c>
      <c r="G559">
        <f t="shared" si="17"/>
        <v>31</v>
      </c>
    </row>
    <row r="560" spans="1:7" ht="12.75" customHeight="1" x14ac:dyDescent="0.2">
      <c r="A560" s="2">
        <v>2010105132</v>
      </c>
      <c r="B560" s="10" t="s">
        <v>142</v>
      </c>
      <c r="C560" s="9">
        <v>0</v>
      </c>
      <c r="D560" s="11">
        <v>45350</v>
      </c>
      <c r="E560" t="str">
        <f>VLOOKUP(A560,Sheet3!$A$2:$E$1000,3,FALSE)</f>
        <v>خدمة _ دايم لتاجير المعدات  _رافعات</v>
      </c>
      <c r="F560">
        <f t="shared" si="16"/>
        <v>59</v>
      </c>
      <c r="G560" t="str">
        <f t="shared" si="17"/>
        <v/>
      </c>
    </row>
    <row r="561" spans="1:7" ht="12.75" customHeight="1" x14ac:dyDescent="0.2">
      <c r="A561" s="2">
        <v>2010105132</v>
      </c>
      <c r="B561" s="10" t="s">
        <v>142</v>
      </c>
      <c r="C561" s="9">
        <v>0</v>
      </c>
      <c r="D561" s="11">
        <v>45382</v>
      </c>
      <c r="E561" t="str">
        <f>VLOOKUP(A561,Sheet3!$A$2:$E$1000,3,FALSE)</f>
        <v>خدمة _ دايم لتاجير المعدات  _رافعات</v>
      </c>
      <c r="F561">
        <f t="shared" si="16"/>
        <v>91</v>
      </c>
      <c r="G561" t="str">
        <f t="shared" si="17"/>
        <v/>
      </c>
    </row>
    <row r="562" spans="1:7" ht="12.75" customHeight="1" x14ac:dyDescent="0.2">
      <c r="A562" s="2">
        <v>2010105132</v>
      </c>
      <c r="B562" s="10" t="s">
        <v>142</v>
      </c>
      <c r="C562" s="9">
        <v>0</v>
      </c>
      <c r="D562" s="11">
        <v>45412</v>
      </c>
      <c r="E562" t="str">
        <f>VLOOKUP(A562,Sheet3!$A$2:$E$1000,3,FALSE)</f>
        <v>خدمة _ دايم لتاجير المعدات  _رافعات</v>
      </c>
      <c r="F562">
        <f t="shared" si="16"/>
        <v>121</v>
      </c>
      <c r="G562" t="str">
        <f t="shared" si="17"/>
        <v/>
      </c>
    </row>
    <row r="563" spans="1:7" ht="12.75" customHeight="1" x14ac:dyDescent="0.2">
      <c r="A563" s="2">
        <v>2010105133</v>
      </c>
      <c r="B563" s="10" t="s">
        <v>143</v>
      </c>
      <c r="C563" s="9">
        <v>12767.33</v>
      </c>
      <c r="D563" s="11">
        <v>45322</v>
      </c>
      <c r="E563" t="str">
        <f>VLOOKUP(A563,Sheet3!$A$2:$E$1000,3,FALSE)</f>
        <v>شركة التعاونية تامين انظمة 222-223 - توكل وساطة التامين</v>
      </c>
      <c r="F563">
        <f t="shared" si="16"/>
        <v>31</v>
      </c>
      <c r="G563">
        <f t="shared" si="17"/>
        <v>31</v>
      </c>
    </row>
    <row r="564" spans="1:7" ht="12.75" customHeight="1" x14ac:dyDescent="0.2">
      <c r="A564" s="2">
        <v>2010105133</v>
      </c>
      <c r="B564" s="10" t="s">
        <v>143</v>
      </c>
      <c r="C564" s="9">
        <v>0</v>
      </c>
      <c r="D564" s="11">
        <v>45350</v>
      </c>
      <c r="E564" t="str">
        <f>VLOOKUP(A564,Sheet3!$A$2:$E$1000,3,FALSE)</f>
        <v>شركة التعاونية تامين انظمة 222-223 - توكل وساطة التامين</v>
      </c>
      <c r="F564">
        <f t="shared" si="16"/>
        <v>59</v>
      </c>
      <c r="G564" t="str">
        <f t="shared" si="17"/>
        <v/>
      </c>
    </row>
    <row r="565" spans="1:7" ht="12.75" customHeight="1" x14ac:dyDescent="0.2">
      <c r="A565" s="2">
        <v>2010105133</v>
      </c>
      <c r="B565" s="10" t="s">
        <v>143</v>
      </c>
      <c r="C565" s="9">
        <v>0</v>
      </c>
      <c r="D565" s="11">
        <v>45382</v>
      </c>
      <c r="E565" t="str">
        <f>VLOOKUP(A565,Sheet3!$A$2:$E$1000,3,FALSE)</f>
        <v>شركة التعاونية تامين انظمة 222-223 - توكل وساطة التامين</v>
      </c>
      <c r="F565">
        <f t="shared" si="16"/>
        <v>91</v>
      </c>
      <c r="G565" t="str">
        <f t="shared" si="17"/>
        <v/>
      </c>
    </row>
    <row r="566" spans="1:7" ht="12.75" customHeight="1" x14ac:dyDescent="0.2">
      <c r="A566" s="2">
        <v>2010105133</v>
      </c>
      <c r="B566" s="10" t="s">
        <v>143</v>
      </c>
      <c r="C566" s="9">
        <v>0</v>
      </c>
      <c r="D566" s="11">
        <v>45412</v>
      </c>
      <c r="E566" t="str">
        <f>VLOOKUP(A566,Sheet3!$A$2:$E$1000,3,FALSE)</f>
        <v>شركة التعاونية تامين انظمة 222-223 - توكل وساطة التامين</v>
      </c>
      <c r="F566">
        <f t="shared" si="16"/>
        <v>121</v>
      </c>
      <c r="G566" t="str">
        <f t="shared" si="17"/>
        <v/>
      </c>
    </row>
    <row r="567" spans="1:7" ht="12.75" customHeight="1" x14ac:dyDescent="0.2">
      <c r="A567" s="2">
        <v>2010105134</v>
      </c>
      <c r="B567" t="s">
        <v>144</v>
      </c>
      <c r="C567" s="9">
        <v>0</v>
      </c>
      <c r="D567" s="11">
        <v>45322</v>
      </c>
      <c r="E567" t="str">
        <f>VLOOKUP(A567,Sheet3!$A$2:$E$1000,3,FALSE)</f>
        <v>الشركة الجيو تقنية والبيئية المحدودة</v>
      </c>
      <c r="F567">
        <f t="shared" si="16"/>
        <v>31</v>
      </c>
      <c r="G567" t="str">
        <f t="shared" si="17"/>
        <v/>
      </c>
    </row>
    <row r="568" spans="1:7" ht="12.75" customHeight="1" x14ac:dyDescent="0.2">
      <c r="A568" s="2">
        <v>2010105134</v>
      </c>
      <c r="B568" t="s">
        <v>144</v>
      </c>
      <c r="C568" s="9">
        <v>0</v>
      </c>
      <c r="D568" s="11">
        <v>45350</v>
      </c>
      <c r="E568" t="str">
        <f>VLOOKUP(A568,Sheet3!$A$2:$E$1000,3,FALSE)</f>
        <v>الشركة الجيو تقنية والبيئية المحدودة</v>
      </c>
      <c r="F568">
        <f t="shared" si="16"/>
        <v>59</v>
      </c>
      <c r="G568" t="str">
        <f t="shared" si="17"/>
        <v/>
      </c>
    </row>
    <row r="569" spans="1:7" ht="12.75" customHeight="1" x14ac:dyDescent="0.2">
      <c r="A569" s="2">
        <v>2010105134</v>
      </c>
      <c r="B569" t="s">
        <v>144</v>
      </c>
      <c r="C569" s="9">
        <v>0</v>
      </c>
      <c r="D569" s="11">
        <v>45382</v>
      </c>
      <c r="E569" t="str">
        <f>VLOOKUP(A569,Sheet3!$A$2:$E$1000,3,FALSE)</f>
        <v>الشركة الجيو تقنية والبيئية المحدودة</v>
      </c>
      <c r="F569">
        <f t="shared" si="16"/>
        <v>91</v>
      </c>
      <c r="G569" t="str">
        <f t="shared" si="17"/>
        <v/>
      </c>
    </row>
    <row r="570" spans="1:7" ht="12.75" customHeight="1" x14ac:dyDescent="0.2">
      <c r="A570" s="2">
        <v>2010105134</v>
      </c>
      <c r="B570" t="s">
        <v>144</v>
      </c>
      <c r="C570" s="9">
        <v>0</v>
      </c>
      <c r="D570" s="11">
        <v>45412</v>
      </c>
      <c r="E570" t="str">
        <f>VLOOKUP(A570,Sheet3!$A$2:$E$1000,3,FALSE)</f>
        <v>الشركة الجيو تقنية والبيئية المحدودة</v>
      </c>
      <c r="F570">
        <f t="shared" si="16"/>
        <v>121</v>
      </c>
      <c r="G570" t="str">
        <f t="shared" si="17"/>
        <v/>
      </c>
    </row>
    <row r="571" spans="1:7" ht="12.75" customHeight="1" x14ac:dyDescent="0.2">
      <c r="A571" s="2">
        <v>2010105140</v>
      </c>
      <c r="B571" t="s">
        <v>145</v>
      </c>
      <c r="C571" s="9">
        <v>0</v>
      </c>
      <c r="D571" s="11">
        <v>45322</v>
      </c>
      <c r="E571" t="str">
        <f>VLOOKUP(A571,Sheet3!$A$2:$E$1000,3,FALSE)</f>
        <v>اسامة عبد الباقى - تأجير فوركلفت.</v>
      </c>
      <c r="F571">
        <f t="shared" si="16"/>
        <v>31</v>
      </c>
      <c r="G571" t="str">
        <f t="shared" si="17"/>
        <v/>
      </c>
    </row>
    <row r="572" spans="1:7" ht="12.75" customHeight="1" x14ac:dyDescent="0.2">
      <c r="A572" s="2">
        <v>2010105140</v>
      </c>
      <c r="B572" t="s">
        <v>145</v>
      </c>
      <c r="C572" s="9">
        <v>0</v>
      </c>
      <c r="D572" s="11">
        <v>45350</v>
      </c>
      <c r="E572" t="str">
        <f>VLOOKUP(A572,Sheet3!$A$2:$E$1000,3,FALSE)</f>
        <v>اسامة عبد الباقى - تأجير فوركلفت.</v>
      </c>
      <c r="F572">
        <f t="shared" si="16"/>
        <v>59</v>
      </c>
      <c r="G572" t="str">
        <f t="shared" si="17"/>
        <v/>
      </c>
    </row>
    <row r="573" spans="1:7" ht="12.75" customHeight="1" x14ac:dyDescent="0.2">
      <c r="A573" s="2">
        <v>2010105140</v>
      </c>
      <c r="B573" t="s">
        <v>145</v>
      </c>
      <c r="C573" s="9">
        <v>0</v>
      </c>
      <c r="D573" s="11">
        <v>45382</v>
      </c>
      <c r="E573" t="str">
        <f>VLOOKUP(A573,Sheet3!$A$2:$E$1000,3,FALSE)</f>
        <v>اسامة عبد الباقى - تأجير فوركلفت.</v>
      </c>
      <c r="F573">
        <f t="shared" si="16"/>
        <v>91</v>
      </c>
      <c r="G573" t="str">
        <f t="shared" si="17"/>
        <v/>
      </c>
    </row>
    <row r="574" spans="1:7" ht="12.75" customHeight="1" x14ac:dyDescent="0.2">
      <c r="A574" s="2">
        <v>2010105140</v>
      </c>
      <c r="B574" t="s">
        <v>145</v>
      </c>
      <c r="C574" s="9">
        <v>0</v>
      </c>
      <c r="D574" s="11">
        <v>45412</v>
      </c>
      <c r="E574" t="str">
        <f>VLOOKUP(A574,Sheet3!$A$2:$E$1000,3,FALSE)</f>
        <v>اسامة عبد الباقى - تأجير فوركلفت.</v>
      </c>
      <c r="F574">
        <f t="shared" si="16"/>
        <v>121</v>
      </c>
      <c r="G574" t="str">
        <f t="shared" si="17"/>
        <v/>
      </c>
    </row>
    <row r="575" spans="1:7" ht="12.75" customHeight="1" x14ac:dyDescent="0.2">
      <c r="A575" s="2">
        <v>2010105141</v>
      </c>
      <c r="B575" t="s">
        <v>146</v>
      </c>
      <c r="C575" s="9">
        <v>0</v>
      </c>
      <c r="D575" s="11">
        <v>45322</v>
      </c>
      <c r="E575" t="str">
        <f>VLOOKUP(A575,Sheet3!$A$2:$E$1000,3,FALSE)</f>
        <v>مؤسسة نقليات ديانا ب و م 233</v>
      </c>
      <c r="F575">
        <f t="shared" si="16"/>
        <v>31</v>
      </c>
      <c r="G575" t="str">
        <f t="shared" si="17"/>
        <v/>
      </c>
    </row>
    <row r="576" spans="1:7" ht="12.75" customHeight="1" x14ac:dyDescent="0.2">
      <c r="A576" s="2">
        <v>2010105141</v>
      </c>
      <c r="B576" t="s">
        <v>146</v>
      </c>
      <c r="C576" s="9">
        <v>0</v>
      </c>
      <c r="D576" s="11">
        <v>45350</v>
      </c>
      <c r="E576" t="str">
        <f>VLOOKUP(A576,Sheet3!$A$2:$E$1000,3,FALSE)</f>
        <v>مؤسسة نقليات ديانا ب و م 233</v>
      </c>
      <c r="F576">
        <f t="shared" si="16"/>
        <v>59</v>
      </c>
      <c r="G576" t="str">
        <f t="shared" si="17"/>
        <v/>
      </c>
    </row>
    <row r="577" spans="1:7" ht="12.75" customHeight="1" x14ac:dyDescent="0.2">
      <c r="A577" s="2">
        <v>2010105141</v>
      </c>
      <c r="B577" t="s">
        <v>146</v>
      </c>
      <c r="C577" s="9">
        <v>0</v>
      </c>
      <c r="D577" s="11">
        <v>45382</v>
      </c>
      <c r="E577" t="str">
        <f>VLOOKUP(A577,Sheet3!$A$2:$E$1000,3,FALSE)</f>
        <v>مؤسسة نقليات ديانا ب و م 233</v>
      </c>
      <c r="F577">
        <f t="shared" si="16"/>
        <v>91</v>
      </c>
      <c r="G577" t="str">
        <f t="shared" si="17"/>
        <v/>
      </c>
    </row>
    <row r="578" spans="1:7" ht="12.75" customHeight="1" x14ac:dyDescent="0.2">
      <c r="A578" s="2">
        <v>2010105141</v>
      </c>
      <c r="B578" t="s">
        <v>146</v>
      </c>
      <c r="C578" s="9">
        <v>0</v>
      </c>
      <c r="D578" s="11">
        <v>45412</v>
      </c>
      <c r="E578" t="str">
        <f>VLOOKUP(A578,Sheet3!$A$2:$E$1000,3,FALSE)</f>
        <v>مؤسسة نقليات ديانا ب و م 233</v>
      </c>
      <c r="F578">
        <f t="shared" si="16"/>
        <v>121</v>
      </c>
      <c r="G578" t="str">
        <f t="shared" si="17"/>
        <v/>
      </c>
    </row>
    <row r="579" spans="1:7" ht="12.75" customHeight="1" x14ac:dyDescent="0.2">
      <c r="A579" s="2">
        <v>2010105142</v>
      </c>
      <c r="B579" t="s">
        <v>147</v>
      </c>
      <c r="C579" s="9">
        <v>0</v>
      </c>
      <c r="D579" s="11">
        <v>45322</v>
      </c>
      <c r="E579" t="str">
        <f>VLOOKUP(A579,Sheet3!$A$2:$E$1000,3,FALSE)</f>
        <v>شركة توماس بيل رايت السعودية</v>
      </c>
      <c r="F579">
        <f t="shared" ref="F579:F642" si="18">D579-$F$1</f>
        <v>31</v>
      </c>
      <c r="G579" t="str">
        <f t="shared" si="17"/>
        <v/>
      </c>
    </row>
    <row r="580" spans="1:7" ht="12.75" customHeight="1" x14ac:dyDescent="0.2">
      <c r="A580" s="2">
        <v>2010105142</v>
      </c>
      <c r="B580" t="s">
        <v>147</v>
      </c>
      <c r="C580" s="9">
        <v>0</v>
      </c>
      <c r="D580" s="11">
        <v>45350</v>
      </c>
      <c r="E580" t="str">
        <f>VLOOKUP(A580,Sheet3!$A$2:$E$1000,3,FALSE)</f>
        <v>شركة توماس بيل رايت السعودية</v>
      </c>
      <c r="F580">
        <f t="shared" si="18"/>
        <v>59</v>
      </c>
      <c r="G580" t="str">
        <f t="shared" ref="G580:G643" si="19">IF(C580&gt;0,F580,"")</f>
        <v/>
      </c>
    </row>
    <row r="581" spans="1:7" ht="12.75" customHeight="1" x14ac:dyDescent="0.2">
      <c r="A581" s="2">
        <v>2010105142</v>
      </c>
      <c r="B581" t="s">
        <v>147</v>
      </c>
      <c r="C581" s="9">
        <v>0</v>
      </c>
      <c r="D581" s="11">
        <v>45382</v>
      </c>
      <c r="E581" t="str">
        <f>VLOOKUP(A581,Sheet3!$A$2:$E$1000,3,FALSE)</f>
        <v>شركة توماس بيل رايت السعودية</v>
      </c>
      <c r="F581">
        <f t="shared" si="18"/>
        <v>91</v>
      </c>
      <c r="G581" t="str">
        <f t="shared" si="19"/>
        <v/>
      </c>
    </row>
    <row r="582" spans="1:7" ht="12.75" customHeight="1" x14ac:dyDescent="0.2">
      <c r="A582" s="2">
        <v>2010105142</v>
      </c>
      <c r="B582" t="s">
        <v>147</v>
      </c>
      <c r="C582" s="9">
        <v>0</v>
      </c>
      <c r="D582" s="11">
        <v>45412</v>
      </c>
      <c r="E582" t="str">
        <f>VLOOKUP(A582,Sheet3!$A$2:$E$1000,3,FALSE)</f>
        <v>شركة توماس بيل رايت السعودية</v>
      </c>
      <c r="F582">
        <f t="shared" si="18"/>
        <v>121</v>
      </c>
      <c r="G582" t="str">
        <f t="shared" si="19"/>
        <v/>
      </c>
    </row>
    <row r="583" spans="1:7" ht="12.75" customHeight="1" x14ac:dyDescent="0.2">
      <c r="A583" s="2">
        <v>2010105145</v>
      </c>
      <c r="B583" t="s">
        <v>148</v>
      </c>
      <c r="C583" s="9">
        <v>91054.46</v>
      </c>
      <c r="D583" s="11">
        <v>45322</v>
      </c>
      <c r="E583" t="str">
        <f>VLOOKUP(A583,Sheet3!$A$2:$E$1000,3,FALSE)</f>
        <v>خدمة _ شركة سودهير لتأجير المعدات</v>
      </c>
      <c r="F583">
        <f t="shared" si="18"/>
        <v>31</v>
      </c>
      <c r="G583">
        <f t="shared" si="19"/>
        <v>31</v>
      </c>
    </row>
    <row r="584" spans="1:7" ht="12.75" customHeight="1" x14ac:dyDescent="0.2">
      <c r="A584" s="2">
        <v>2010105145</v>
      </c>
      <c r="B584" t="s">
        <v>148</v>
      </c>
      <c r="C584" s="9">
        <v>0</v>
      </c>
      <c r="D584" s="11">
        <v>45350</v>
      </c>
      <c r="E584" t="str">
        <f>VLOOKUP(A584,Sheet3!$A$2:$E$1000,3,FALSE)</f>
        <v>خدمة _ شركة سودهير لتأجير المعدات</v>
      </c>
      <c r="F584">
        <f t="shared" si="18"/>
        <v>59</v>
      </c>
      <c r="G584" t="str">
        <f t="shared" si="19"/>
        <v/>
      </c>
    </row>
    <row r="585" spans="1:7" ht="12.75" customHeight="1" x14ac:dyDescent="0.2">
      <c r="A585" s="2">
        <v>2010105145</v>
      </c>
      <c r="B585" t="s">
        <v>148</v>
      </c>
      <c r="C585" s="9">
        <v>0</v>
      </c>
      <c r="D585" s="11">
        <v>45382</v>
      </c>
      <c r="E585" t="str">
        <f>VLOOKUP(A585,Sheet3!$A$2:$E$1000,3,FALSE)</f>
        <v>خدمة _ شركة سودهير لتأجير المعدات</v>
      </c>
      <c r="F585">
        <f t="shared" si="18"/>
        <v>91</v>
      </c>
      <c r="G585" t="str">
        <f t="shared" si="19"/>
        <v/>
      </c>
    </row>
    <row r="586" spans="1:7" ht="12.75" customHeight="1" x14ac:dyDescent="0.2">
      <c r="A586" s="2">
        <v>2010105145</v>
      </c>
      <c r="B586" t="s">
        <v>148</v>
      </c>
      <c r="C586" s="9">
        <v>0</v>
      </c>
      <c r="D586" s="11">
        <v>45412</v>
      </c>
      <c r="E586" t="str">
        <f>VLOOKUP(A586,Sheet3!$A$2:$E$1000,3,FALSE)</f>
        <v>خدمة _ شركة سودهير لتأجير المعدات</v>
      </c>
      <c r="F586">
        <f t="shared" si="18"/>
        <v>121</v>
      </c>
      <c r="G586" t="str">
        <f t="shared" si="19"/>
        <v/>
      </c>
    </row>
    <row r="587" spans="1:7" ht="12.75" customHeight="1" x14ac:dyDescent="0.2">
      <c r="A587" s="2">
        <v>2010105148</v>
      </c>
      <c r="B587" s="10" t="s">
        <v>149</v>
      </c>
      <c r="C587" s="9">
        <v>1787.42</v>
      </c>
      <c r="D587" s="11">
        <v>45322</v>
      </c>
      <c r="E587" t="str">
        <f>VLOOKUP(A587,Sheet3!$A$2:$E$1000,3,FALSE)</f>
        <v>مصنع شركة زاهر للزجاج</v>
      </c>
      <c r="F587">
        <f t="shared" si="18"/>
        <v>31</v>
      </c>
      <c r="G587">
        <f t="shared" si="19"/>
        <v>31</v>
      </c>
    </row>
    <row r="588" spans="1:7" ht="12.75" customHeight="1" x14ac:dyDescent="0.2">
      <c r="A588" s="2">
        <v>2010105148</v>
      </c>
      <c r="B588" s="10" t="s">
        <v>149</v>
      </c>
      <c r="C588" s="9">
        <v>0</v>
      </c>
      <c r="D588" s="11">
        <v>45350</v>
      </c>
      <c r="E588" t="str">
        <f>VLOOKUP(A588,Sheet3!$A$2:$E$1000,3,FALSE)</f>
        <v>مصنع شركة زاهر للزجاج</v>
      </c>
      <c r="F588">
        <f t="shared" si="18"/>
        <v>59</v>
      </c>
      <c r="G588" t="str">
        <f t="shared" si="19"/>
        <v/>
      </c>
    </row>
    <row r="589" spans="1:7" ht="12.75" customHeight="1" x14ac:dyDescent="0.2">
      <c r="A589" s="2">
        <v>2010105148</v>
      </c>
      <c r="B589" s="10" t="s">
        <v>149</v>
      </c>
      <c r="C589" s="9">
        <v>0</v>
      </c>
      <c r="D589" s="11">
        <v>45382</v>
      </c>
      <c r="E589" t="str">
        <f>VLOOKUP(A589,Sheet3!$A$2:$E$1000,3,FALSE)</f>
        <v>مصنع شركة زاهر للزجاج</v>
      </c>
      <c r="F589">
        <f t="shared" si="18"/>
        <v>91</v>
      </c>
      <c r="G589" t="str">
        <f t="shared" si="19"/>
        <v/>
      </c>
    </row>
    <row r="590" spans="1:7" ht="12.75" customHeight="1" x14ac:dyDescent="0.2">
      <c r="A590" s="2">
        <v>2010105148</v>
      </c>
      <c r="B590" s="10" t="s">
        <v>149</v>
      </c>
      <c r="C590" s="9">
        <v>0</v>
      </c>
      <c r="D590" s="11">
        <v>45412</v>
      </c>
      <c r="E590" t="str">
        <f>VLOOKUP(A590,Sheet3!$A$2:$E$1000,3,FALSE)</f>
        <v>مصنع شركة زاهر للزجاج</v>
      </c>
      <c r="F590">
        <f t="shared" si="18"/>
        <v>121</v>
      </c>
      <c r="G590" t="str">
        <f t="shared" si="19"/>
        <v/>
      </c>
    </row>
    <row r="591" spans="1:7" ht="12.75" customHeight="1" x14ac:dyDescent="0.2">
      <c r="A591" s="2">
        <v>2010105149</v>
      </c>
      <c r="B591" t="s">
        <v>150</v>
      </c>
      <c r="C591" s="9">
        <v>0</v>
      </c>
      <c r="D591" s="11">
        <v>45322</v>
      </c>
      <c r="E591" t="str">
        <f>VLOOKUP(A591,Sheet3!$A$2:$E$1000,3,FALSE)</f>
        <v>شركة التعاونية تامين المركبات</v>
      </c>
      <c r="F591">
        <f t="shared" si="18"/>
        <v>31</v>
      </c>
      <c r="G591" t="str">
        <f t="shared" si="19"/>
        <v/>
      </c>
    </row>
    <row r="592" spans="1:7" ht="12.75" customHeight="1" x14ac:dyDescent="0.2">
      <c r="A592" s="2">
        <v>2010105149</v>
      </c>
      <c r="B592" t="s">
        <v>150</v>
      </c>
      <c r="C592" s="9">
        <v>0</v>
      </c>
      <c r="D592" s="11">
        <v>45350</v>
      </c>
      <c r="E592" t="str">
        <f>VLOOKUP(A592,Sheet3!$A$2:$E$1000,3,FALSE)</f>
        <v>شركة التعاونية تامين المركبات</v>
      </c>
      <c r="F592">
        <f t="shared" si="18"/>
        <v>59</v>
      </c>
      <c r="G592" t="str">
        <f t="shared" si="19"/>
        <v/>
      </c>
    </row>
    <row r="593" spans="1:7" ht="12.75" customHeight="1" x14ac:dyDescent="0.2">
      <c r="A593" s="2">
        <v>2010105149</v>
      </c>
      <c r="B593" t="s">
        <v>150</v>
      </c>
      <c r="C593" s="9">
        <v>0</v>
      </c>
      <c r="D593" s="11">
        <v>45382</v>
      </c>
      <c r="E593" t="str">
        <f>VLOOKUP(A593,Sheet3!$A$2:$E$1000,3,FALSE)</f>
        <v>شركة التعاونية تامين المركبات</v>
      </c>
      <c r="F593">
        <f t="shared" si="18"/>
        <v>91</v>
      </c>
      <c r="G593" t="str">
        <f t="shared" si="19"/>
        <v/>
      </c>
    </row>
    <row r="594" spans="1:7" ht="12.75" customHeight="1" x14ac:dyDescent="0.2">
      <c r="A594" s="2">
        <v>2010105149</v>
      </c>
      <c r="B594" t="s">
        <v>150</v>
      </c>
      <c r="C594" s="9">
        <v>0</v>
      </c>
      <c r="D594" s="11">
        <v>45412</v>
      </c>
      <c r="E594" t="str">
        <f>VLOOKUP(A594,Sheet3!$A$2:$E$1000,3,FALSE)</f>
        <v>شركة التعاونية تامين المركبات</v>
      </c>
      <c r="F594">
        <f t="shared" si="18"/>
        <v>121</v>
      </c>
      <c r="G594" t="str">
        <f t="shared" si="19"/>
        <v/>
      </c>
    </row>
    <row r="595" spans="1:7" ht="12.75" customHeight="1" x14ac:dyDescent="0.2">
      <c r="A595" s="2">
        <v>2010105154</v>
      </c>
      <c r="B595" t="s">
        <v>151</v>
      </c>
      <c r="C595" s="9">
        <v>0</v>
      </c>
      <c r="D595" s="11">
        <v>45322</v>
      </c>
      <c r="E595" t="str">
        <f>VLOOKUP(A595,Sheet3!$A$2:$E$1000,3,FALSE)</f>
        <v>شركة لين للاستشارات المالية</v>
      </c>
      <c r="F595">
        <f t="shared" si="18"/>
        <v>31</v>
      </c>
      <c r="G595" t="str">
        <f t="shared" si="19"/>
        <v/>
      </c>
    </row>
    <row r="596" spans="1:7" ht="12.75" customHeight="1" x14ac:dyDescent="0.2">
      <c r="A596" s="2">
        <v>2010105154</v>
      </c>
      <c r="B596" t="s">
        <v>151</v>
      </c>
      <c r="C596" s="9">
        <v>0</v>
      </c>
      <c r="D596" s="11">
        <v>45350</v>
      </c>
      <c r="E596" t="str">
        <f>VLOOKUP(A596,Sheet3!$A$2:$E$1000,3,FALSE)</f>
        <v>شركة لين للاستشارات المالية</v>
      </c>
      <c r="F596">
        <f t="shared" si="18"/>
        <v>59</v>
      </c>
      <c r="G596" t="str">
        <f t="shared" si="19"/>
        <v/>
      </c>
    </row>
    <row r="597" spans="1:7" ht="12.75" customHeight="1" x14ac:dyDescent="0.2">
      <c r="A597" s="2">
        <v>2010105154</v>
      </c>
      <c r="B597" t="s">
        <v>151</v>
      </c>
      <c r="C597" s="9">
        <v>0</v>
      </c>
      <c r="D597" s="11">
        <v>45382</v>
      </c>
      <c r="E597" t="str">
        <f>VLOOKUP(A597,Sheet3!$A$2:$E$1000,3,FALSE)</f>
        <v>شركة لين للاستشارات المالية</v>
      </c>
      <c r="F597">
        <f t="shared" si="18"/>
        <v>91</v>
      </c>
      <c r="G597" t="str">
        <f t="shared" si="19"/>
        <v/>
      </c>
    </row>
    <row r="598" spans="1:7" ht="12.75" customHeight="1" x14ac:dyDescent="0.2">
      <c r="A598" s="2">
        <v>2010105154</v>
      </c>
      <c r="B598" t="s">
        <v>151</v>
      </c>
      <c r="C598" s="9">
        <v>0</v>
      </c>
      <c r="D598" s="11">
        <v>45412</v>
      </c>
      <c r="E598" t="str">
        <f>VLOOKUP(A598,Sheet3!$A$2:$E$1000,3,FALSE)</f>
        <v>شركة لين للاستشارات المالية</v>
      </c>
      <c r="F598">
        <f t="shared" si="18"/>
        <v>121</v>
      </c>
      <c r="G598" t="str">
        <f t="shared" si="19"/>
        <v/>
      </c>
    </row>
    <row r="599" spans="1:7" ht="12.75" customHeight="1" x14ac:dyDescent="0.2">
      <c r="A599" s="2">
        <v>2010105156</v>
      </c>
      <c r="B599" t="s">
        <v>152</v>
      </c>
      <c r="C599" s="9">
        <v>0</v>
      </c>
      <c r="D599" s="11">
        <v>45322</v>
      </c>
      <c r="E599" t="str">
        <f>VLOOKUP(A599,Sheet3!$A$2:$E$1000,3,FALSE)</f>
        <v>مكتب حامد محمد القحطانى للاستشارات الهندسية</v>
      </c>
      <c r="F599">
        <f t="shared" si="18"/>
        <v>31</v>
      </c>
      <c r="G599" t="str">
        <f t="shared" si="19"/>
        <v/>
      </c>
    </row>
    <row r="600" spans="1:7" ht="12.75" customHeight="1" x14ac:dyDescent="0.2">
      <c r="A600" s="2">
        <v>2010105156</v>
      </c>
      <c r="B600" t="s">
        <v>152</v>
      </c>
      <c r="C600" s="9">
        <v>0</v>
      </c>
      <c r="D600" s="11">
        <v>45350</v>
      </c>
      <c r="E600" t="str">
        <f>VLOOKUP(A600,Sheet3!$A$2:$E$1000,3,FALSE)</f>
        <v>مكتب حامد محمد القحطانى للاستشارات الهندسية</v>
      </c>
      <c r="F600">
        <f t="shared" si="18"/>
        <v>59</v>
      </c>
      <c r="G600" t="str">
        <f t="shared" si="19"/>
        <v/>
      </c>
    </row>
    <row r="601" spans="1:7" ht="12.75" customHeight="1" x14ac:dyDescent="0.2">
      <c r="A601" s="2">
        <v>2010105156</v>
      </c>
      <c r="B601" t="s">
        <v>152</v>
      </c>
      <c r="C601" s="9">
        <v>0</v>
      </c>
      <c r="D601" s="11">
        <v>45382</v>
      </c>
      <c r="E601" t="str">
        <f>VLOOKUP(A601,Sheet3!$A$2:$E$1000,3,FALSE)</f>
        <v>مكتب حامد محمد القحطانى للاستشارات الهندسية</v>
      </c>
      <c r="F601">
        <f t="shared" si="18"/>
        <v>91</v>
      </c>
      <c r="G601" t="str">
        <f t="shared" si="19"/>
        <v/>
      </c>
    </row>
    <row r="602" spans="1:7" ht="12.75" customHeight="1" x14ac:dyDescent="0.2">
      <c r="A602" s="2">
        <v>2010105156</v>
      </c>
      <c r="B602" t="s">
        <v>152</v>
      </c>
      <c r="C602" s="9">
        <v>0</v>
      </c>
      <c r="D602" s="11">
        <v>45412</v>
      </c>
      <c r="E602" t="str">
        <f>VLOOKUP(A602,Sheet3!$A$2:$E$1000,3,FALSE)</f>
        <v>مكتب حامد محمد القحطانى للاستشارات الهندسية</v>
      </c>
      <c r="F602">
        <f t="shared" si="18"/>
        <v>121</v>
      </c>
      <c r="G602" t="str">
        <f t="shared" si="19"/>
        <v/>
      </c>
    </row>
    <row r="603" spans="1:7" ht="12.75" customHeight="1" x14ac:dyDescent="0.2">
      <c r="A603" s="2">
        <v>2010105160</v>
      </c>
      <c r="B603" t="s">
        <v>153</v>
      </c>
      <c r="C603" s="9">
        <v>13770.0425</v>
      </c>
      <c r="D603" s="11">
        <v>45322</v>
      </c>
      <c r="E603" t="str">
        <f>VLOOKUP(A603,Sheet3!$A$2:$E$1000,3,FALSE)</f>
        <v>خدمة _ مؤسسة سقالات الرواد للمقاولات _سقالات</v>
      </c>
      <c r="F603">
        <f t="shared" si="18"/>
        <v>31</v>
      </c>
      <c r="G603">
        <f t="shared" si="19"/>
        <v>31</v>
      </c>
    </row>
    <row r="604" spans="1:7" ht="12.75" customHeight="1" x14ac:dyDescent="0.2">
      <c r="A604" s="2">
        <v>2010105160</v>
      </c>
      <c r="B604" t="s">
        <v>153</v>
      </c>
      <c r="C604" s="9">
        <v>13770.0425</v>
      </c>
      <c r="D604" s="11">
        <v>45350</v>
      </c>
      <c r="E604" t="str">
        <f>VLOOKUP(A604,Sheet3!$A$2:$E$1000,3,FALSE)</f>
        <v>خدمة _ مؤسسة سقالات الرواد للمقاولات _سقالات</v>
      </c>
      <c r="F604">
        <f t="shared" si="18"/>
        <v>59</v>
      </c>
      <c r="G604">
        <f t="shared" si="19"/>
        <v>59</v>
      </c>
    </row>
    <row r="605" spans="1:7" ht="12.75" customHeight="1" x14ac:dyDescent="0.2">
      <c r="A605" s="2">
        <v>2010105160</v>
      </c>
      <c r="B605" t="s">
        <v>153</v>
      </c>
      <c r="C605" s="9">
        <v>13770.0425</v>
      </c>
      <c r="D605" s="11">
        <v>45382</v>
      </c>
      <c r="E605" t="str">
        <f>VLOOKUP(A605,Sheet3!$A$2:$E$1000,3,FALSE)</f>
        <v>خدمة _ مؤسسة سقالات الرواد للمقاولات _سقالات</v>
      </c>
      <c r="F605">
        <f t="shared" si="18"/>
        <v>91</v>
      </c>
      <c r="G605">
        <f t="shared" si="19"/>
        <v>91</v>
      </c>
    </row>
    <row r="606" spans="1:7" ht="12.75" customHeight="1" x14ac:dyDescent="0.2">
      <c r="A606" s="2">
        <v>2010105160</v>
      </c>
      <c r="B606" t="s">
        <v>153</v>
      </c>
      <c r="C606" s="9">
        <v>13770.0425</v>
      </c>
      <c r="D606" s="11">
        <v>45412</v>
      </c>
      <c r="E606" t="str">
        <f>VLOOKUP(A606,Sheet3!$A$2:$E$1000,3,FALSE)</f>
        <v>خدمة _ مؤسسة سقالات الرواد للمقاولات _سقالات</v>
      </c>
      <c r="F606">
        <f t="shared" si="18"/>
        <v>121</v>
      </c>
      <c r="G606">
        <f t="shared" si="19"/>
        <v>121</v>
      </c>
    </row>
    <row r="607" spans="1:7" ht="12.75" customHeight="1" x14ac:dyDescent="0.2">
      <c r="A607" s="2">
        <v>2010105163</v>
      </c>
      <c r="B607" t="s">
        <v>154</v>
      </c>
      <c r="C607" s="9">
        <v>1277.3900000000001</v>
      </c>
      <c r="D607" s="11">
        <v>45322</v>
      </c>
      <c r="E607" t="str">
        <f>VLOOKUP(A607,Sheet3!$A$2:$E$1000,3,FALSE)</f>
        <v>خدمة _ مؤسسة الرافعة الذهبية للمقاولات</v>
      </c>
      <c r="F607">
        <f t="shared" si="18"/>
        <v>31</v>
      </c>
      <c r="G607">
        <f t="shared" si="19"/>
        <v>31</v>
      </c>
    </row>
    <row r="608" spans="1:7" ht="12.75" customHeight="1" x14ac:dyDescent="0.2">
      <c r="A608" s="2">
        <v>2010105163</v>
      </c>
      <c r="B608" t="s">
        <v>154</v>
      </c>
      <c r="C608" s="9">
        <v>0</v>
      </c>
      <c r="D608" s="11">
        <v>45350</v>
      </c>
      <c r="E608" t="str">
        <f>VLOOKUP(A608,Sheet3!$A$2:$E$1000,3,FALSE)</f>
        <v>خدمة _ مؤسسة الرافعة الذهبية للمقاولات</v>
      </c>
      <c r="F608">
        <f t="shared" si="18"/>
        <v>59</v>
      </c>
      <c r="G608" t="str">
        <f t="shared" si="19"/>
        <v/>
      </c>
    </row>
    <row r="609" spans="1:7" ht="12.75" customHeight="1" x14ac:dyDescent="0.2">
      <c r="A609" s="2">
        <v>2010105163</v>
      </c>
      <c r="B609" t="s">
        <v>154</v>
      </c>
      <c r="C609" s="9">
        <v>0</v>
      </c>
      <c r="D609" s="11">
        <v>45382</v>
      </c>
      <c r="E609" t="str">
        <f>VLOOKUP(A609,Sheet3!$A$2:$E$1000,3,FALSE)</f>
        <v>خدمة _ مؤسسة الرافعة الذهبية للمقاولات</v>
      </c>
      <c r="F609">
        <f t="shared" si="18"/>
        <v>91</v>
      </c>
      <c r="G609" t="str">
        <f t="shared" si="19"/>
        <v/>
      </c>
    </row>
    <row r="610" spans="1:7" ht="12.75" customHeight="1" x14ac:dyDescent="0.2">
      <c r="A610" s="2">
        <v>2010105163</v>
      </c>
      <c r="B610" t="s">
        <v>154</v>
      </c>
      <c r="C610" s="9">
        <v>0</v>
      </c>
      <c r="D610" s="11">
        <v>45412</v>
      </c>
      <c r="E610" t="str">
        <f>VLOOKUP(A610,Sheet3!$A$2:$E$1000,3,FALSE)</f>
        <v>خدمة _ مؤسسة الرافعة الذهبية للمقاولات</v>
      </c>
      <c r="F610">
        <f t="shared" si="18"/>
        <v>121</v>
      </c>
      <c r="G610" t="str">
        <f t="shared" si="19"/>
        <v/>
      </c>
    </row>
    <row r="611" spans="1:7" ht="12.75" customHeight="1" x14ac:dyDescent="0.2">
      <c r="A611" s="2">
        <v>2010105164</v>
      </c>
      <c r="B611" s="10" t="s">
        <v>155</v>
      </c>
      <c r="C611" s="9">
        <v>10516.130000000001</v>
      </c>
      <c r="D611" s="11">
        <v>45322</v>
      </c>
      <c r="E611" t="str">
        <f>VLOOKUP(A611,Sheet3!$A$2:$E$1000,3,FALSE)</f>
        <v>مصنع فن الهوامير للزجاج</v>
      </c>
      <c r="F611">
        <f t="shared" si="18"/>
        <v>31</v>
      </c>
      <c r="G611">
        <f t="shared" si="19"/>
        <v>31</v>
      </c>
    </row>
    <row r="612" spans="1:7" ht="12.75" customHeight="1" x14ac:dyDescent="0.2">
      <c r="A612" s="2">
        <v>2010105164</v>
      </c>
      <c r="B612" s="10" t="s">
        <v>155</v>
      </c>
      <c r="C612" s="9">
        <v>0</v>
      </c>
      <c r="D612" s="11">
        <v>45350</v>
      </c>
      <c r="E612" t="str">
        <f>VLOOKUP(A612,Sheet3!$A$2:$E$1000,3,FALSE)</f>
        <v>مصنع فن الهوامير للزجاج</v>
      </c>
      <c r="F612">
        <f t="shared" si="18"/>
        <v>59</v>
      </c>
      <c r="G612" t="str">
        <f t="shared" si="19"/>
        <v/>
      </c>
    </row>
    <row r="613" spans="1:7" ht="12.75" customHeight="1" x14ac:dyDescent="0.2">
      <c r="A613" s="2">
        <v>2010105164</v>
      </c>
      <c r="B613" s="10" t="s">
        <v>155</v>
      </c>
      <c r="C613" s="9">
        <v>0</v>
      </c>
      <c r="D613" s="11">
        <v>45382</v>
      </c>
      <c r="E613" t="str">
        <f>VLOOKUP(A613,Sheet3!$A$2:$E$1000,3,FALSE)</f>
        <v>مصنع فن الهوامير للزجاج</v>
      </c>
      <c r="F613">
        <f t="shared" si="18"/>
        <v>91</v>
      </c>
      <c r="G613" t="str">
        <f t="shared" si="19"/>
        <v/>
      </c>
    </row>
    <row r="614" spans="1:7" ht="12.75" customHeight="1" x14ac:dyDescent="0.2">
      <c r="A614" s="2">
        <v>2010105164</v>
      </c>
      <c r="B614" s="10" t="s">
        <v>155</v>
      </c>
      <c r="C614" s="9">
        <v>0</v>
      </c>
      <c r="D614" s="11">
        <v>45412</v>
      </c>
      <c r="E614" t="str">
        <f>VLOOKUP(A614,Sheet3!$A$2:$E$1000,3,FALSE)</f>
        <v>مصنع فن الهوامير للزجاج</v>
      </c>
      <c r="F614">
        <f t="shared" si="18"/>
        <v>121</v>
      </c>
      <c r="G614" t="str">
        <f t="shared" si="19"/>
        <v/>
      </c>
    </row>
    <row r="615" spans="1:7" ht="12.75" customHeight="1" x14ac:dyDescent="0.2">
      <c r="A615" s="2">
        <v>2010105167</v>
      </c>
      <c r="B615" t="s">
        <v>156</v>
      </c>
      <c r="C615" s="9">
        <v>18569.936666666665</v>
      </c>
      <c r="D615" s="11">
        <v>45322</v>
      </c>
      <c r="E615" t="str">
        <f>VLOOKUP(A615,Sheet3!$A$2:$E$1000,3,FALSE)</f>
        <v>مؤسسة عبد الله محمد الخريف</v>
      </c>
      <c r="F615">
        <f t="shared" si="18"/>
        <v>31</v>
      </c>
      <c r="G615">
        <f t="shared" si="19"/>
        <v>31</v>
      </c>
    </row>
    <row r="616" spans="1:7" ht="12.75" customHeight="1" x14ac:dyDescent="0.2">
      <c r="A616" s="2">
        <v>2010105167</v>
      </c>
      <c r="B616" t="s">
        <v>156</v>
      </c>
      <c r="C616" s="9">
        <v>18569.936666666665</v>
      </c>
      <c r="D616" s="11">
        <v>45350</v>
      </c>
      <c r="E616" t="str">
        <f>VLOOKUP(A616,Sheet3!$A$2:$E$1000,3,FALSE)</f>
        <v>مؤسسة عبد الله محمد الخريف</v>
      </c>
      <c r="F616">
        <f t="shared" si="18"/>
        <v>59</v>
      </c>
      <c r="G616">
        <f t="shared" si="19"/>
        <v>59</v>
      </c>
    </row>
    <row r="617" spans="1:7" ht="12.75" customHeight="1" x14ac:dyDescent="0.2">
      <c r="A617" s="2">
        <v>2010105167</v>
      </c>
      <c r="B617" t="s">
        <v>156</v>
      </c>
      <c r="C617" s="9">
        <v>18569.936666666665</v>
      </c>
      <c r="D617" s="11">
        <v>45382</v>
      </c>
      <c r="E617" t="str">
        <f>VLOOKUP(A617,Sheet3!$A$2:$E$1000,3,FALSE)</f>
        <v>مؤسسة عبد الله محمد الخريف</v>
      </c>
      <c r="F617">
        <f t="shared" si="18"/>
        <v>91</v>
      </c>
      <c r="G617">
        <f t="shared" si="19"/>
        <v>91</v>
      </c>
    </row>
    <row r="618" spans="1:7" ht="12.75" customHeight="1" x14ac:dyDescent="0.2">
      <c r="A618" s="2">
        <v>2010105167</v>
      </c>
      <c r="B618" t="s">
        <v>156</v>
      </c>
      <c r="C618" s="9">
        <v>0</v>
      </c>
      <c r="D618" s="11">
        <v>45412</v>
      </c>
      <c r="E618" t="str">
        <f>VLOOKUP(A618,Sheet3!$A$2:$E$1000,3,FALSE)</f>
        <v>مؤسسة عبد الله محمد الخريف</v>
      </c>
      <c r="F618">
        <f t="shared" si="18"/>
        <v>121</v>
      </c>
      <c r="G618" t="str">
        <f t="shared" si="19"/>
        <v/>
      </c>
    </row>
    <row r="619" spans="1:7" ht="12.75" customHeight="1" x14ac:dyDescent="0.2">
      <c r="A619" s="2">
        <v>2010105172</v>
      </c>
      <c r="B619" t="s">
        <v>157</v>
      </c>
      <c r="C619" s="9">
        <v>0</v>
      </c>
      <c r="D619" s="11">
        <v>45322</v>
      </c>
      <c r="E619" t="str">
        <f>VLOOKUP(A619,Sheet3!$A$2:$E$1000,3,FALSE)</f>
        <v>مؤسسة المشير الادارية</v>
      </c>
      <c r="F619">
        <f t="shared" si="18"/>
        <v>31</v>
      </c>
      <c r="G619" t="str">
        <f t="shared" si="19"/>
        <v/>
      </c>
    </row>
    <row r="620" spans="1:7" ht="12.75" customHeight="1" x14ac:dyDescent="0.2">
      <c r="A620" s="2">
        <v>2010105172</v>
      </c>
      <c r="B620" t="s">
        <v>157</v>
      </c>
      <c r="C620" s="9">
        <v>0</v>
      </c>
      <c r="D620" s="11">
        <v>45350</v>
      </c>
      <c r="E620" t="str">
        <f>VLOOKUP(A620,Sheet3!$A$2:$E$1000,3,FALSE)</f>
        <v>مؤسسة المشير الادارية</v>
      </c>
      <c r="F620">
        <f t="shared" si="18"/>
        <v>59</v>
      </c>
      <c r="G620" t="str">
        <f t="shared" si="19"/>
        <v/>
      </c>
    </row>
    <row r="621" spans="1:7" ht="12.75" customHeight="1" x14ac:dyDescent="0.2">
      <c r="A621" s="2">
        <v>2010105172</v>
      </c>
      <c r="B621" t="s">
        <v>157</v>
      </c>
      <c r="C621" s="9">
        <v>0</v>
      </c>
      <c r="D621" s="11">
        <v>45382</v>
      </c>
      <c r="E621" t="str">
        <f>VLOOKUP(A621,Sheet3!$A$2:$E$1000,3,FALSE)</f>
        <v>مؤسسة المشير الادارية</v>
      </c>
      <c r="F621">
        <f t="shared" si="18"/>
        <v>91</v>
      </c>
      <c r="G621" t="str">
        <f t="shared" si="19"/>
        <v/>
      </c>
    </row>
    <row r="622" spans="1:7" ht="12.75" customHeight="1" x14ac:dyDescent="0.2">
      <c r="A622" s="2">
        <v>2010105172</v>
      </c>
      <c r="B622" t="s">
        <v>157</v>
      </c>
      <c r="C622" s="9">
        <v>0</v>
      </c>
      <c r="D622" s="11">
        <v>45412</v>
      </c>
      <c r="E622" t="str">
        <f>VLOOKUP(A622,Sheet3!$A$2:$E$1000,3,FALSE)</f>
        <v>مؤسسة المشير الادارية</v>
      </c>
      <c r="F622">
        <f t="shared" si="18"/>
        <v>121</v>
      </c>
      <c r="G622" t="str">
        <f t="shared" si="19"/>
        <v/>
      </c>
    </row>
    <row r="623" spans="1:7" ht="12.75" customHeight="1" x14ac:dyDescent="0.2">
      <c r="A623" s="2">
        <v>2010105176</v>
      </c>
      <c r="B623" s="10" t="s">
        <v>158</v>
      </c>
      <c r="C623" s="9">
        <v>89257.67</v>
      </c>
      <c r="D623" s="11">
        <v>45322</v>
      </c>
      <c r="E623" t="str">
        <f>VLOOKUP(A623,Sheet3!$A$2:$E$1000,3,FALSE)</f>
        <v>المرقب الذهبي للمقاولات  تأجير مان لفت</v>
      </c>
      <c r="F623">
        <f t="shared" si="18"/>
        <v>31</v>
      </c>
      <c r="G623">
        <f t="shared" si="19"/>
        <v>31</v>
      </c>
    </row>
    <row r="624" spans="1:7" ht="12.75" customHeight="1" x14ac:dyDescent="0.2">
      <c r="A624" s="2">
        <v>2010105176</v>
      </c>
      <c r="B624" s="10" t="s">
        <v>158</v>
      </c>
      <c r="C624" s="9">
        <v>0</v>
      </c>
      <c r="D624" s="11">
        <v>45350</v>
      </c>
      <c r="E624" t="str">
        <f>VLOOKUP(A624,Sheet3!$A$2:$E$1000,3,FALSE)</f>
        <v>المرقب الذهبي للمقاولات  تأجير مان لفت</v>
      </c>
      <c r="F624">
        <f t="shared" si="18"/>
        <v>59</v>
      </c>
      <c r="G624" t="str">
        <f t="shared" si="19"/>
        <v/>
      </c>
    </row>
    <row r="625" spans="1:7" ht="12.75" customHeight="1" x14ac:dyDescent="0.2">
      <c r="A625" s="2">
        <v>2010105176</v>
      </c>
      <c r="B625" s="10" t="s">
        <v>158</v>
      </c>
      <c r="C625" s="9">
        <v>0</v>
      </c>
      <c r="D625" s="11">
        <v>45382</v>
      </c>
      <c r="E625" t="str">
        <f>VLOOKUP(A625,Sheet3!$A$2:$E$1000,3,FALSE)</f>
        <v>المرقب الذهبي للمقاولات  تأجير مان لفت</v>
      </c>
      <c r="F625">
        <f t="shared" si="18"/>
        <v>91</v>
      </c>
      <c r="G625" t="str">
        <f t="shared" si="19"/>
        <v/>
      </c>
    </row>
    <row r="626" spans="1:7" ht="12.75" customHeight="1" x14ac:dyDescent="0.2">
      <c r="A626" s="2">
        <v>2010105176</v>
      </c>
      <c r="B626" s="10" t="s">
        <v>158</v>
      </c>
      <c r="C626" s="9">
        <v>0</v>
      </c>
      <c r="D626" s="11">
        <v>45412</v>
      </c>
      <c r="E626" t="str">
        <f>VLOOKUP(A626,Sheet3!$A$2:$E$1000,3,FALSE)</f>
        <v>المرقب الذهبي للمقاولات  تأجير مان لفت</v>
      </c>
      <c r="F626">
        <f t="shared" si="18"/>
        <v>121</v>
      </c>
      <c r="G626" t="str">
        <f t="shared" si="19"/>
        <v/>
      </c>
    </row>
    <row r="627" spans="1:7" ht="12.75" customHeight="1" x14ac:dyDescent="0.2">
      <c r="A627" s="2">
        <v>2010105177</v>
      </c>
      <c r="B627" t="s">
        <v>159</v>
      </c>
      <c r="C627" s="9">
        <v>1324</v>
      </c>
      <c r="D627" s="11">
        <v>45322</v>
      </c>
      <c r="E627" t="str">
        <f>VLOOKUP(A627,Sheet3!$A$2:$E$1000,3,FALSE)</f>
        <v>الشركة العربيه للغازات الصناعية</v>
      </c>
      <c r="F627">
        <f t="shared" si="18"/>
        <v>31</v>
      </c>
      <c r="G627">
        <f t="shared" si="19"/>
        <v>31</v>
      </c>
    </row>
    <row r="628" spans="1:7" ht="12.75" customHeight="1" x14ac:dyDescent="0.2">
      <c r="A628" s="2">
        <v>2010105177</v>
      </c>
      <c r="B628" t="s">
        <v>159</v>
      </c>
      <c r="C628" s="9">
        <v>0</v>
      </c>
      <c r="D628" s="11">
        <v>45350</v>
      </c>
      <c r="E628" t="str">
        <f>VLOOKUP(A628,Sheet3!$A$2:$E$1000,3,FALSE)</f>
        <v>الشركة العربيه للغازات الصناعية</v>
      </c>
      <c r="F628">
        <f t="shared" si="18"/>
        <v>59</v>
      </c>
      <c r="G628" t="str">
        <f t="shared" si="19"/>
        <v/>
      </c>
    </row>
    <row r="629" spans="1:7" ht="12.75" customHeight="1" x14ac:dyDescent="0.2">
      <c r="A629" s="2">
        <v>2010105177</v>
      </c>
      <c r="B629" t="s">
        <v>159</v>
      </c>
      <c r="C629" s="9">
        <v>0</v>
      </c>
      <c r="D629" s="11">
        <v>45382</v>
      </c>
      <c r="E629" t="str">
        <f>VLOOKUP(A629,Sheet3!$A$2:$E$1000,3,FALSE)</f>
        <v>الشركة العربيه للغازات الصناعية</v>
      </c>
      <c r="F629">
        <f t="shared" si="18"/>
        <v>91</v>
      </c>
      <c r="G629" t="str">
        <f t="shared" si="19"/>
        <v/>
      </c>
    </row>
    <row r="630" spans="1:7" ht="12.75" customHeight="1" x14ac:dyDescent="0.2">
      <c r="A630" s="2">
        <v>2010105177</v>
      </c>
      <c r="B630" t="s">
        <v>159</v>
      </c>
      <c r="C630" s="9">
        <v>0</v>
      </c>
      <c r="D630" s="11">
        <v>45412</v>
      </c>
      <c r="E630" t="str">
        <f>VLOOKUP(A630,Sheet3!$A$2:$E$1000,3,FALSE)</f>
        <v>الشركة العربيه للغازات الصناعية</v>
      </c>
      <c r="F630">
        <f t="shared" si="18"/>
        <v>121</v>
      </c>
      <c r="G630" t="str">
        <f t="shared" si="19"/>
        <v/>
      </c>
    </row>
    <row r="631" spans="1:7" ht="12.75" customHeight="1" x14ac:dyDescent="0.2">
      <c r="A631" s="2">
        <v>2010105178</v>
      </c>
      <c r="B631" t="s">
        <v>160</v>
      </c>
      <c r="C631" s="9">
        <v>16996.45</v>
      </c>
      <c r="D631" s="11">
        <v>45322</v>
      </c>
      <c r="E631" t="str">
        <f>VLOOKUP(A631,Sheet3!$A$2:$E$1000,3,FALSE)</f>
        <v>خدمة_مؤسسه الخليجية المتطورة للغازات الصناعيه</v>
      </c>
      <c r="F631">
        <f t="shared" si="18"/>
        <v>31</v>
      </c>
      <c r="G631">
        <f t="shared" si="19"/>
        <v>31</v>
      </c>
    </row>
    <row r="632" spans="1:7" ht="12.75" customHeight="1" x14ac:dyDescent="0.2">
      <c r="A632" s="2">
        <v>2010105178</v>
      </c>
      <c r="B632" t="s">
        <v>160</v>
      </c>
      <c r="C632" s="9">
        <v>16996.45</v>
      </c>
      <c r="D632" s="11">
        <v>45350</v>
      </c>
      <c r="E632" t="str">
        <f>VLOOKUP(A632,Sheet3!$A$2:$E$1000,3,FALSE)</f>
        <v>خدمة_مؤسسه الخليجية المتطورة للغازات الصناعيه</v>
      </c>
      <c r="F632">
        <f t="shared" si="18"/>
        <v>59</v>
      </c>
      <c r="G632">
        <f t="shared" si="19"/>
        <v>59</v>
      </c>
    </row>
    <row r="633" spans="1:7" ht="12.75" customHeight="1" x14ac:dyDescent="0.2">
      <c r="A633" s="2">
        <v>2010105178</v>
      </c>
      <c r="B633" t="s">
        <v>160</v>
      </c>
      <c r="C633" s="9">
        <v>0</v>
      </c>
      <c r="D633" s="11">
        <v>45382</v>
      </c>
      <c r="E633" t="str">
        <f>VLOOKUP(A633,Sheet3!$A$2:$E$1000,3,FALSE)</f>
        <v>خدمة_مؤسسه الخليجية المتطورة للغازات الصناعيه</v>
      </c>
      <c r="F633">
        <f t="shared" si="18"/>
        <v>91</v>
      </c>
      <c r="G633" t="str">
        <f t="shared" si="19"/>
        <v/>
      </c>
    </row>
    <row r="634" spans="1:7" ht="12.75" customHeight="1" x14ac:dyDescent="0.2">
      <c r="A634" s="2">
        <v>2010105178</v>
      </c>
      <c r="B634" t="s">
        <v>160</v>
      </c>
      <c r="C634" s="9">
        <v>0</v>
      </c>
      <c r="D634" s="11">
        <v>45412</v>
      </c>
      <c r="E634" t="str">
        <f>VLOOKUP(A634,Sheet3!$A$2:$E$1000,3,FALSE)</f>
        <v>خدمة_مؤسسه الخليجية المتطورة للغازات الصناعيه</v>
      </c>
      <c r="F634">
        <f t="shared" si="18"/>
        <v>121</v>
      </c>
      <c r="G634" t="str">
        <f t="shared" si="19"/>
        <v/>
      </c>
    </row>
    <row r="635" spans="1:7" ht="12.75" customHeight="1" x14ac:dyDescent="0.2">
      <c r="A635" s="2">
        <v>2010105181</v>
      </c>
      <c r="B635" t="s">
        <v>161</v>
      </c>
      <c r="C635" s="9">
        <v>0</v>
      </c>
      <c r="D635" s="11">
        <v>45322</v>
      </c>
      <c r="E635" t="str">
        <f>VLOOKUP(A635,Sheet3!$A$2:$E$1000,3,FALSE)</f>
        <v>مكتب خالد فهد السالم للترجمة</v>
      </c>
      <c r="F635">
        <f t="shared" si="18"/>
        <v>31</v>
      </c>
      <c r="G635" t="str">
        <f t="shared" si="19"/>
        <v/>
      </c>
    </row>
    <row r="636" spans="1:7" ht="12.75" customHeight="1" x14ac:dyDescent="0.2">
      <c r="A636" s="2">
        <v>2010105181</v>
      </c>
      <c r="B636" t="s">
        <v>161</v>
      </c>
      <c r="C636" s="9">
        <v>0</v>
      </c>
      <c r="D636" s="11">
        <v>45350</v>
      </c>
      <c r="E636" t="str">
        <f>VLOOKUP(A636,Sheet3!$A$2:$E$1000,3,FALSE)</f>
        <v>مكتب خالد فهد السالم للترجمة</v>
      </c>
      <c r="F636">
        <f t="shared" si="18"/>
        <v>59</v>
      </c>
      <c r="G636" t="str">
        <f t="shared" si="19"/>
        <v/>
      </c>
    </row>
    <row r="637" spans="1:7" ht="12.75" customHeight="1" x14ac:dyDescent="0.2">
      <c r="A637" s="2">
        <v>2010105181</v>
      </c>
      <c r="B637" t="s">
        <v>161</v>
      </c>
      <c r="C637" s="9">
        <v>0</v>
      </c>
      <c r="D637" s="11">
        <v>45382</v>
      </c>
      <c r="E637" t="str">
        <f>VLOOKUP(A637,Sheet3!$A$2:$E$1000,3,FALSE)</f>
        <v>مكتب خالد فهد السالم للترجمة</v>
      </c>
      <c r="F637">
        <f t="shared" si="18"/>
        <v>91</v>
      </c>
      <c r="G637" t="str">
        <f t="shared" si="19"/>
        <v/>
      </c>
    </row>
    <row r="638" spans="1:7" ht="12.75" customHeight="1" x14ac:dyDescent="0.2">
      <c r="A638" s="2">
        <v>2010105181</v>
      </c>
      <c r="B638" t="s">
        <v>161</v>
      </c>
      <c r="C638" s="9">
        <v>0</v>
      </c>
      <c r="D638" s="11">
        <v>45412</v>
      </c>
      <c r="E638" t="str">
        <f>VLOOKUP(A638,Sheet3!$A$2:$E$1000,3,FALSE)</f>
        <v>مكتب خالد فهد السالم للترجمة</v>
      </c>
      <c r="F638">
        <f t="shared" si="18"/>
        <v>121</v>
      </c>
      <c r="G638" t="str">
        <f t="shared" si="19"/>
        <v/>
      </c>
    </row>
    <row r="639" spans="1:7" ht="12.75" customHeight="1" x14ac:dyDescent="0.2">
      <c r="A639" s="2">
        <v>2010105182</v>
      </c>
      <c r="B639" s="10" t="s">
        <v>162</v>
      </c>
      <c r="C639" s="9">
        <v>80010.600000000006</v>
      </c>
      <c r="D639" s="11">
        <v>45322</v>
      </c>
      <c r="E639" t="str">
        <f>VLOOKUP(A639,Sheet3!$A$2:$E$1000,3,FALSE)</f>
        <v>خدمة _ شركة غدير غرم الله فرحة الغامدى - ايجار كرين</v>
      </c>
      <c r="F639">
        <f t="shared" si="18"/>
        <v>31</v>
      </c>
      <c r="G639">
        <f t="shared" si="19"/>
        <v>31</v>
      </c>
    </row>
    <row r="640" spans="1:7" ht="12.75" customHeight="1" x14ac:dyDescent="0.2">
      <c r="A640" s="2">
        <v>2010105182</v>
      </c>
      <c r="B640" s="10" t="s">
        <v>162</v>
      </c>
      <c r="C640" s="9">
        <v>0</v>
      </c>
      <c r="D640" s="11">
        <v>45350</v>
      </c>
      <c r="E640" t="str">
        <f>VLOOKUP(A640,Sheet3!$A$2:$E$1000,3,FALSE)</f>
        <v>خدمة _ شركة غدير غرم الله فرحة الغامدى - ايجار كرين</v>
      </c>
      <c r="F640">
        <f t="shared" si="18"/>
        <v>59</v>
      </c>
      <c r="G640" t="str">
        <f t="shared" si="19"/>
        <v/>
      </c>
    </row>
    <row r="641" spans="1:7" ht="12.75" customHeight="1" x14ac:dyDescent="0.2">
      <c r="A641" s="2">
        <v>2010105182</v>
      </c>
      <c r="B641" s="10" t="s">
        <v>162</v>
      </c>
      <c r="C641" s="9">
        <v>0</v>
      </c>
      <c r="D641" s="11">
        <v>45382</v>
      </c>
      <c r="E641" t="str">
        <f>VLOOKUP(A641,Sheet3!$A$2:$E$1000,3,FALSE)</f>
        <v>خدمة _ شركة غدير غرم الله فرحة الغامدى - ايجار كرين</v>
      </c>
      <c r="F641">
        <f t="shared" si="18"/>
        <v>91</v>
      </c>
      <c r="G641" t="str">
        <f t="shared" si="19"/>
        <v/>
      </c>
    </row>
    <row r="642" spans="1:7" ht="12.75" customHeight="1" x14ac:dyDescent="0.2">
      <c r="A642" s="2">
        <v>2010105182</v>
      </c>
      <c r="B642" s="10" t="s">
        <v>162</v>
      </c>
      <c r="C642" s="9">
        <v>0</v>
      </c>
      <c r="D642" s="11">
        <v>45412</v>
      </c>
      <c r="E642" t="str">
        <f>VLOOKUP(A642,Sheet3!$A$2:$E$1000,3,FALSE)</f>
        <v>خدمة _ شركة غدير غرم الله فرحة الغامدى - ايجار كرين</v>
      </c>
      <c r="F642">
        <f t="shared" si="18"/>
        <v>121</v>
      </c>
      <c r="G642" t="str">
        <f t="shared" si="19"/>
        <v/>
      </c>
    </row>
    <row r="643" spans="1:7" ht="12.75" customHeight="1" x14ac:dyDescent="0.2">
      <c r="A643" s="2">
        <v>2010105183</v>
      </c>
      <c r="B643" s="10" t="s">
        <v>163</v>
      </c>
      <c r="C643" s="9">
        <v>143447.6</v>
      </c>
      <c r="D643" s="11">
        <v>45322</v>
      </c>
      <c r="E643" t="str">
        <f>VLOOKUP(A643,Sheet3!$A$2:$E$1000,3,FALSE)</f>
        <v>خدمة _ شركة الرافعات العربية للمقاولات - ايجار معدات</v>
      </c>
      <c r="F643">
        <f t="shared" ref="F643:F706" si="20">D643-$F$1</f>
        <v>31</v>
      </c>
      <c r="G643">
        <f t="shared" si="19"/>
        <v>31</v>
      </c>
    </row>
    <row r="644" spans="1:7" ht="12.75" customHeight="1" x14ac:dyDescent="0.2">
      <c r="A644" s="2">
        <v>2010105183</v>
      </c>
      <c r="B644" s="10" t="s">
        <v>163</v>
      </c>
      <c r="C644" s="9">
        <v>0</v>
      </c>
      <c r="D644" s="11">
        <v>45350</v>
      </c>
      <c r="E644" t="str">
        <f>VLOOKUP(A644,Sheet3!$A$2:$E$1000,3,FALSE)</f>
        <v>خدمة _ شركة الرافعات العربية للمقاولات - ايجار معدات</v>
      </c>
      <c r="F644">
        <f t="shared" si="20"/>
        <v>59</v>
      </c>
      <c r="G644" t="str">
        <f t="shared" ref="G644:G707" si="21">IF(C644&gt;0,F644,"")</f>
        <v/>
      </c>
    </row>
    <row r="645" spans="1:7" ht="12.75" customHeight="1" x14ac:dyDescent="0.2">
      <c r="A645" s="2">
        <v>2010105183</v>
      </c>
      <c r="B645" s="10" t="s">
        <v>163</v>
      </c>
      <c r="C645" s="9">
        <v>0</v>
      </c>
      <c r="D645" s="11">
        <v>45382</v>
      </c>
      <c r="E645" t="str">
        <f>VLOOKUP(A645,Sheet3!$A$2:$E$1000,3,FALSE)</f>
        <v>خدمة _ شركة الرافعات العربية للمقاولات - ايجار معدات</v>
      </c>
      <c r="F645">
        <f t="shared" si="20"/>
        <v>91</v>
      </c>
      <c r="G645" t="str">
        <f t="shared" si="21"/>
        <v/>
      </c>
    </row>
    <row r="646" spans="1:7" ht="12.75" customHeight="1" x14ac:dyDescent="0.2">
      <c r="A646" s="2">
        <v>2010105183</v>
      </c>
      <c r="B646" s="10" t="s">
        <v>163</v>
      </c>
      <c r="C646" s="9">
        <v>0</v>
      </c>
      <c r="D646" s="11">
        <v>45412</v>
      </c>
      <c r="E646" t="str">
        <f>VLOOKUP(A646,Sheet3!$A$2:$E$1000,3,FALSE)</f>
        <v>خدمة _ شركة الرافعات العربية للمقاولات - ايجار معدات</v>
      </c>
      <c r="F646">
        <f t="shared" si="20"/>
        <v>121</v>
      </c>
      <c r="G646" t="str">
        <f t="shared" si="21"/>
        <v/>
      </c>
    </row>
    <row r="647" spans="1:7" ht="12.75" customHeight="1" x14ac:dyDescent="0.2">
      <c r="A647" s="2">
        <v>2010105185</v>
      </c>
      <c r="B647" s="10" t="s">
        <v>164</v>
      </c>
      <c r="C647" s="9">
        <v>235521.5</v>
      </c>
      <c r="D647" s="11">
        <v>45322</v>
      </c>
      <c r="E647" t="str">
        <f>VLOOKUP(A647,Sheet3!$A$2:$E$1000,3,FALSE)</f>
        <v>شركة التعاونية 223 - وثيقة انظمة - 2562166</v>
      </c>
      <c r="F647">
        <f t="shared" si="20"/>
        <v>31</v>
      </c>
      <c r="G647">
        <f t="shared" si="21"/>
        <v>31</v>
      </c>
    </row>
    <row r="648" spans="1:7" ht="12.75" customHeight="1" x14ac:dyDescent="0.2">
      <c r="A648" s="2">
        <v>2010105185</v>
      </c>
      <c r="B648" s="10" t="s">
        <v>164</v>
      </c>
      <c r="C648" s="9">
        <v>0</v>
      </c>
      <c r="D648" s="11">
        <v>45350</v>
      </c>
      <c r="E648" t="str">
        <f>VLOOKUP(A648,Sheet3!$A$2:$E$1000,3,FALSE)</f>
        <v>شركة التعاونية 223 - وثيقة انظمة - 2562166</v>
      </c>
      <c r="F648">
        <f t="shared" si="20"/>
        <v>59</v>
      </c>
      <c r="G648" t="str">
        <f t="shared" si="21"/>
        <v/>
      </c>
    </row>
    <row r="649" spans="1:7" ht="12.75" customHeight="1" x14ac:dyDescent="0.2">
      <c r="A649" s="2">
        <v>2010105185</v>
      </c>
      <c r="B649" s="10" t="s">
        <v>164</v>
      </c>
      <c r="C649" s="9">
        <v>0</v>
      </c>
      <c r="D649" s="11">
        <v>45382</v>
      </c>
      <c r="E649" t="str">
        <f>VLOOKUP(A649,Sheet3!$A$2:$E$1000,3,FALSE)</f>
        <v>شركة التعاونية 223 - وثيقة انظمة - 2562166</v>
      </c>
      <c r="F649">
        <f t="shared" si="20"/>
        <v>91</v>
      </c>
      <c r="G649" t="str">
        <f t="shared" si="21"/>
        <v/>
      </c>
    </row>
    <row r="650" spans="1:7" ht="12.75" customHeight="1" x14ac:dyDescent="0.2">
      <c r="A650" s="2">
        <v>2010105185</v>
      </c>
      <c r="B650" s="10" t="s">
        <v>164</v>
      </c>
      <c r="C650" s="9">
        <v>0</v>
      </c>
      <c r="D650" s="11">
        <v>45412</v>
      </c>
      <c r="E650" t="str">
        <f>VLOOKUP(A650,Sheet3!$A$2:$E$1000,3,FALSE)</f>
        <v>شركة التعاونية 223 - وثيقة انظمة - 2562166</v>
      </c>
      <c r="F650">
        <f t="shared" si="20"/>
        <v>121</v>
      </c>
      <c r="G650" t="str">
        <f t="shared" si="21"/>
        <v/>
      </c>
    </row>
    <row r="651" spans="1:7" ht="12.75" customHeight="1" x14ac:dyDescent="0.2">
      <c r="A651" s="2">
        <v>2010105189</v>
      </c>
      <c r="B651" t="s">
        <v>165</v>
      </c>
      <c r="C651" s="9">
        <v>8000</v>
      </c>
      <c r="D651" s="11">
        <v>45322</v>
      </c>
      <c r="E651" t="str">
        <f>VLOOKUP(A651,Sheet3!$A$2:$E$1000,3,FALSE)</f>
        <v>مؤسسة عبد المجيد منصور لافى الرويلى  - جمرك ..</v>
      </c>
      <c r="F651">
        <f t="shared" si="20"/>
        <v>31</v>
      </c>
      <c r="G651">
        <f t="shared" si="21"/>
        <v>31</v>
      </c>
    </row>
    <row r="652" spans="1:7" ht="12.75" customHeight="1" x14ac:dyDescent="0.2">
      <c r="A652" s="2">
        <v>2010105189</v>
      </c>
      <c r="B652" t="s">
        <v>165</v>
      </c>
      <c r="C652" s="9">
        <v>8000</v>
      </c>
      <c r="D652" s="11">
        <v>45350</v>
      </c>
      <c r="E652" t="str">
        <f>VLOOKUP(A652,Sheet3!$A$2:$E$1000,3,FALSE)</f>
        <v>مؤسسة عبد المجيد منصور لافى الرويلى  - جمرك ..</v>
      </c>
      <c r="F652">
        <f t="shared" si="20"/>
        <v>59</v>
      </c>
      <c r="G652">
        <f t="shared" si="21"/>
        <v>59</v>
      </c>
    </row>
    <row r="653" spans="1:7" ht="12.75" customHeight="1" x14ac:dyDescent="0.2">
      <c r="A653" s="2">
        <v>2010105189</v>
      </c>
      <c r="B653" t="s">
        <v>165</v>
      </c>
      <c r="C653" s="9">
        <v>0</v>
      </c>
      <c r="D653" s="11">
        <v>45382</v>
      </c>
      <c r="E653" t="str">
        <f>VLOOKUP(A653,Sheet3!$A$2:$E$1000,3,FALSE)</f>
        <v>مؤسسة عبد المجيد منصور لافى الرويلى  - جمرك ..</v>
      </c>
      <c r="F653">
        <f t="shared" si="20"/>
        <v>91</v>
      </c>
      <c r="G653" t="str">
        <f t="shared" si="21"/>
        <v/>
      </c>
    </row>
    <row r="654" spans="1:7" ht="12.75" customHeight="1" x14ac:dyDescent="0.2">
      <c r="A654" s="2">
        <v>2010105189</v>
      </c>
      <c r="B654" t="s">
        <v>165</v>
      </c>
      <c r="C654" s="9">
        <v>0</v>
      </c>
      <c r="D654" s="11">
        <v>45412</v>
      </c>
      <c r="E654" t="str">
        <f>VLOOKUP(A654,Sheet3!$A$2:$E$1000,3,FALSE)</f>
        <v>مؤسسة عبد المجيد منصور لافى الرويلى  - جمرك ..</v>
      </c>
      <c r="F654">
        <f t="shared" si="20"/>
        <v>121</v>
      </c>
      <c r="G654" t="str">
        <f t="shared" si="21"/>
        <v/>
      </c>
    </row>
    <row r="655" spans="1:7" ht="12.75" customHeight="1" x14ac:dyDescent="0.2">
      <c r="A655" s="2">
        <v>2010105190</v>
      </c>
      <c r="B655" s="10" t="s">
        <v>166</v>
      </c>
      <c r="C655" s="9">
        <v>21443.13</v>
      </c>
      <c r="D655" s="11">
        <v>45322</v>
      </c>
      <c r="E655" t="str">
        <f>VLOOKUP(A655,Sheet3!$A$2:$E$1000,3,FALSE)</f>
        <v>شركة تشب العربية للتامين التعاونى</v>
      </c>
      <c r="F655">
        <f t="shared" si="20"/>
        <v>31</v>
      </c>
      <c r="G655">
        <f t="shared" si="21"/>
        <v>31</v>
      </c>
    </row>
    <row r="656" spans="1:7" ht="12.75" customHeight="1" x14ac:dyDescent="0.2">
      <c r="A656" s="2">
        <v>2010105190</v>
      </c>
      <c r="B656" s="10" t="s">
        <v>166</v>
      </c>
      <c r="C656" s="9">
        <v>0</v>
      </c>
      <c r="D656" s="11">
        <v>45350</v>
      </c>
      <c r="E656" t="str">
        <f>VLOOKUP(A656,Sheet3!$A$2:$E$1000,3,FALSE)</f>
        <v>شركة تشب العربية للتامين التعاونى</v>
      </c>
      <c r="F656">
        <f t="shared" si="20"/>
        <v>59</v>
      </c>
      <c r="G656" t="str">
        <f t="shared" si="21"/>
        <v/>
      </c>
    </row>
    <row r="657" spans="1:7" ht="12.75" customHeight="1" x14ac:dyDescent="0.2">
      <c r="A657" s="2">
        <v>2010105190</v>
      </c>
      <c r="B657" s="10" t="s">
        <v>166</v>
      </c>
      <c r="C657" s="9">
        <v>0</v>
      </c>
      <c r="D657" s="11">
        <v>45382</v>
      </c>
      <c r="E657" t="str">
        <f>VLOOKUP(A657,Sheet3!$A$2:$E$1000,3,FALSE)</f>
        <v>شركة تشب العربية للتامين التعاونى</v>
      </c>
      <c r="F657">
        <f t="shared" si="20"/>
        <v>91</v>
      </c>
      <c r="G657" t="str">
        <f t="shared" si="21"/>
        <v/>
      </c>
    </row>
    <row r="658" spans="1:7" ht="12.75" customHeight="1" x14ac:dyDescent="0.2">
      <c r="A658" s="2">
        <v>2010105190</v>
      </c>
      <c r="B658" s="10" t="s">
        <v>166</v>
      </c>
      <c r="C658" s="9">
        <v>0</v>
      </c>
      <c r="D658" s="11">
        <v>45412</v>
      </c>
      <c r="E658" t="str">
        <f>VLOOKUP(A658,Sheet3!$A$2:$E$1000,3,FALSE)</f>
        <v>شركة تشب العربية للتامين التعاونى</v>
      </c>
      <c r="F658">
        <f t="shared" si="20"/>
        <v>121</v>
      </c>
      <c r="G658" t="str">
        <f t="shared" si="21"/>
        <v/>
      </c>
    </row>
    <row r="659" spans="1:7" ht="12.75" customHeight="1" x14ac:dyDescent="0.2">
      <c r="A659" s="2">
        <v>2010105191</v>
      </c>
      <c r="B659" s="10" t="s">
        <v>167</v>
      </c>
      <c r="C659" s="9">
        <v>46690</v>
      </c>
      <c r="D659" s="11">
        <v>45322</v>
      </c>
      <c r="E659" t="str">
        <f>VLOOKUP(A659,Sheet3!$A$2:$E$1000,3,FALSE)</f>
        <v>مؤسسة رواسى المستقبل لتاجير المعدات - تأجير معدات</v>
      </c>
      <c r="F659">
        <f t="shared" si="20"/>
        <v>31</v>
      </c>
      <c r="G659">
        <f t="shared" si="21"/>
        <v>31</v>
      </c>
    </row>
    <row r="660" spans="1:7" ht="12.75" customHeight="1" x14ac:dyDescent="0.2">
      <c r="A660" s="2">
        <v>2010105191</v>
      </c>
      <c r="B660" s="10" t="s">
        <v>167</v>
      </c>
      <c r="C660" s="9">
        <v>0</v>
      </c>
      <c r="D660" s="11">
        <v>45350</v>
      </c>
      <c r="E660" t="str">
        <f>VLOOKUP(A660,Sheet3!$A$2:$E$1000,3,FALSE)</f>
        <v>مؤسسة رواسى المستقبل لتاجير المعدات - تأجير معدات</v>
      </c>
      <c r="F660">
        <f t="shared" si="20"/>
        <v>59</v>
      </c>
      <c r="G660" t="str">
        <f t="shared" si="21"/>
        <v/>
      </c>
    </row>
    <row r="661" spans="1:7" ht="12.75" customHeight="1" x14ac:dyDescent="0.2">
      <c r="A661" s="2">
        <v>2010105191</v>
      </c>
      <c r="B661" s="10" t="s">
        <v>167</v>
      </c>
      <c r="C661" s="9">
        <v>0</v>
      </c>
      <c r="D661" s="11">
        <v>45382</v>
      </c>
      <c r="E661" t="str">
        <f>VLOOKUP(A661,Sheet3!$A$2:$E$1000,3,FALSE)</f>
        <v>مؤسسة رواسى المستقبل لتاجير المعدات - تأجير معدات</v>
      </c>
      <c r="F661">
        <f t="shared" si="20"/>
        <v>91</v>
      </c>
      <c r="G661" t="str">
        <f t="shared" si="21"/>
        <v/>
      </c>
    </row>
    <row r="662" spans="1:7" ht="12.75" customHeight="1" x14ac:dyDescent="0.2">
      <c r="A662" s="2">
        <v>2010105191</v>
      </c>
      <c r="B662" s="10" t="s">
        <v>167</v>
      </c>
      <c r="C662" s="9">
        <v>0</v>
      </c>
      <c r="D662" s="11">
        <v>45412</v>
      </c>
      <c r="E662" t="str">
        <f>VLOOKUP(A662,Sheet3!$A$2:$E$1000,3,FALSE)</f>
        <v>مؤسسة رواسى المستقبل لتاجير المعدات - تأجير معدات</v>
      </c>
      <c r="F662">
        <f t="shared" si="20"/>
        <v>121</v>
      </c>
      <c r="G662" t="str">
        <f t="shared" si="21"/>
        <v/>
      </c>
    </row>
    <row r="663" spans="1:7" ht="12.75" customHeight="1" x14ac:dyDescent="0.2">
      <c r="A663" s="2">
        <v>2010105192</v>
      </c>
      <c r="B663" t="s">
        <v>168</v>
      </c>
      <c r="C663" s="9">
        <v>0</v>
      </c>
      <c r="D663" s="11">
        <v>45322</v>
      </c>
      <c r="E663" t="str">
        <f>VLOOKUP(A663,Sheet3!$A$2:$E$1000,3,FALSE)</f>
        <v>شركة المتقدمة التقنية اللاسلكية</v>
      </c>
      <c r="F663">
        <f t="shared" si="20"/>
        <v>31</v>
      </c>
      <c r="G663" t="str">
        <f t="shared" si="21"/>
        <v/>
      </c>
    </row>
    <row r="664" spans="1:7" ht="12.75" customHeight="1" x14ac:dyDescent="0.2">
      <c r="A664" s="2">
        <v>2010105192</v>
      </c>
      <c r="B664" t="s">
        <v>168</v>
      </c>
      <c r="C664" s="9">
        <v>0</v>
      </c>
      <c r="D664" s="11">
        <v>45350</v>
      </c>
      <c r="E664" t="str">
        <f>VLOOKUP(A664,Sheet3!$A$2:$E$1000,3,FALSE)</f>
        <v>شركة المتقدمة التقنية اللاسلكية</v>
      </c>
      <c r="F664">
        <f t="shared" si="20"/>
        <v>59</v>
      </c>
      <c r="G664" t="str">
        <f t="shared" si="21"/>
        <v/>
      </c>
    </row>
    <row r="665" spans="1:7" ht="12.75" customHeight="1" x14ac:dyDescent="0.2">
      <c r="A665" s="2">
        <v>2010105192</v>
      </c>
      <c r="B665" t="s">
        <v>168</v>
      </c>
      <c r="C665" s="9">
        <v>0</v>
      </c>
      <c r="D665" s="11">
        <v>45382</v>
      </c>
      <c r="E665" t="str">
        <f>VLOOKUP(A665,Sheet3!$A$2:$E$1000,3,FALSE)</f>
        <v>شركة المتقدمة التقنية اللاسلكية</v>
      </c>
      <c r="F665">
        <f t="shared" si="20"/>
        <v>91</v>
      </c>
      <c r="G665" t="str">
        <f t="shared" si="21"/>
        <v/>
      </c>
    </row>
    <row r="666" spans="1:7" ht="12.75" customHeight="1" x14ac:dyDescent="0.2">
      <c r="A666" s="2">
        <v>2010105192</v>
      </c>
      <c r="B666" t="s">
        <v>168</v>
      </c>
      <c r="C666" s="9">
        <v>0</v>
      </c>
      <c r="D666" s="11">
        <v>45412</v>
      </c>
      <c r="E666" t="str">
        <f>VLOOKUP(A666,Sheet3!$A$2:$E$1000,3,FALSE)</f>
        <v>شركة المتقدمة التقنية اللاسلكية</v>
      </c>
      <c r="F666">
        <f t="shared" si="20"/>
        <v>121</v>
      </c>
      <c r="G666" t="str">
        <f t="shared" si="21"/>
        <v/>
      </c>
    </row>
    <row r="667" spans="1:7" ht="12.75" customHeight="1" x14ac:dyDescent="0.2">
      <c r="A667" s="2">
        <v>2010105195</v>
      </c>
      <c r="B667" s="10" t="s">
        <v>169</v>
      </c>
      <c r="C667" s="9">
        <v>33827.5</v>
      </c>
      <c r="D667" s="11">
        <v>45322</v>
      </c>
      <c r="E667" t="str">
        <f>VLOOKUP(A667,Sheet3!$A$2:$E$1000,3,FALSE)</f>
        <v>مطعم على سعد خريب</v>
      </c>
      <c r="F667">
        <f t="shared" si="20"/>
        <v>31</v>
      </c>
      <c r="G667">
        <f t="shared" si="21"/>
        <v>31</v>
      </c>
    </row>
    <row r="668" spans="1:7" ht="12.75" customHeight="1" x14ac:dyDescent="0.2">
      <c r="A668" s="2">
        <v>2010105195</v>
      </c>
      <c r="B668" s="10" t="s">
        <v>169</v>
      </c>
      <c r="C668" s="9">
        <v>0</v>
      </c>
      <c r="D668" s="11">
        <v>45350</v>
      </c>
      <c r="E668" t="str">
        <f>VLOOKUP(A668,Sheet3!$A$2:$E$1000,3,FALSE)</f>
        <v>مطعم على سعد خريب</v>
      </c>
      <c r="F668">
        <f t="shared" si="20"/>
        <v>59</v>
      </c>
      <c r="G668" t="str">
        <f t="shared" si="21"/>
        <v/>
      </c>
    </row>
    <row r="669" spans="1:7" ht="12.75" customHeight="1" x14ac:dyDescent="0.2">
      <c r="A669" s="2">
        <v>2010105195</v>
      </c>
      <c r="B669" s="10" t="s">
        <v>169</v>
      </c>
      <c r="C669" s="9">
        <v>0</v>
      </c>
      <c r="D669" s="11">
        <v>45382</v>
      </c>
      <c r="E669" t="str">
        <f>VLOOKUP(A669,Sheet3!$A$2:$E$1000,3,FALSE)</f>
        <v>مطعم على سعد خريب</v>
      </c>
      <c r="F669">
        <f t="shared" si="20"/>
        <v>91</v>
      </c>
      <c r="G669" t="str">
        <f t="shared" si="21"/>
        <v/>
      </c>
    </row>
    <row r="670" spans="1:7" ht="12.75" customHeight="1" x14ac:dyDescent="0.2">
      <c r="A670" s="2">
        <v>2010105195</v>
      </c>
      <c r="B670" s="10" t="s">
        <v>169</v>
      </c>
      <c r="C670" s="9">
        <v>0</v>
      </c>
      <c r="D670" s="11">
        <v>45412</v>
      </c>
      <c r="E670" t="str">
        <f>VLOOKUP(A670,Sheet3!$A$2:$E$1000,3,FALSE)</f>
        <v>مطعم على سعد خريب</v>
      </c>
      <c r="F670">
        <f t="shared" si="20"/>
        <v>121</v>
      </c>
      <c r="G670" t="str">
        <f t="shared" si="21"/>
        <v/>
      </c>
    </row>
    <row r="671" spans="1:7" ht="12.75" customHeight="1" x14ac:dyDescent="0.2">
      <c r="A671" s="2">
        <v>2010105196</v>
      </c>
      <c r="B671" t="s">
        <v>170</v>
      </c>
      <c r="C671" s="9">
        <v>24445.55</v>
      </c>
      <c r="D671" s="11">
        <v>45322</v>
      </c>
      <c r="E671" t="str">
        <f>VLOOKUP(A671,Sheet3!$A$2:$E$1000,3,FALSE)</f>
        <v>شركة تقنيات الجلفنة والتصنيع (الجلفنة)</v>
      </c>
      <c r="F671">
        <f t="shared" si="20"/>
        <v>31</v>
      </c>
      <c r="G671">
        <f t="shared" si="21"/>
        <v>31</v>
      </c>
    </row>
    <row r="672" spans="1:7" ht="12.75" customHeight="1" x14ac:dyDescent="0.2">
      <c r="A672" s="2">
        <v>2010105196</v>
      </c>
      <c r="B672" t="s">
        <v>170</v>
      </c>
      <c r="C672" s="9">
        <v>24445.55</v>
      </c>
      <c r="D672" s="11">
        <v>45350</v>
      </c>
      <c r="E672" t="str">
        <f>VLOOKUP(A672,Sheet3!$A$2:$E$1000,3,FALSE)</f>
        <v>شركة تقنيات الجلفنة والتصنيع (الجلفنة)</v>
      </c>
      <c r="F672">
        <f t="shared" si="20"/>
        <v>59</v>
      </c>
      <c r="G672">
        <f t="shared" si="21"/>
        <v>59</v>
      </c>
    </row>
    <row r="673" spans="1:7" ht="12.75" customHeight="1" x14ac:dyDescent="0.2">
      <c r="A673" s="2">
        <v>2010105196</v>
      </c>
      <c r="B673" t="s">
        <v>170</v>
      </c>
      <c r="C673" s="9">
        <v>0</v>
      </c>
      <c r="D673" s="11">
        <v>45382</v>
      </c>
      <c r="E673" t="str">
        <f>VLOOKUP(A673,Sheet3!$A$2:$E$1000,3,FALSE)</f>
        <v>شركة تقنيات الجلفنة والتصنيع (الجلفنة)</v>
      </c>
      <c r="F673">
        <f t="shared" si="20"/>
        <v>91</v>
      </c>
      <c r="G673" t="str">
        <f t="shared" si="21"/>
        <v/>
      </c>
    </row>
    <row r="674" spans="1:7" ht="12.75" customHeight="1" x14ac:dyDescent="0.2">
      <c r="A674" s="2">
        <v>2010105196</v>
      </c>
      <c r="B674" t="s">
        <v>170</v>
      </c>
      <c r="C674" s="9">
        <v>0</v>
      </c>
      <c r="D674" s="11">
        <v>45412</v>
      </c>
      <c r="E674" t="str">
        <f>VLOOKUP(A674,Sheet3!$A$2:$E$1000,3,FALSE)</f>
        <v>شركة تقنيات الجلفنة والتصنيع (الجلفنة)</v>
      </c>
      <c r="F674">
        <f t="shared" si="20"/>
        <v>121</v>
      </c>
      <c r="G674" t="str">
        <f t="shared" si="21"/>
        <v/>
      </c>
    </row>
    <row r="675" spans="1:7" ht="12.75" customHeight="1" x14ac:dyDescent="0.2">
      <c r="A675" s="2">
        <v>2010105197</v>
      </c>
      <c r="B675" t="s">
        <v>171</v>
      </c>
      <c r="C675" s="9">
        <v>0</v>
      </c>
      <c r="D675" s="11">
        <v>45322</v>
      </c>
      <c r="E675" t="str">
        <f>VLOOKUP(A675,Sheet3!$A$2:$E$1000,3,FALSE)</f>
        <v>شركة الازمنة المتقدمة للمقاولات العامة</v>
      </c>
      <c r="F675">
        <f t="shared" si="20"/>
        <v>31</v>
      </c>
      <c r="G675" t="str">
        <f t="shared" si="21"/>
        <v/>
      </c>
    </row>
    <row r="676" spans="1:7" ht="12.75" customHeight="1" x14ac:dyDescent="0.2">
      <c r="A676" s="2">
        <v>2010105197</v>
      </c>
      <c r="B676" t="s">
        <v>171</v>
      </c>
      <c r="C676" s="9">
        <v>0</v>
      </c>
      <c r="D676" s="11">
        <v>45350</v>
      </c>
      <c r="E676" t="str">
        <f>VLOOKUP(A676,Sheet3!$A$2:$E$1000,3,FALSE)</f>
        <v>شركة الازمنة المتقدمة للمقاولات العامة</v>
      </c>
      <c r="F676">
        <f t="shared" si="20"/>
        <v>59</v>
      </c>
      <c r="G676" t="str">
        <f t="shared" si="21"/>
        <v/>
      </c>
    </row>
    <row r="677" spans="1:7" ht="12.75" customHeight="1" x14ac:dyDescent="0.2">
      <c r="A677" s="2">
        <v>2010105197</v>
      </c>
      <c r="B677" t="s">
        <v>171</v>
      </c>
      <c r="C677" s="9">
        <v>0</v>
      </c>
      <c r="D677" s="11">
        <v>45382</v>
      </c>
      <c r="E677" t="str">
        <f>VLOOKUP(A677,Sheet3!$A$2:$E$1000,3,FALSE)</f>
        <v>شركة الازمنة المتقدمة للمقاولات العامة</v>
      </c>
      <c r="F677">
        <f t="shared" si="20"/>
        <v>91</v>
      </c>
      <c r="G677" t="str">
        <f t="shared" si="21"/>
        <v/>
      </c>
    </row>
    <row r="678" spans="1:7" ht="12.75" customHeight="1" x14ac:dyDescent="0.2">
      <c r="A678" s="2">
        <v>2010105197</v>
      </c>
      <c r="B678" t="s">
        <v>171</v>
      </c>
      <c r="C678" s="9">
        <v>0</v>
      </c>
      <c r="D678" s="11">
        <v>45412</v>
      </c>
      <c r="E678" t="str">
        <f>VLOOKUP(A678,Sheet3!$A$2:$E$1000,3,FALSE)</f>
        <v>شركة الازمنة المتقدمة للمقاولات العامة</v>
      </c>
      <c r="F678">
        <f t="shared" si="20"/>
        <v>121</v>
      </c>
      <c r="G678" t="str">
        <f t="shared" si="21"/>
        <v/>
      </c>
    </row>
    <row r="679" spans="1:7" ht="12.75" customHeight="1" x14ac:dyDescent="0.2">
      <c r="A679" s="2">
        <v>2010105198</v>
      </c>
      <c r="B679" t="s">
        <v>172</v>
      </c>
      <c r="C679" s="9">
        <v>0</v>
      </c>
      <c r="D679" s="11">
        <v>45322</v>
      </c>
      <c r="E679" t="str">
        <f>VLOOKUP(A679,Sheet3!$A$2:$E$1000,3,FALSE)</f>
        <v>مؤسسة نقليات ديانا - ب ط ل - 9279</v>
      </c>
      <c r="F679">
        <f t="shared" si="20"/>
        <v>31</v>
      </c>
      <c r="G679" t="str">
        <f t="shared" si="21"/>
        <v/>
      </c>
    </row>
    <row r="680" spans="1:7" ht="12.75" customHeight="1" x14ac:dyDescent="0.2">
      <c r="A680" s="2">
        <v>2010105198</v>
      </c>
      <c r="B680" t="s">
        <v>172</v>
      </c>
      <c r="C680" s="9">
        <v>0</v>
      </c>
      <c r="D680" s="11">
        <v>45350</v>
      </c>
      <c r="E680" t="str">
        <f>VLOOKUP(A680,Sheet3!$A$2:$E$1000,3,FALSE)</f>
        <v>مؤسسة نقليات ديانا - ب ط ل - 9279</v>
      </c>
      <c r="F680">
        <f t="shared" si="20"/>
        <v>59</v>
      </c>
      <c r="G680" t="str">
        <f t="shared" si="21"/>
        <v/>
      </c>
    </row>
    <row r="681" spans="1:7" ht="12.75" customHeight="1" x14ac:dyDescent="0.2">
      <c r="A681" s="2">
        <v>2010105198</v>
      </c>
      <c r="B681" t="s">
        <v>172</v>
      </c>
      <c r="C681" s="9">
        <v>0</v>
      </c>
      <c r="D681" s="11">
        <v>45382</v>
      </c>
      <c r="E681" t="str">
        <f>VLOOKUP(A681,Sheet3!$A$2:$E$1000,3,FALSE)</f>
        <v>مؤسسة نقليات ديانا - ب ط ل - 9279</v>
      </c>
      <c r="F681">
        <f t="shared" si="20"/>
        <v>91</v>
      </c>
      <c r="G681" t="str">
        <f t="shared" si="21"/>
        <v/>
      </c>
    </row>
    <row r="682" spans="1:7" ht="12.75" customHeight="1" x14ac:dyDescent="0.2">
      <c r="A682" s="2">
        <v>2010105198</v>
      </c>
      <c r="B682" t="s">
        <v>172</v>
      </c>
      <c r="C682" s="9">
        <v>0</v>
      </c>
      <c r="D682" s="11">
        <v>45412</v>
      </c>
      <c r="E682" t="str">
        <f>VLOOKUP(A682,Sheet3!$A$2:$E$1000,3,FALSE)</f>
        <v>مؤسسة نقليات ديانا - ب ط ل - 9279</v>
      </c>
      <c r="F682">
        <f t="shared" si="20"/>
        <v>121</v>
      </c>
      <c r="G682" t="str">
        <f t="shared" si="21"/>
        <v/>
      </c>
    </row>
    <row r="683" spans="1:7" ht="12.75" customHeight="1" x14ac:dyDescent="0.2">
      <c r="A683" s="2">
        <v>2010106004</v>
      </c>
      <c r="B683" t="s">
        <v>173</v>
      </c>
      <c r="C683" s="9">
        <v>0</v>
      </c>
      <c r="D683" s="11">
        <v>45322</v>
      </c>
      <c r="E683" t="str">
        <f>VLOOKUP(A683,Sheet3!$A$2:$E$1000,3,FALSE)</f>
        <v>شركة لندنر الشرق الاوسط.</v>
      </c>
      <c r="F683">
        <f t="shared" si="20"/>
        <v>31</v>
      </c>
      <c r="G683" t="str">
        <f t="shared" si="21"/>
        <v/>
      </c>
    </row>
    <row r="684" spans="1:7" ht="12.75" customHeight="1" x14ac:dyDescent="0.2">
      <c r="A684" s="2">
        <v>2010106004</v>
      </c>
      <c r="B684" t="s">
        <v>173</v>
      </c>
      <c r="C684" s="9">
        <v>0</v>
      </c>
      <c r="D684" s="11">
        <v>45350</v>
      </c>
      <c r="E684" t="str">
        <f>VLOOKUP(A684,Sheet3!$A$2:$E$1000,3,FALSE)</f>
        <v>شركة لندنر الشرق الاوسط.</v>
      </c>
      <c r="F684">
        <f t="shared" si="20"/>
        <v>59</v>
      </c>
      <c r="G684" t="str">
        <f t="shared" si="21"/>
        <v/>
      </c>
    </row>
    <row r="685" spans="1:7" ht="12.75" customHeight="1" x14ac:dyDescent="0.2">
      <c r="A685" s="2">
        <v>2010106004</v>
      </c>
      <c r="B685" t="s">
        <v>173</v>
      </c>
      <c r="C685" s="9">
        <v>0</v>
      </c>
      <c r="D685" s="11">
        <v>45382</v>
      </c>
      <c r="E685" t="str">
        <f>VLOOKUP(A685,Sheet3!$A$2:$E$1000,3,FALSE)</f>
        <v>شركة لندنر الشرق الاوسط.</v>
      </c>
      <c r="F685">
        <f t="shared" si="20"/>
        <v>91</v>
      </c>
      <c r="G685" t="str">
        <f t="shared" si="21"/>
        <v/>
      </c>
    </row>
    <row r="686" spans="1:7" ht="12.75" customHeight="1" x14ac:dyDescent="0.2">
      <c r="A686" s="2">
        <v>2010106004</v>
      </c>
      <c r="B686" t="s">
        <v>173</v>
      </c>
      <c r="C686" s="9">
        <v>0</v>
      </c>
      <c r="D686" s="11">
        <v>45412</v>
      </c>
      <c r="E686" t="str">
        <f>VLOOKUP(A686,Sheet3!$A$2:$E$1000,3,FALSE)</f>
        <v>شركة لندنر الشرق الاوسط.</v>
      </c>
      <c r="F686">
        <f t="shared" si="20"/>
        <v>121</v>
      </c>
      <c r="G686" t="str">
        <f t="shared" si="21"/>
        <v/>
      </c>
    </row>
    <row r="687" spans="1:7" ht="12.75" customHeight="1" x14ac:dyDescent="0.2">
      <c r="A687" s="2">
        <v>2010106006</v>
      </c>
      <c r="B687" t="s">
        <v>174</v>
      </c>
      <c r="C687" s="9">
        <v>19082.920229999909</v>
      </c>
      <c r="D687" s="11">
        <v>45322</v>
      </c>
      <c r="E687" t="str">
        <f>VLOOKUP(A687,Sheet3!$A$2:$E$1000,3,FALSE)</f>
        <v>شركة كين لونج - Kin Long - الصينية.</v>
      </c>
      <c r="F687">
        <f t="shared" si="20"/>
        <v>31</v>
      </c>
      <c r="G687">
        <f t="shared" si="21"/>
        <v>31</v>
      </c>
    </row>
    <row r="688" spans="1:7" ht="12.75" customHeight="1" x14ac:dyDescent="0.2">
      <c r="A688" s="2">
        <v>2010106006</v>
      </c>
      <c r="B688" t="s">
        <v>174</v>
      </c>
      <c r="C688" s="9">
        <v>0</v>
      </c>
      <c r="D688" s="11">
        <v>45350</v>
      </c>
      <c r="E688" t="str">
        <f>VLOOKUP(A688,Sheet3!$A$2:$E$1000,3,FALSE)</f>
        <v>شركة كين لونج - Kin Long - الصينية.</v>
      </c>
      <c r="F688">
        <f t="shared" si="20"/>
        <v>59</v>
      </c>
      <c r="G688" t="str">
        <f t="shared" si="21"/>
        <v/>
      </c>
    </row>
    <row r="689" spans="1:7" ht="12.75" customHeight="1" x14ac:dyDescent="0.2">
      <c r="A689" s="2">
        <v>2010106006</v>
      </c>
      <c r="B689" t="s">
        <v>174</v>
      </c>
      <c r="C689" s="9">
        <v>0</v>
      </c>
      <c r="D689" s="11">
        <v>45382</v>
      </c>
      <c r="E689" t="str">
        <f>VLOOKUP(A689,Sheet3!$A$2:$E$1000,3,FALSE)</f>
        <v>شركة كين لونج - Kin Long - الصينية.</v>
      </c>
      <c r="F689">
        <f t="shared" si="20"/>
        <v>91</v>
      </c>
      <c r="G689" t="str">
        <f t="shared" si="21"/>
        <v/>
      </c>
    </row>
    <row r="690" spans="1:7" ht="12.75" customHeight="1" x14ac:dyDescent="0.2">
      <c r="A690" s="2">
        <v>2010106006</v>
      </c>
      <c r="B690" t="s">
        <v>174</v>
      </c>
      <c r="C690" s="9">
        <v>0</v>
      </c>
      <c r="D690" s="11">
        <v>45412</v>
      </c>
      <c r="E690" t="str">
        <f>VLOOKUP(A690,Sheet3!$A$2:$E$1000,3,FALSE)</f>
        <v>شركة كين لونج - Kin Long - الصينية.</v>
      </c>
      <c r="F690">
        <f t="shared" si="20"/>
        <v>121</v>
      </c>
      <c r="G690" t="str">
        <f t="shared" si="21"/>
        <v/>
      </c>
    </row>
    <row r="691" spans="1:7" ht="12.75" customHeight="1" x14ac:dyDescent="0.2">
      <c r="A691" s="2">
        <v>2010106014</v>
      </c>
      <c r="B691" t="s">
        <v>175</v>
      </c>
      <c r="C691" s="9">
        <v>0</v>
      </c>
      <c r="D691" s="11">
        <v>45322</v>
      </c>
      <c r="E691" t="str">
        <f>VLOOKUP(A691,Sheet3!$A$2:$E$1000,3,FALSE)</f>
        <v>ايلو ماتيك الشرق الاوسط  _ ELUMATEC</v>
      </c>
      <c r="F691">
        <f t="shared" si="20"/>
        <v>31</v>
      </c>
      <c r="G691" t="str">
        <f t="shared" si="21"/>
        <v/>
      </c>
    </row>
    <row r="692" spans="1:7" ht="12.75" customHeight="1" x14ac:dyDescent="0.2">
      <c r="A692" s="2">
        <v>2010106014</v>
      </c>
      <c r="B692" t="s">
        <v>175</v>
      </c>
      <c r="C692" s="9">
        <v>0</v>
      </c>
      <c r="D692" s="11">
        <v>45350</v>
      </c>
      <c r="E692" t="str">
        <f>VLOOKUP(A692,Sheet3!$A$2:$E$1000,3,FALSE)</f>
        <v>ايلو ماتيك الشرق الاوسط  _ ELUMATEC</v>
      </c>
      <c r="F692">
        <f t="shared" si="20"/>
        <v>59</v>
      </c>
      <c r="G692" t="str">
        <f t="shared" si="21"/>
        <v/>
      </c>
    </row>
    <row r="693" spans="1:7" ht="12.75" customHeight="1" x14ac:dyDescent="0.2">
      <c r="A693" s="2">
        <v>2010106014</v>
      </c>
      <c r="B693" t="s">
        <v>175</v>
      </c>
      <c r="C693" s="9">
        <v>0</v>
      </c>
      <c r="D693" s="11">
        <v>45382</v>
      </c>
      <c r="E693" t="str">
        <f>VLOOKUP(A693,Sheet3!$A$2:$E$1000,3,FALSE)</f>
        <v>ايلو ماتيك الشرق الاوسط  _ ELUMATEC</v>
      </c>
      <c r="F693">
        <f t="shared" si="20"/>
        <v>91</v>
      </c>
      <c r="G693" t="str">
        <f t="shared" si="21"/>
        <v/>
      </c>
    </row>
    <row r="694" spans="1:7" ht="12.75" customHeight="1" x14ac:dyDescent="0.2">
      <c r="A694" s="2">
        <v>2010106014</v>
      </c>
      <c r="B694" t="s">
        <v>175</v>
      </c>
      <c r="C694" s="9">
        <v>0</v>
      </c>
      <c r="D694" s="11">
        <v>45412</v>
      </c>
      <c r="E694" t="str">
        <f>VLOOKUP(A694,Sheet3!$A$2:$E$1000,3,FALSE)</f>
        <v>ايلو ماتيك الشرق الاوسط  _ ELUMATEC</v>
      </c>
      <c r="F694">
        <f t="shared" si="20"/>
        <v>121</v>
      </c>
      <c r="G694" t="str">
        <f t="shared" si="21"/>
        <v/>
      </c>
    </row>
    <row r="695" spans="1:7" ht="12.75" customHeight="1" x14ac:dyDescent="0.2">
      <c r="A695" s="2">
        <v>2010106019</v>
      </c>
      <c r="B695" t="s">
        <v>176</v>
      </c>
      <c r="C695" s="9">
        <v>273.81366999994964</v>
      </c>
      <c r="D695" s="11">
        <v>45322</v>
      </c>
      <c r="E695" t="str">
        <f>VLOOKUP(A695,Sheet3!$A$2:$E$1000,3,FALSE)</f>
        <v>DUFAST INTERNATIONAL TRADING LLCFZ.</v>
      </c>
      <c r="F695">
        <f t="shared" si="20"/>
        <v>31</v>
      </c>
      <c r="G695">
        <f t="shared" si="21"/>
        <v>31</v>
      </c>
    </row>
    <row r="696" spans="1:7" ht="12.75" customHeight="1" x14ac:dyDescent="0.2">
      <c r="A696" s="2">
        <v>2010106019</v>
      </c>
      <c r="B696" t="s">
        <v>176</v>
      </c>
      <c r="C696" s="9">
        <v>0</v>
      </c>
      <c r="D696" s="11">
        <v>45350</v>
      </c>
      <c r="E696" t="str">
        <f>VLOOKUP(A696,Sheet3!$A$2:$E$1000,3,FALSE)</f>
        <v>DUFAST INTERNATIONAL TRADING LLCFZ.</v>
      </c>
      <c r="F696">
        <f t="shared" si="20"/>
        <v>59</v>
      </c>
      <c r="G696" t="str">
        <f t="shared" si="21"/>
        <v/>
      </c>
    </row>
    <row r="697" spans="1:7" ht="12.75" customHeight="1" x14ac:dyDescent="0.2">
      <c r="A697" s="2">
        <v>2010106019</v>
      </c>
      <c r="B697" t="s">
        <v>176</v>
      </c>
      <c r="C697" s="9">
        <v>0</v>
      </c>
      <c r="D697" s="11">
        <v>45382</v>
      </c>
      <c r="E697" t="str">
        <f>VLOOKUP(A697,Sheet3!$A$2:$E$1000,3,FALSE)</f>
        <v>DUFAST INTERNATIONAL TRADING LLCFZ.</v>
      </c>
      <c r="F697">
        <f t="shared" si="20"/>
        <v>91</v>
      </c>
      <c r="G697" t="str">
        <f t="shared" si="21"/>
        <v/>
      </c>
    </row>
    <row r="698" spans="1:7" ht="12.75" customHeight="1" x14ac:dyDescent="0.2">
      <c r="A698" s="2">
        <v>2010106019</v>
      </c>
      <c r="B698" t="s">
        <v>176</v>
      </c>
      <c r="C698" s="9">
        <v>0</v>
      </c>
      <c r="D698" s="11">
        <v>45412</v>
      </c>
      <c r="E698" t="str">
        <f>VLOOKUP(A698,Sheet3!$A$2:$E$1000,3,FALSE)</f>
        <v>DUFAST INTERNATIONAL TRADING LLCFZ.</v>
      </c>
      <c r="F698">
        <f t="shared" si="20"/>
        <v>121</v>
      </c>
      <c r="G698" t="str">
        <f t="shared" si="21"/>
        <v/>
      </c>
    </row>
    <row r="699" spans="1:7" ht="12.75" customHeight="1" x14ac:dyDescent="0.2">
      <c r="A699" s="2">
        <v>2010106021</v>
      </c>
      <c r="B699" t="s">
        <v>177</v>
      </c>
      <c r="C699" s="9">
        <v>0</v>
      </c>
      <c r="D699" s="11">
        <v>45322</v>
      </c>
      <c r="E699" t="str">
        <f>VLOOKUP(A699,Sheet3!$A$2:$E$1000,3,FALSE)</f>
        <v>مركز دبى لتوريد مواد البناء(DBMSC).</v>
      </c>
      <c r="F699">
        <f t="shared" si="20"/>
        <v>31</v>
      </c>
      <c r="G699" t="str">
        <f t="shared" si="21"/>
        <v/>
      </c>
    </row>
    <row r="700" spans="1:7" ht="12.75" customHeight="1" x14ac:dyDescent="0.2">
      <c r="A700" s="2">
        <v>2010106021</v>
      </c>
      <c r="B700" t="s">
        <v>177</v>
      </c>
      <c r="C700" s="9">
        <v>999596</v>
      </c>
      <c r="D700" s="11">
        <v>45350</v>
      </c>
      <c r="E700" t="str">
        <f>VLOOKUP(A700,Sheet3!$A$2:$E$1000,3,FALSE)</f>
        <v>مركز دبى لتوريد مواد البناء(DBMSC).</v>
      </c>
      <c r="F700">
        <f t="shared" si="20"/>
        <v>59</v>
      </c>
      <c r="G700">
        <f t="shared" si="21"/>
        <v>59</v>
      </c>
    </row>
    <row r="701" spans="1:7" ht="12.75" customHeight="1" x14ac:dyDescent="0.2">
      <c r="A701" s="2">
        <v>2010106021</v>
      </c>
      <c r="B701" t="s">
        <v>177</v>
      </c>
      <c r="C701" s="9">
        <v>894260</v>
      </c>
      <c r="D701" s="11">
        <v>45382</v>
      </c>
      <c r="E701" t="str">
        <f>VLOOKUP(A701,Sheet3!$A$2:$E$1000,3,FALSE)</f>
        <v>مركز دبى لتوريد مواد البناء(DBMSC).</v>
      </c>
      <c r="F701">
        <f t="shared" si="20"/>
        <v>91</v>
      </c>
      <c r="G701">
        <f t="shared" si="21"/>
        <v>91</v>
      </c>
    </row>
    <row r="702" spans="1:7" ht="12.75" customHeight="1" x14ac:dyDescent="0.2">
      <c r="A702" s="2">
        <v>2010106021</v>
      </c>
      <c r="B702" t="s">
        <v>177</v>
      </c>
      <c r="C702" s="9">
        <v>1007063.94</v>
      </c>
      <c r="D702" s="11">
        <v>45412</v>
      </c>
      <c r="E702" t="str">
        <f>VLOOKUP(A702,Sheet3!$A$2:$E$1000,3,FALSE)</f>
        <v>مركز دبى لتوريد مواد البناء(DBMSC).</v>
      </c>
      <c r="F702">
        <f t="shared" si="20"/>
        <v>121</v>
      </c>
      <c r="G702">
        <f t="shared" si="21"/>
        <v>121</v>
      </c>
    </row>
    <row r="703" spans="1:7" ht="12.75" customHeight="1" x14ac:dyDescent="0.2">
      <c r="A703" s="2">
        <v>2010106022</v>
      </c>
      <c r="B703" t="s">
        <v>178</v>
      </c>
      <c r="C703" s="9">
        <v>0</v>
      </c>
      <c r="D703" s="11">
        <v>45322</v>
      </c>
      <c r="E703" t="str">
        <f>VLOOKUP(A703,Sheet3!$A$2:$E$1000,3,FALSE)</f>
        <v>شركة EFP INTERNATIONAL B.V.</v>
      </c>
      <c r="F703">
        <f t="shared" si="20"/>
        <v>31</v>
      </c>
      <c r="G703" t="str">
        <f t="shared" si="21"/>
        <v/>
      </c>
    </row>
    <row r="704" spans="1:7" ht="12.75" customHeight="1" x14ac:dyDescent="0.2">
      <c r="A704" s="2">
        <v>2010106022</v>
      </c>
      <c r="B704" t="s">
        <v>178</v>
      </c>
      <c r="C704" s="9">
        <v>0</v>
      </c>
      <c r="D704" s="11">
        <v>45350</v>
      </c>
      <c r="E704" t="str">
        <f>VLOOKUP(A704,Sheet3!$A$2:$E$1000,3,FALSE)</f>
        <v>شركة EFP INTERNATIONAL B.V.</v>
      </c>
      <c r="F704">
        <f t="shared" si="20"/>
        <v>59</v>
      </c>
      <c r="G704" t="str">
        <f t="shared" si="21"/>
        <v/>
      </c>
    </row>
    <row r="705" spans="1:7" ht="12.75" customHeight="1" x14ac:dyDescent="0.2">
      <c r="A705" s="2">
        <v>2010106022</v>
      </c>
      <c r="B705" t="s">
        <v>178</v>
      </c>
      <c r="C705" s="9">
        <v>0</v>
      </c>
      <c r="D705" s="11">
        <v>45382</v>
      </c>
      <c r="E705" t="str">
        <f>VLOOKUP(A705,Sheet3!$A$2:$E$1000,3,FALSE)</f>
        <v>شركة EFP INTERNATIONAL B.V.</v>
      </c>
      <c r="F705">
        <f t="shared" si="20"/>
        <v>91</v>
      </c>
      <c r="G705" t="str">
        <f t="shared" si="21"/>
        <v/>
      </c>
    </row>
    <row r="706" spans="1:7" ht="12.75" customHeight="1" x14ac:dyDescent="0.2">
      <c r="A706" s="2">
        <v>2010106022</v>
      </c>
      <c r="B706" t="s">
        <v>178</v>
      </c>
      <c r="C706" s="9">
        <v>0</v>
      </c>
      <c r="D706" s="11">
        <v>45412</v>
      </c>
      <c r="E706" t="str">
        <f>VLOOKUP(A706,Sheet3!$A$2:$E$1000,3,FALSE)</f>
        <v>شركة EFP INTERNATIONAL B.V.</v>
      </c>
      <c r="F706">
        <f t="shared" si="20"/>
        <v>121</v>
      </c>
      <c r="G706" t="str">
        <f t="shared" si="21"/>
        <v/>
      </c>
    </row>
    <row r="707" spans="1:7" ht="12.75" customHeight="1" x14ac:dyDescent="0.2">
      <c r="A707" s="2">
        <v>2010106023</v>
      </c>
      <c r="B707" t="s">
        <v>179</v>
      </c>
      <c r="C707" s="9">
        <v>0</v>
      </c>
      <c r="D707" s="11">
        <v>45322</v>
      </c>
      <c r="E707" t="str">
        <f>VLOOKUP(A707,Sheet3!$A$2:$E$1000,3,FALSE)</f>
        <v>شركة شوكو الشرق الاوسط.</v>
      </c>
      <c r="F707">
        <f t="shared" ref="F707:F770" si="22">D707-$F$1</f>
        <v>31</v>
      </c>
      <c r="G707" t="str">
        <f t="shared" si="21"/>
        <v/>
      </c>
    </row>
    <row r="708" spans="1:7" ht="12.75" customHeight="1" x14ac:dyDescent="0.2">
      <c r="A708" s="2">
        <v>2010106023</v>
      </c>
      <c r="B708" t="s">
        <v>179</v>
      </c>
      <c r="C708" s="9">
        <v>0</v>
      </c>
      <c r="D708" s="11">
        <v>45350</v>
      </c>
      <c r="E708" t="str">
        <f>VLOOKUP(A708,Sheet3!$A$2:$E$1000,3,FALSE)</f>
        <v>شركة شوكو الشرق الاوسط.</v>
      </c>
      <c r="F708">
        <f t="shared" si="22"/>
        <v>59</v>
      </c>
      <c r="G708" t="str">
        <f t="shared" ref="G708:G771" si="23">IF(C708&gt;0,F708,"")</f>
        <v/>
      </c>
    </row>
    <row r="709" spans="1:7" ht="12.75" customHeight="1" x14ac:dyDescent="0.2">
      <c r="A709" s="2">
        <v>2010106023</v>
      </c>
      <c r="B709" t="s">
        <v>179</v>
      </c>
      <c r="C709" s="9">
        <v>0</v>
      </c>
      <c r="D709" s="11">
        <v>45382</v>
      </c>
      <c r="E709" t="str">
        <f>VLOOKUP(A709,Sheet3!$A$2:$E$1000,3,FALSE)</f>
        <v>شركة شوكو الشرق الاوسط.</v>
      </c>
      <c r="F709">
        <f t="shared" si="22"/>
        <v>91</v>
      </c>
      <c r="G709" t="str">
        <f t="shared" si="23"/>
        <v/>
      </c>
    </row>
    <row r="710" spans="1:7" ht="12.75" customHeight="1" x14ac:dyDescent="0.2">
      <c r="A710" s="2">
        <v>2010106023</v>
      </c>
      <c r="B710" t="s">
        <v>179</v>
      </c>
      <c r="C710" s="9">
        <v>0</v>
      </c>
      <c r="D710" s="11">
        <v>45412</v>
      </c>
      <c r="E710" t="str">
        <f>VLOOKUP(A710,Sheet3!$A$2:$E$1000,3,FALSE)</f>
        <v>شركة شوكو الشرق الاوسط.</v>
      </c>
      <c r="F710">
        <f t="shared" si="22"/>
        <v>121</v>
      </c>
      <c r="G710" t="str">
        <f t="shared" si="23"/>
        <v/>
      </c>
    </row>
    <row r="711" spans="1:7" ht="12.75" customHeight="1" x14ac:dyDescent="0.2">
      <c r="A711" s="2">
        <v>2010106024</v>
      </c>
      <c r="B711" t="s">
        <v>180</v>
      </c>
      <c r="C711" s="9">
        <v>0</v>
      </c>
      <c r="D711" s="11">
        <v>45322</v>
      </c>
      <c r="E711" t="str">
        <f>VLOOKUP(A711,Sheet3!$A$2:$E$1000,3,FALSE)</f>
        <v>تايجر ستيل - النمر للصناعات المعدنية.</v>
      </c>
      <c r="F711">
        <f t="shared" si="22"/>
        <v>31</v>
      </c>
      <c r="G711" t="str">
        <f t="shared" si="23"/>
        <v/>
      </c>
    </row>
    <row r="712" spans="1:7" ht="12.75" customHeight="1" x14ac:dyDescent="0.2">
      <c r="A712" s="2">
        <v>2010106024</v>
      </c>
      <c r="B712" t="s">
        <v>180</v>
      </c>
      <c r="C712" s="9">
        <v>0</v>
      </c>
      <c r="D712" s="11">
        <v>45350</v>
      </c>
      <c r="E712" t="str">
        <f>VLOOKUP(A712,Sheet3!$A$2:$E$1000,3,FALSE)</f>
        <v>تايجر ستيل - النمر للصناعات المعدنية.</v>
      </c>
      <c r="F712">
        <f t="shared" si="22"/>
        <v>59</v>
      </c>
      <c r="G712" t="str">
        <f t="shared" si="23"/>
        <v/>
      </c>
    </row>
    <row r="713" spans="1:7" ht="12.75" customHeight="1" x14ac:dyDescent="0.2">
      <c r="A713" s="2">
        <v>2010106024</v>
      </c>
      <c r="B713" t="s">
        <v>180</v>
      </c>
      <c r="C713" s="9">
        <v>0</v>
      </c>
      <c r="D713" s="11">
        <v>45382</v>
      </c>
      <c r="E713" t="str">
        <f>VLOOKUP(A713,Sheet3!$A$2:$E$1000,3,FALSE)</f>
        <v>تايجر ستيل - النمر للصناعات المعدنية.</v>
      </c>
      <c r="F713">
        <f t="shared" si="22"/>
        <v>91</v>
      </c>
      <c r="G713" t="str">
        <f t="shared" si="23"/>
        <v/>
      </c>
    </row>
    <row r="714" spans="1:7" ht="12.75" customHeight="1" x14ac:dyDescent="0.2">
      <c r="A714" s="2">
        <v>2010106024</v>
      </c>
      <c r="B714" t="s">
        <v>180</v>
      </c>
      <c r="C714" s="9">
        <v>0</v>
      </c>
      <c r="D714" s="11">
        <v>45412</v>
      </c>
      <c r="E714" t="str">
        <f>VLOOKUP(A714,Sheet3!$A$2:$E$1000,3,FALSE)</f>
        <v>تايجر ستيل - النمر للصناعات المعدنية.</v>
      </c>
      <c r="F714">
        <f t="shared" si="22"/>
        <v>121</v>
      </c>
      <c r="G714" t="str">
        <f t="shared" si="23"/>
        <v/>
      </c>
    </row>
    <row r="715" spans="1:7" ht="12.75" customHeight="1" x14ac:dyDescent="0.2">
      <c r="A715" s="2">
        <v>2010106026</v>
      </c>
      <c r="B715" s="10" t="s">
        <v>181</v>
      </c>
      <c r="C715" s="9">
        <v>2718649.94</v>
      </c>
      <c r="D715" s="11">
        <v>45322</v>
      </c>
      <c r="E715" t="str">
        <f>VLOOKUP(A715,Sheet3!$A$2:$E$1000,3,FALSE)</f>
        <v>VETROTECH SAINT- GOBAIN ATLANTIQUE SARL.</v>
      </c>
      <c r="F715">
        <f t="shared" si="22"/>
        <v>31</v>
      </c>
      <c r="G715">
        <f t="shared" si="23"/>
        <v>31</v>
      </c>
    </row>
    <row r="716" spans="1:7" ht="12.75" customHeight="1" x14ac:dyDescent="0.2">
      <c r="A716" s="2">
        <v>2010106026</v>
      </c>
      <c r="B716" s="10" t="s">
        <v>181</v>
      </c>
      <c r="C716" s="9">
        <v>0</v>
      </c>
      <c r="D716" s="11">
        <v>45350</v>
      </c>
      <c r="E716" t="str">
        <f>VLOOKUP(A716,Sheet3!$A$2:$E$1000,3,FALSE)</f>
        <v>VETROTECH SAINT- GOBAIN ATLANTIQUE SARL.</v>
      </c>
      <c r="F716">
        <f t="shared" si="22"/>
        <v>59</v>
      </c>
      <c r="G716" t="str">
        <f t="shared" si="23"/>
        <v/>
      </c>
    </row>
    <row r="717" spans="1:7" ht="12.75" customHeight="1" x14ac:dyDescent="0.2">
      <c r="A717" s="2">
        <v>2010106026</v>
      </c>
      <c r="B717" s="10" t="s">
        <v>181</v>
      </c>
      <c r="C717" s="9">
        <v>0</v>
      </c>
      <c r="D717" s="11">
        <v>45382</v>
      </c>
      <c r="E717" t="str">
        <f>VLOOKUP(A717,Sheet3!$A$2:$E$1000,3,FALSE)</f>
        <v>VETROTECH SAINT- GOBAIN ATLANTIQUE SARL.</v>
      </c>
      <c r="F717">
        <f t="shared" si="22"/>
        <v>91</v>
      </c>
      <c r="G717" t="str">
        <f t="shared" si="23"/>
        <v/>
      </c>
    </row>
    <row r="718" spans="1:7" ht="12.75" customHeight="1" x14ac:dyDescent="0.2">
      <c r="A718" s="2">
        <v>2010106026</v>
      </c>
      <c r="B718" s="10" t="s">
        <v>181</v>
      </c>
      <c r="C718" s="9">
        <v>0</v>
      </c>
      <c r="D718" s="11">
        <v>45412</v>
      </c>
      <c r="E718" t="str">
        <f>VLOOKUP(A718,Sheet3!$A$2:$E$1000,3,FALSE)</f>
        <v>VETROTECH SAINT- GOBAIN ATLANTIQUE SARL.</v>
      </c>
      <c r="F718">
        <f t="shared" si="22"/>
        <v>121</v>
      </c>
      <c r="G718" t="str">
        <f t="shared" si="23"/>
        <v/>
      </c>
    </row>
    <row r="719" spans="1:7" ht="12.75" customHeight="1" x14ac:dyDescent="0.2">
      <c r="A719" s="2">
        <v>2010106030</v>
      </c>
      <c r="B719" t="s">
        <v>182</v>
      </c>
      <c r="C719" s="9">
        <v>0</v>
      </c>
      <c r="D719" s="11">
        <v>45322</v>
      </c>
      <c r="E719" t="str">
        <f>VLOOKUP(A719,Sheet3!$A$2:$E$1000,3,FALSE)</f>
        <v>HYDRO BUILDING SYSTEMS MIDDEL EAST - ربر.</v>
      </c>
      <c r="F719">
        <f t="shared" si="22"/>
        <v>31</v>
      </c>
      <c r="G719" t="str">
        <f t="shared" si="23"/>
        <v/>
      </c>
    </row>
    <row r="720" spans="1:7" ht="12.75" customHeight="1" x14ac:dyDescent="0.2">
      <c r="A720" s="2">
        <v>2010106030</v>
      </c>
      <c r="B720" t="s">
        <v>182</v>
      </c>
      <c r="C720" s="9">
        <v>0</v>
      </c>
      <c r="D720" s="11">
        <v>45350</v>
      </c>
      <c r="E720" t="str">
        <f>VLOOKUP(A720,Sheet3!$A$2:$E$1000,3,FALSE)</f>
        <v>HYDRO BUILDING SYSTEMS MIDDEL EAST - ربر.</v>
      </c>
      <c r="F720">
        <f t="shared" si="22"/>
        <v>59</v>
      </c>
      <c r="G720" t="str">
        <f t="shared" si="23"/>
        <v/>
      </c>
    </row>
    <row r="721" spans="1:7" ht="12.75" customHeight="1" x14ac:dyDescent="0.2">
      <c r="A721" s="2">
        <v>2010106030</v>
      </c>
      <c r="B721" t="s">
        <v>182</v>
      </c>
      <c r="C721" s="9">
        <v>0</v>
      </c>
      <c r="D721" s="11">
        <v>45382</v>
      </c>
      <c r="E721" t="str">
        <f>VLOOKUP(A721,Sheet3!$A$2:$E$1000,3,FALSE)</f>
        <v>HYDRO BUILDING SYSTEMS MIDDEL EAST - ربر.</v>
      </c>
      <c r="F721">
        <f t="shared" si="22"/>
        <v>91</v>
      </c>
      <c r="G721" t="str">
        <f t="shared" si="23"/>
        <v/>
      </c>
    </row>
    <row r="722" spans="1:7" ht="12.75" customHeight="1" x14ac:dyDescent="0.2">
      <c r="A722" s="2">
        <v>2010106030</v>
      </c>
      <c r="B722" t="s">
        <v>182</v>
      </c>
      <c r="C722" s="9">
        <v>0</v>
      </c>
      <c r="D722" s="11">
        <v>45412</v>
      </c>
      <c r="E722" t="str">
        <f>VLOOKUP(A722,Sheet3!$A$2:$E$1000,3,FALSE)</f>
        <v>HYDRO BUILDING SYSTEMS MIDDEL EAST - ربر.</v>
      </c>
      <c r="F722">
        <f t="shared" si="22"/>
        <v>121</v>
      </c>
      <c r="G722" t="str">
        <f t="shared" si="23"/>
        <v/>
      </c>
    </row>
    <row r="723" spans="1:7" ht="12.75" customHeight="1" x14ac:dyDescent="0.2">
      <c r="A723" s="2">
        <v>2010106035</v>
      </c>
      <c r="B723" t="s">
        <v>183</v>
      </c>
      <c r="C723" s="9">
        <v>0</v>
      </c>
      <c r="D723" s="11">
        <v>45322</v>
      </c>
      <c r="E723" t="str">
        <f>VLOOKUP(A723,Sheet3!$A$2:$E$1000,3,FALSE)</f>
        <v>PELLINI SPA VIA FUSARL 19.</v>
      </c>
      <c r="F723">
        <f t="shared" si="22"/>
        <v>31</v>
      </c>
      <c r="G723" t="str">
        <f t="shared" si="23"/>
        <v/>
      </c>
    </row>
    <row r="724" spans="1:7" ht="12.75" customHeight="1" x14ac:dyDescent="0.2">
      <c r="A724" s="2">
        <v>2010106035</v>
      </c>
      <c r="B724" t="s">
        <v>183</v>
      </c>
      <c r="C724" s="9">
        <v>0</v>
      </c>
      <c r="D724" s="11">
        <v>45350</v>
      </c>
      <c r="E724" t="str">
        <f>VLOOKUP(A724,Sheet3!$A$2:$E$1000,3,FALSE)</f>
        <v>PELLINI SPA VIA FUSARL 19.</v>
      </c>
      <c r="F724">
        <f t="shared" si="22"/>
        <v>59</v>
      </c>
      <c r="G724" t="str">
        <f t="shared" si="23"/>
        <v/>
      </c>
    </row>
    <row r="725" spans="1:7" ht="12.75" customHeight="1" x14ac:dyDescent="0.2">
      <c r="A725" s="2">
        <v>2010106035</v>
      </c>
      <c r="B725" t="s">
        <v>183</v>
      </c>
      <c r="C725" s="9">
        <v>0</v>
      </c>
      <c r="D725" s="11">
        <v>45382</v>
      </c>
      <c r="E725" t="str">
        <f>VLOOKUP(A725,Sheet3!$A$2:$E$1000,3,FALSE)</f>
        <v>PELLINI SPA VIA FUSARL 19.</v>
      </c>
      <c r="F725">
        <f t="shared" si="22"/>
        <v>91</v>
      </c>
      <c r="G725" t="str">
        <f t="shared" si="23"/>
        <v/>
      </c>
    </row>
    <row r="726" spans="1:7" ht="12.75" customHeight="1" x14ac:dyDescent="0.2">
      <c r="A726" s="2">
        <v>2010106035</v>
      </c>
      <c r="B726" t="s">
        <v>183</v>
      </c>
      <c r="C726" s="9">
        <v>0</v>
      </c>
      <c r="D726" s="11">
        <v>45412</v>
      </c>
      <c r="E726" t="str">
        <f>VLOOKUP(A726,Sheet3!$A$2:$E$1000,3,FALSE)</f>
        <v>PELLINI SPA VIA FUSARL 19.</v>
      </c>
      <c r="F726">
        <f t="shared" si="22"/>
        <v>121</v>
      </c>
      <c r="G726" t="str">
        <f t="shared" si="23"/>
        <v/>
      </c>
    </row>
    <row r="727" spans="1:7" ht="12.75" customHeight="1" x14ac:dyDescent="0.2">
      <c r="A727" s="2">
        <v>2010106048</v>
      </c>
      <c r="B727" t="s">
        <v>184</v>
      </c>
      <c r="C727" s="9">
        <v>0</v>
      </c>
      <c r="D727" s="11">
        <v>45322</v>
      </c>
      <c r="E727" t="str">
        <f>VLOOKUP(A727,Sheet3!$A$2:$E$1000,3,FALSE)</f>
        <v>فورستر سويسرا</v>
      </c>
      <c r="F727">
        <f t="shared" si="22"/>
        <v>31</v>
      </c>
      <c r="G727" t="str">
        <f t="shared" si="23"/>
        <v/>
      </c>
    </row>
    <row r="728" spans="1:7" ht="12.75" customHeight="1" x14ac:dyDescent="0.2">
      <c r="A728" s="2">
        <v>2010106048</v>
      </c>
      <c r="B728" t="s">
        <v>184</v>
      </c>
      <c r="C728" s="9">
        <v>0</v>
      </c>
      <c r="D728" s="11">
        <v>45350</v>
      </c>
      <c r="E728" t="str">
        <f>VLOOKUP(A728,Sheet3!$A$2:$E$1000,3,FALSE)</f>
        <v>فورستر سويسرا</v>
      </c>
      <c r="F728">
        <f t="shared" si="22"/>
        <v>59</v>
      </c>
      <c r="G728" t="str">
        <f t="shared" si="23"/>
        <v/>
      </c>
    </row>
    <row r="729" spans="1:7" ht="12.75" customHeight="1" x14ac:dyDescent="0.2">
      <c r="A729" s="2">
        <v>2010106048</v>
      </c>
      <c r="B729" t="s">
        <v>184</v>
      </c>
      <c r="C729" s="9">
        <v>0</v>
      </c>
      <c r="D729" s="11">
        <v>45382</v>
      </c>
      <c r="E729" t="str">
        <f>VLOOKUP(A729,Sheet3!$A$2:$E$1000,3,FALSE)</f>
        <v>فورستر سويسرا</v>
      </c>
      <c r="F729">
        <f t="shared" si="22"/>
        <v>91</v>
      </c>
      <c r="G729" t="str">
        <f t="shared" si="23"/>
        <v/>
      </c>
    </row>
    <row r="730" spans="1:7" ht="12.75" customHeight="1" x14ac:dyDescent="0.2">
      <c r="A730" s="2">
        <v>2010106048</v>
      </c>
      <c r="B730" t="s">
        <v>184</v>
      </c>
      <c r="C730" s="9">
        <v>0</v>
      </c>
      <c r="D730" s="11">
        <v>45412</v>
      </c>
      <c r="E730" t="str">
        <f>VLOOKUP(A730,Sheet3!$A$2:$E$1000,3,FALSE)</f>
        <v>فورستر سويسرا</v>
      </c>
      <c r="F730">
        <f t="shared" si="22"/>
        <v>121</v>
      </c>
      <c r="G730" t="str">
        <f t="shared" si="23"/>
        <v/>
      </c>
    </row>
    <row r="731" spans="1:7" ht="12.75" customHeight="1" x14ac:dyDescent="0.2">
      <c r="A731" s="2">
        <v>2010106050</v>
      </c>
      <c r="B731" t="s">
        <v>185</v>
      </c>
      <c r="C731" s="9">
        <v>0</v>
      </c>
      <c r="D731" s="11">
        <v>45322</v>
      </c>
      <c r="E731" t="str">
        <f>VLOOKUP(A731,Sheet3!$A$2:$E$1000,3,FALSE)</f>
        <v>TATA STEEL INTERNATIONAL MIDDLE EASTحديد</v>
      </c>
      <c r="F731">
        <f t="shared" si="22"/>
        <v>31</v>
      </c>
      <c r="G731" t="str">
        <f t="shared" si="23"/>
        <v/>
      </c>
    </row>
    <row r="732" spans="1:7" ht="12.75" customHeight="1" x14ac:dyDescent="0.2">
      <c r="A732" s="2">
        <v>2010106050</v>
      </c>
      <c r="B732" t="s">
        <v>185</v>
      </c>
      <c r="C732" s="9">
        <v>0</v>
      </c>
      <c r="D732" s="11">
        <v>45350</v>
      </c>
      <c r="E732" t="str">
        <f>VLOOKUP(A732,Sheet3!$A$2:$E$1000,3,FALSE)</f>
        <v>TATA STEEL INTERNATIONAL MIDDLE EASTحديد</v>
      </c>
      <c r="F732">
        <f t="shared" si="22"/>
        <v>59</v>
      </c>
      <c r="G732" t="str">
        <f t="shared" si="23"/>
        <v/>
      </c>
    </row>
    <row r="733" spans="1:7" ht="12.75" customHeight="1" x14ac:dyDescent="0.2">
      <c r="A733" s="2">
        <v>2010106050</v>
      </c>
      <c r="B733" t="s">
        <v>185</v>
      </c>
      <c r="C733" s="9">
        <v>0</v>
      </c>
      <c r="D733" s="11">
        <v>45382</v>
      </c>
      <c r="E733" t="str">
        <f>VLOOKUP(A733,Sheet3!$A$2:$E$1000,3,FALSE)</f>
        <v>TATA STEEL INTERNATIONAL MIDDLE EASTحديد</v>
      </c>
      <c r="F733">
        <f t="shared" si="22"/>
        <v>91</v>
      </c>
      <c r="G733" t="str">
        <f t="shared" si="23"/>
        <v/>
      </c>
    </row>
    <row r="734" spans="1:7" ht="12.75" customHeight="1" x14ac:dyDescent="0.2">
      <c r="A734" s="2">
        <v>2010106050</v>
      </c>
      <c r="B734" t="s">
        <v>185</v>
      </c>
      <c r="C734" s="9">
        <v>0</v>
      </c>
      <c r="D734" s="11">
        <v>45412</v>
      </c>
      <c r="E734" t="str">
        <f>VLOOKUP(A734,Sheet3!$A$2:$E$1000,3,FALSE)</f>
        <v>TATA STEEL INTERNATIONAL MIDDLE EASTحديد</v>
      </c>
      <c r="F734">
        <f t="shared" si="22"/>
        <v>121</v>
      </c>
      <c r="G734" t="str">
        <f t="shared" si="23"/>
        <v/>
      </c>
    </row>
    <row r="735" spans="1:7" ht="12.75" customHeight="1" x14ac:dyDescent="0.2">
      <c r="A735" s="2">
        <v>2010106053</v>
      </c>
      <c r="B735" t="s">
        <v>186</v>
      </c>
      <c r="C735" s="9">
        <v>0</v>
      </c>
      <c r="D735" s="11">
        <v>45322</v>
      </c>
      <c r="E735" t="str">
        <f>VLOOKUP(A735,Sheet3!$A$2:$E$1000,3,FALSE)</f>
        <v>صناعة تقنية الزجاج جلاستك</v>
      </c>
      <c r="F735">
        <f t="shared" si="22"/>
        <v>31</v>
      </c>
      <c r="G735" t="str">
        <f t="shared" si="23"/>
        <v/>
      </c>
    </row>
    <row r="736" spans="1:7" ht="12.75" customHeight="1" x14ac:dyDescent="0.2">
      <c r="A736" s="2">
        <v>2010106053</v>
      </c>
      <c r="B736" t="s">
        <v>186</v>
      </c>
      <c r="C736" s="9">
        <v>0</v>
      </c>
      <c r="D736" s="11">
        <v>45350</v>
      </c>
      <c r="E736" t="str">
        <f>VLOOKUP(A736,Sheet3!$A$2:$E$1000,3,FALSE)</f>
        <v>صناعة تقنية الزجاج جلاستك</v>
      </c>
      <c r="F736">
        <f t="shared" si="22"/>
        <v>59</v>
      </c>
      <c r="G736" t="str">
        <f t="shared" si="23"/>
        <v/>
      </c>
    </row>
    <row r="737" spans="1:7" ht="12.75" customHeight="1" x14ac:dyDescent="0.2">
      <c r="A737" s="2">
        <v>2010106053</v>
      </c>
      <c r="B737" t="s">
        <v>186</v>
      </c>
      <c r="C737" s="9">
        <v>0</v>
      </c>
      <c r="D737" s="11">
        <v>45382</v>
      </c>
      <c r="E737" t="str">
        <f>VLOOKUP(A737,Sheet3!$A$2:$E$1000,3,FALSE)</f>
        <v>صناعة تقنية الزجاج جلاستك</v>
      </c>
      <c r="F737">
        <f t="shared" si="22"/>
        <v>91</v>
      </c>
      <c r="G737" t="str">
        <f t="shared" si="23"/>
        <v/>
      </c>
    </row>
    <row r="738" spans="1:7" ht="12.75" customHeight="1" x14ac:dyDescent="0.2">
      <c r="A738" s="2">
        <v>2010106053</v>
      </c>
      <c r="B738" t="s">
        <v>186</v>
      </c>
      <c r="C738" s="9">
        <v>0</v>
      </c>
      <c r="D738" s="11">
        <v>45412</v>
      </c>
      <c r="E738" t="str">
        <f>VLOOKUP(A738,Sheet3!$A$2:$E$1000,3,FALSE)</f>
        <v>صناعة تقنية الزجاج جلاستك</v>
      </c>
      <c r="F738">
        <f t="shared" si="22"/>
        <v>121</v>
      </c>
      <c r="G738" t="str">
        <f t="shared" si="23"/>
        <v/>
      </c>
    </row>
    <row r="739" spans="1:7" ht="12.75" customHeight="1" x14ac:dyDescent="0.2">
      <c r="A739" s="2">
        <v>2010106057</v>
      </c>
      <c r="B739" t="s">
        <v>187</v>
      </c>
      <c r="C739" s="9">
        <v>0</v>
      </c>
      <c r="D739" s="11">
        <v>45322</v>
      </c>
      <c r="E739" t="str">
        <f>VLOOKUP(A739,Sheet3!$A$2:$E$1000,3,FALSE)</f>
        <v>GUTMANN SYSTEMS MIDDLE EAST FZCO</v>
      </c>
      <c r="F739">
        <f t="shared" si="22"/>
        <v>31</v>
      </c>
      <c r="G739" t="str">
        <f t="shared" si="23"/>
        <v/>
      </c>
    </row>
    <row r="740" spans="1:7" ht="12.75" customHeight="1" x14ac:dyDescent="0.2">
      <c r="A740" s="2">
        <v>2010106057</v>
      </c>
      <c r="B740" t="s">
        <v>187</v>
      </c>
      <c r="C740" s="9">
        <v>0</v>
      </c>
      <c r="D740" s="11">
        <v>45350</v>
      </c>
      <c r="E740" t="str">
        <f>VLOOKUP(A740,Sheet3!$A$2:$E$1000,3,FALSE)</f>
        <v>GUTMANN SYSTEMS MIDDLE EAST FZCO</v>
      </c>
      <c r="F740">
        <f t="shared" si="22"/>
        <v>59</v>
      </c>
      <c r="G740" t="str">
        <f t="shared" si="23"/>
        <v/>
      </c>
    </row>
    <row r="741" spans="1:7" ht="12.75" customHeight="1" x14ac:dyDescent="0.2">
      <c r="A741" s="2">
        <v>2010106057</v>
      </c>
      <c r="B741" t="s">
        <v>187</v>
      </c>
      <c r="C741" s="9">
        <v>0</v>
      </c>
      <c r="D741" s="11">
        <v>45382</v>
      </c>
      <c r="E741" t="str">
        <f>VLOOKUP(A741,Sheet3!$A$2:$E$1000,3,FALSE)</f>
        <v>GUTMANN SYSTEMS MIDDLE EAST FZCO</v>
      </c>
      <c r="F741">
        <f t="shared" si="22"/>
        <v>91</v>
      </c>
      <c r="G741" t="str">
        <f t="shared" si="23"/>
        <v/>
      </c>
    </row>
    <row r="742" spans="1:7" ht="12.75" customHeight="1" x14ac:dyDescent="0.2">
      <c r="A742" s="2">
        <v>2010106057</v>
      </c>
      <c r="B742" t="s">
        <v>187</v>
      </c>
      <c r="C742" s="9">
        <v>0</v>
      </c>
      <c r="D742" s="11">
        <v>45412</v>
      </c>
      <c r="E742" t="str">
        <f>VLOOKUP(A742,Sheet3!$A$2:$E$1000,3,FALSE)</f>
        <v>GUTMANN SYSTEMS MIDDLE EAST FZCO</v>
      </c>
      <c r="F742">
        <f t="shared" si="22"/>
        <v>121</v>
      </c>
      <c r="G742" t="str">
        <f t="shared" si="23"/>
        <v/>
      </c>
    </row>
    <row r="743" spans="1:7" ht="12.75" customHeight="1" x14ac:dyDescent="0.2">
      <c r="A743" s="2">
        <v>2010106063</v>
      </c>
      <c r="B743" t="s">
        <v>188</v>
      </c>
      <c r="C743" s="9">
        <v>0</v>
      </c>
      <c r="D743" s="11">
        <v>45322</v>
      </c>
      <c r="E743" t="str">
        <f>VLOOKUP(A743,Sheet3!$A$2:$E$1000,3,FALSE)</f>
        <v>جولف رولينج _GULF</v>
      </c>
      <c r="F743">
        <f t="shared" si="22"/>
        <v>31</v>
      </c>
      <c r="G743" t="str">
        <f t="shared" si="23"/>
        <v/>
      </c>
    </row>
    <row r="744" spans="1:7" ht="12.75" customHeight="1" x14ac:dyDescent="0.2">
      <c r="A744" s="2">
        <v>2010106063</v>
      </c>
      <c r="B744" t="s">
        <v>188</v>
      </c>
      <c r="C744" s="9">
        <v>0</v>
      </c>
      <c r="D744" s="11">
        <v>45350</v>
      </c>
      <c r="E744" t="str">
        <f>VLOOKUP(A744,Sheet3!$A$2:$E$1000,3,FALSE)</f>
        <v>جولف رولينج _GULF</v>
      </c>
      <c r="F744">
        <f t="shared" si="22"/>
        <v>59</v>
      </c>
      <c r="G744" t="str">
        <f t="shared" si="23"/>
        <v/>
      </c>
    </row>
    <row r="745" spans="1:7" ht="12.75" customHeight="1" x14ac:dyDescent="0.2">
      <c r="A745" s="2">
        <v>2010106063</v>
      </c>
      <c r="B745" t="s">
        <v>188</v>
      </c>
      <c r="C745" s="9">
        <v>0</v>
      </c>
      <c r="D745" s="11">
        <v>45382</v>
      </c>
      <c r="E745" t="str">
        <f>VLOOKUP(A745,Sheet3!$A$2:$E$1000,3,FALSE)</f>
        <v>جولف رولينج _GULF</v>
      </c>
      <c r="F745">
        <f t="shared" si="22"/>
        <v>91</v>
      </c>
      <c r="G745" t="str">
        <f t="shared" si="23"/>
        <v/>
      </c>
    </row>
    <row r="746" spans="1:7" ht="12.75" customHeight="1" x14ac:dyDescent="0.2">
      <c r="A746" s="2">
        <v>2010106063</v>
      </c>
      <c r="B746" t="s">
        <v>188</v>
      </c>
      <c r="C746" s="9">
        <v>0</v>
      </c>
      <c r="D746" s="11">
        <v>45412</v>
      </c>
      <c r="E746" t="str">
        <f>VLOOKUP(A746,Sheet3!$A$2:$E$1000,3,FALSE)</f>
        <v>جولف رولينج _GULF</v>
      </c>
      <c r="F746">
        <f t="shared" si="22"/>
        <v>121</v>
      </c>
      <c r="G746" t="str">
        <f t="shared" si="23"/>
        <v/>
      </c>
    </row>
    <row r="747" spans="1:7" ht="12.75" customHeight="1" x14ac:dyDescent="0.2">
      <c r="A747" s="2">
        <v>2010106065</v>
      </c>
      <c r="B747" t="s">
        <v>189</v>
      </c>
      <c r="C747" s="9">
        <v>0</v>
      </c>
      <c r="D747" s="11">
        <v>45322</v>
      </c>
      <c r="E747" t="str">
        <f>VLOOKUP(A747,Sheet3!$A$2:$E$1000,3,FALSE)</f>
        <v>OSA BUILDING MATERIAL TRADING</v>
      </c>
      <c r="F747">
        <f t="shared" si="22"/>
        <v>31</v>
      </c>
      <c r="G747" t="str">
        <f t="shared" si="23"/>
        <v/>
      </c>
    </row>
    <row r="748" spans="1:7" ht="12.75" customHeight="1" x14ac:dyDescent="0.2">
      <c r="A748" s="2">
        <v>2010106065</v>
      </c>
      <c r="B748" t="s">
        <v>189</v>
      </c>
      <c r="C748" s="9">
        <v>0</v>
      </c>
      <c r="D748" s="11">
        <v>45350</v>
      </c>
      <c r="E748" t="str">
        <f>VLOOKUP(A748,Sheet3!$A$2:$E$1000,3,FALSE)</f>
        <v>OSA BUILDING MATERIAL TRADING</v>
      </c>
      <c r="F748">
        <f t="shared" si="22"/>
        <v>59</v>
      </c>
      <c r="G748" t="str">
        <f t="shared" si="23"/>
        <v/>
      </c>
    </row>
    <row r="749" spans="1:7" ht="12.75" customHeight="1" x14ac:dyDescent="0.2">
      <c r="A749" s="2">
        <v>2010106065</v>
      </c>
      <c r="B749" t="s">
        <v>189</v>
      </c>
      <c r="C749" s="9">
        <v>0</v>
      </c>
      <c r="D749" s="11">
        <v>45382</v>
      </c>
      <c r="E749" t="str">
        <f>VLOOKUP(A749,Sheet3!$A$2:$E$1000,3,FALSE)</f>
        <v>OSA BUILDING MATERIAL TRADING</v>
      </c>
      <c r="F749">
        <f t="shared" si="22"/>
        <v>91</v>
      </c>
      <c r="G749" t="str">
        <f t="shared" si="23"/>
        <v/>
      </c>
    </row>
    <row r="750" spans="1:7" ht="12.75" customHeight="1" x14ac:dyDescent="0.2">
      <c r="A750" s="2">
        <v>2010106065</v>
      </c>
      <c r="B750" t="s">
        <v>189</v>
      </c>
      <c r="C750" s="9">
        <v>0</v>
      </c>
      <c r="D750" s="11">
        <v>45412</v>
      </c>
      <c r="E750" t="str">
        <f>VLOOKUP(A750,Sheet3!$A$2:$E$1000,3,FALSE)</f>
        <v>OSA BUILDING MATERIAL TRADING</v>
      </c>
      <c r="F750">
        <f t="shared" si="22"/>
        <v>121</v>
      </c>
      <c r="G750" t="str">
        <f t="shared" si="23"/>
        <v/>
      </c>
    </row>
    <row r="751" spans="1:7" ht="12.75" customHeight="1" x14ac:dyDescent="0.2">
      <c r="A751" s="2">
        <v>2010106070</v>
      </c>
      <c r="B751" t="s">
        <v>190</v>
      </c>
      <c r="C751" s="9">
        <v>0</v>
      </c>
      <c r="D751" s="11">
        <v>45322</v>
      </c>
      <c r="E751" t="str">
        <f>VLOOKUP(A751,Sheet3!$A$2:$E$1000,3,FALSE)</f>
        <v>POLIFILM PROTECTION MANUFACTURING</v>
      </c>
      <c r="F751">
        <f t="shared" si="22"/>
        <v>31</v>
      </c>
      <c r="G751" t="str">
        <f t="shared" si="23"/>
        <v/>
      </c>
    </row>
    <row r="752" spans="1:7" ht="12.75" customHeight="1" x14ac:dyDescent="0.2">
      <c r="A752" s="2">
        <v>2010106070</v>
      </c>
      <c r="B752" t="s">
        <v>190</v>
      </c>
      <c r="C752" s="9">
        <v>0</v>
      </c>
      <c r="D752" s="11">
        <v>45350</v>
      </c>
      <c r="E752" t="str">
        <f>VLOOKUP(A752,Sheet3!$A$2:$E$1000,3,FALSE)</f>
        <v>POLIFILM PROTECTION MANUFACTURING</v>
      </c>
      <c r="F752">
        <f t="shared" si="22"/>
        <v>59</v>
      </c>
      <c r="G752" t="str">
        <f t="shared" si="23"/>
        <v/>
      </c>
    </row>
    <row r="753" spans="1:7" ht="12.75" customHeight="1" x14ac:dyDescent="0.2">
      <c r="A753" s="2">
        <v>2010106070</v>
      </c>
      <c r="B753" t="s">
        <v>190</v>
      </c>
      <c r="C753" s="9">
        <v>0</v>
      </c>
      <c r="D753" s="11">
        <v>45382</v>
      </c>
      <c r="E753" t="str">
        <f>VLOOKUP(A753,Sheet3!$A$2:$E$1000,3,FALSE)</f>
        <v>POLIFILM PROTECTION MANUFACTURING</v>
      </c>
      <c r="F753">
        <f t="shared" si="22"/>
        <v>91</v>
      </c>
      <c r="G753" t="str">
        <f t="shared" si="23"/>
        <v/>
      </c>
    </row>
    <row r="754" spans="1:7" ht="12.75" customHeight="1" x14ac:dyDescent="0.2">
      <c r="A754" s="2">
        <v>2010106070</v>
      </c>
      <c r="B754" t="s">
        <v>190</v>
      </c>
      <c r="C754" s="9">
        <v>0</v>
      </c>
      <c r="D754" s="11">
        <v>45412</v>
      </c>
      <c r="E754" t="str">
        <f>VLOOKUP(A754,Sheet3!$A$2:$E$1000,3,FALSE)</f>
        <v>POLIFILM PROTECTION MANUFACTURING</v>
      </c>
      <c r="F754">
        <f t="shared" si="22"/>
        <v>121</v>
      </c>
      <c r="G754" t="str">
        <f t="shared" si="23"/>
        <v/>
      </c>
    </row>
    <row r="755" spans="1:7" ht="12.75" customHeight="1" x14ac:dyDescent="0.2">
      <c r="A755" s="2">
        <v>2010106074</v>
      </c>
      <c r="B755" t="s">
        <v>191</v>
      </c>
      <c r="C755" s="9">
        <v>0</v>
      </c>
      <c r="D755" s="11">
        <v>45322</v>
      </c>
      <c r="E755" t="str">
        <f>VLOOKUP(A755,Sheet3!$A$2:$E$1000,3,FALSE)</f>
        <v>SHANGHAI FANGQIAO</v>
      </c>
      <c r="F755">
        <f t="shared" si="22"/>
        <v>31</v>
      </c>
      <c r="G755" t="str">
        <f t="shared" si="23"/>
        <v/>
      </c>
    </row>
    <row r="756" spans="1:7" ht="12.75" customHeight="1" x14ac:dyDescent="0.2">
      <c r="A756" s="2">
        <v>2010106074</v>
      </c>
      <c r="B756" t="s">
        <v>191</v>
      </c>
      <c r="C756" s="9">
        <v>0</v>
      </c>
      <c r="D756" s="11">
        <v>45350</v>
      </c>
      <c r="E756" t="str">
        <f>VLOOKUP(A756,Sheet3!$A$2:$E$1000,3,FALSE)</f>
        <v>SHANGHAI FANGQIAO</v>
      </c>
      <c r="F756">
        <f t="shared" si="22"/>
        <v>59</v>
      </c>
      <c r="G756" t="str">
        <f t="shared" si="23"/>
        <v/>
      </c>
    </row>
    <row r="757" spans="1:7" ht="12.75" customHeight="1" x14ac:dyDescent="0.2">
      <c r="A757" s="2">
        <v>2010106074</v>
      </c>
      <c r="B757" t="s">
        <v>191</v>
      </c>
      <c r="C757" s="9">
        <v>0</v>
      </c>
      <c r="D757" s="11">
        <v>45382</v>
      </c>
      <c r="E757" t="str">
        <f>VLOOKUP(A757,Sheet3!$A$2:$E$1000,3,FALSE)</f>
        <v>SHANGHAI FANGQIAO</v>
      </c>
      <c r="F757">
        <f t="shared" si="22"/>
        <v>91</v>
      </c>
      <c r="G757" t="str">
        <f t="shared" si="23"/>
        <v/>
      </c>
    </row>
    <row r="758" spans="1:7" ht="12.75" customHeight="1" x14ac:dyDescent="0.2">
      <c r="A758" s="2">
        <v>2010106074</v>
      </c>
      <c r="B758" t="s">
        <v>191</v>
      </c>
      <c r="C758" s="9">
        <v>0</v>
      </c>
      <c r="D758" s="11">
        <v>45412</v>
      </c>
      <c r="E758" t="str">
        <f>VLOOKUP(A758,Sheet3!$A$2:$E$1000,3,FALSE)</f>
        <v>SHANGHAI FANGQIAO</v>
      </c>
      <c r="F758">
        <f t="shared" si="22"/>
        <v>121</v>
      </c>
      <c r="G758" t="str">
        <f t="shared" si="23"/>
        <v/>
      </c>
    </row>
    <row r="759" spans="1:7" ht="12.75" customHeight="1" x14ac:dyDescent="0.2">
      <c r="A759" s="2">
        <v>2010106076</v>
      </c>
      <c r="B759" t="s">
        <v>192</v>
      </c>
      <c r="C759" s="9">
        <v>0</v>
      </c>
      <c r="D759" s="11">
        <v>45322</v>
      </c>
      <c r="E759" t="str">
        <f>VLOOKUP(A759,Sheet3!$A$2:$E$1000,3,FALSE)</f>
        <v>HONG KONG ALICON INDUSTRIAL.</v>
      </c>
      <c r="F759">
        <f t="shared" si="22"/>
        <v>31</v>
      </c>
      <c r="G759" t="str">
        <f t="shared" si="23"/>
        <v/>
      </c>
    </row>
    <row r="760" spans="1:7" ht="12.75" customHeight="1" x14ac:dyDescent="0.2">
      <c r="A760" s="2">
        <v>2010106076</v>
      </c>
      <c r="B760" t="s">
        <v>192</v>
      </c>
      <c r="C760" s="9">
        <v>0</v>
      </c>
      <c r="D760" s="11">
        <v>45350</v>
      </c>
      <c r="E760" t="str">
        <f>VLOOKUP(A760,Sheet3!$A$2:$E$1000,3,FALSE)</f>
        <v>HONG KONG ALICON INDUSTRIAL.</v>
      </c>
      <c r="F760">
        <f t="shared" si="22"/>
        <v>59</v>
      </c>
      <c r="G760" t="str">
        <f t="shared" si="23"/>
        <v/>
      </c>
    </row>
    <row r="761" spans="1:7" ht="12.75" customHeight="1" x14ac:dyDescent="0.2">
      <c r="A761" s="2">
        <v>2010106076</v>
      </c>
      <c r="B761" t="s">
        <v>192</v>
      </c>
      <c r="C761" s="9">
        <v>0</v>
      </c>
      <c r="D761" s="11">
        <v>45382</v>
      </c>
      <c r="E761" t="str">
        <f>VLOOKUP(A761,Sheet3!$A$2:$E$1000,3,FALSE)</f>
        <v>HONG KONG ALICON INDUSTRIAL.</v>
      </c>
      <c r="F761">
        <f t="shared" si="22"/>
        <v>91</v>
      </c>
      <c r="G761" t="str">
        <f t="shared" si="23"/>
        <v/>
      </c>
    </row>
    <row r="762" spans="1:7" ht="12.75" customHeight="1" x14ac:dyDescent="0.2">
      <c r="A762" s="2">
        <v>2010106076</v>
      </c>
      <c r="B762" t="s">
        <v>192</v>
      </c>
      <c r="C762" s="9">
        <v>0</v>
      </c>
      <c r="D762" s="11">
        <v>45412</v>
      </c>
      <c r="E762" t="str">
        <f>VLOOKUP(A762,Sheet3!$A$2:$E$1000,3,FALSE)</f>
        <v>HONG KONG ALICON INDUSTRIAL.</v>
      </c>
      <c r="F762">
        <f t="shared" si="22"/>
        <v>121</v>
      </c>
      <c r="G762" t="str">
        <f t="shared" si="23"/>
        <v/>
      </c>
    </row>
    <row r="763" spans="1:7" ht="12.75" customHeight="1" x14ac:dyDescent="0.2">
      <c r="A763" s="2">
        <v>2010106077</v>
      </c>
      <c r="B763" t="s">
        <v>193</v>
      </c>
      <c r="C763" s="9">
        <v>310602.33584000025</v>
      </c>
      <c r="D763" s="11">
        <v>45322</v>
      </c>
      <c r="E763" t="str">
        <f>VLOOKUP(A763,Sheet3!$A$2:$E$1000,3,FALSE)</f>
        <v>METALLIC SHEET FACTORYشركة كلاسيك</v>
      </c>
      <c r="F763">
        <f t="shared" si="22"/>
        <v>31</v>
      </c>
      <c r="G763">
        <f t="shared" si="23"/>
        <v>31</v>
      </c>
    </row>
    <row r="764" spans="1:7" ht="12.75" customHeight="1" x14ac:dyDescent="0.2">
      <c r="A764" s="2">
        <v>2010106077</v>
      </c>
      <c r="B764" t="s">
        <v>193</v>
      </c>
      <c r="C764" s="9">
        <v>0</v>
      </c>
      <c r="D764" s="11">
        <v>45350</v>
      </c>
      <c r="E764" t="str">
        <f>VLOOKUP(A764,Sheet3!$A$2:$E$1000,3,FALSE)</f>
        <v>METALLIC SHEET FACTORYشركة كلاسيك</v>
      </c>
      <c r="F764">
        <f t="shared" si="22"/>
        <v>59</v>
      </c>
      <c r="G764" t="str">
        <f t="shared" si="23"/>
        <v/>
      </c>
    </row>
    <row r="765" spans="1:7" ht="12.75" customHeight="1" x14ac:dyDescent="0.2">
      <c r="A765" s="2">
        <v>2010106077</v>
      </c>
      <c r="B765" t="s">
        <v>193</v>
      </c>
      <c r="C765" s="9">
        <v>0</v>
      </c>
      <c r="D765" s="11">
        <v>45382</v>
      </c>
      <c r="E765" t="str">
        <f>VLOOKUP(A765,Sheet3!$A$2:$E$1000,3,FALSE)</f>
        <v>METALLIC SHEET FACTORYشركة كلاسيك</v>
      </c>
      <c r="F765">
        <f t="shared" si="22"/>
        <v>91</v>
      </c>
      <c r="G765" t="str">
        <f t="shared" si="23"/>
        <v/>
      </c>
    </row>
    <row r="766" spans="1:7" ht="12.75" customHeight="1" x14ac:dyDescent="0.2">
      <c r="A766" s="2">
        <v>2010106077</v>
      </c>
      <c r="B766" t="s">
        <v>193</v>
      </c>
      <c r="C766" s="9">
        <v>0</v>
      </c>
      <c r="D766" s="11">
        <v>45412</v>
      </c>
      <c r="E766" t="str">
        <f>VLOOKUP(A766,Sheet3!$A$2:$E$1000,3,FALSE)</f>
        <v>METALLIC SHEET FACTORYشركة كلاسيك</v>
      </c>
      <c r="F766">
        <f t="shared" si="22"/>
        <v>121</v>
      </c>
      <c r="G766" t="str">
        <f t="shared" si="23"/>
        <v/>
      </c>
    </row>
    <row r="767" spans="1:7" ht="12.75" customHeight="1" x14ac:dyDescent="0.2">
      <c r="A767" s="2">
        <v>2010106080</v>
      </c>
      <c r="B767" t="s">
        <v>194</v>
      </c>
      <c r="C767" s="9">
        <v>0</v>
      </c>
      <c r="D767" s="11">
        <v>45322</v>
      </c>
      <c r="E767" t="str">
        <f>VLOOKUP(A767,Sheet3!$A$2:$E$1000,3,FALSE)</f>
        <v>شركة الوبوند_EUROCON BUILDING</v>
      </c>
      <c r="F767">
        <f t="shared" si="22"/>
        <v>31</v>
      </c>
      <c r="G767" t="str">
        <f t="shared" si="23"/>
        <v/>
      </c>
    </row>
    <row r="768" spans="1:7" ht="12.75" customHeight="1" x14ac:dyDescent="0.2">
      <c r="A768" s="2">
        <v>2010106080</v>
      </c>
      <c r="B768" t="s">
        <v>194</v>
      </c>
      <c r="C768" s="9">
        <v>0</v>
      </c>
      <c r="D768" s="11">
        <v>45350</v>
      </c>
      <c r="E768" t="str">
        <f>VLOOKUP(A768,Sheet3!$A$2:$E$1000,3,FALSE)</f>
        <v>شركة الوبوند_EUROCON BUILDING</v>
      </c>
      <c r="F768">
        <f t="shared" si="22"/>
        <v>59</v>
      </c>
      <c r="G768" t="str">
        <f t="shared" si="23"/>
        <v/>
      </c>
    </row>
    <row r="769" spans="1:7" ht="12.75" customHeight="1" x14ac:dyDescent="0.2">
      <c r="A769" s="2">
        <v>2010106080</v>
      </c>
      <c r="B769" t="s">
        <v>194</v>
      </c>
      <c r="C769" s="9">
        <v>0</v>
      </c>
      <c r="D769" s="11">
        <v>45382</v>
      </c>
      <c r="E769" t="str">
        <f>VLOOKUP(A769,Sheet3!$A$2:$E$1000,3,FALSE)</f>
        <v>شركة الوبوند_EUROCON BUILDING</v>
      </c>
      <c r="F769">
        <f t="shared" si="22"/>
        <v>91</v>
      </c>
      <c r="G769" t="str">
        <f t="shared" si="23"/>
        <v/>
      </c>
    </row>
    <row r="770" spans="1:7" ht="12.75" customHeight="1" x14ac:dyDescent="0.2">
      <c r="A770" s="2">
        <v>2010106080</v>
      </c>
      <c r="B770" t="s">
        <v>194</v>
      </c>
      <c r="C770" s="9">
        <v>0</v>
      </c>
      <c r="D770" s="11">
        <v>45412</v>
      </c>
      <c r="E770" t="str">
        <f>VLOOKUP(A770,Sheet3!$A$2:$E$1000,3,FALSE)</f>
        <v>شركة الوبوند_EUROCON BUILDING</v>
      </c>
      <c r="F770">
        <f t="shared" si="22"/>
        <v>121</v>
      </c>
      <c r="G770" t="str">
        <f t="shared" si="23"/>
        <v/>
      </c>
    </row>
    <row r="771" spans="1:7" ht="12.75" customHeight="1" x14ac:dyDescent="0.2">
      <c r="A771" s="2">
        <v>2010106081</v>
      </c>
      <c r="B771" t="s">
        <v>195</v>
      </c>
      <c r="C771" s="9">
        <v>0</v>
      </c>
      <c r="D771" s="11">
        <v>45322</v>
      </c>
      <c r="E771" t="str">
        <f>VLOOKUP(A771,Sheet3!$A$2:$E$1000,3,FALSE)</f>
        <v>بغلف الظافر - BEGHLAF AL ZAFER.</v>
      </c>
      <c r="F771">
        <f t="shared" ref="F771:F834" si="24">D771-$F$1</f>
        <v>31</v>
      </c>
      <c r="G771" t="str">
        <f t="shared" si="23"/>
        <v/>
      </c>
    </row>
    <row r="772" spans="1:7" ht="12.75" customHeight="1" x14ac:dyDescent="0.2">
      <c r="A772" s="2">
        <v>2010106081</v>
      </c>
      <c r="B772" t="s">
        <v>195</v>
      </c>
      <c r="C772" s="9">
        <v>0</v>
      </c>
      <c r="D772" s="11">
        <v>45350</v>
      </c>
      <c r="E772" t="str">
        <f>VLOOKUP(A772,Sheet3!$A$2:$E$1000,3,FALSE)</f>
        <v>بغلف الظافر - BEGHLAF AL ZAFER.</v>
      </c>
      <c r="F772">
        <f t="shared" si="24"/>
        <v>59</v>
      </c>
      <c r="G772" t="str">
        <f t="shared" ref="G772:G835" si="25">IF(C772&gt;0,F772,"")</f>
        <v/>
      </c>
    </row>
    <row r="773" spans="1:7" ht="12.75" customHeight="1" x14ac:dyDescent="0.2">
      <c r="A773" s="2">
        <v>2010106081</v>
      </c>
      <c r="B773" t="s">
        <v>195</v>
      </c>
      <c r="C773" s="9">
        <v>0</v>
      </c>
      <c r="D773" s="11">
        <v>45382</v>
      </c>
      <c r="E773" t="str">
        <f>VLOOKUP(A773,Sheet3!$A$2:$E$1000,3,FALSE)</f>
        <v>بغلف الظافر - BEGHLAF AL ZAFER.</v>
      </c>
      <c r="F773">
        <f t="shared" si="24"/>
        <v>91</v>
      </c>
      <c r="G773" t="str">
        <f t="shared" si="25"/>
        <v/>
      </c>
    </row>
    <row r="774" spans="1:7" ht="12.75" customHeight="1" x14ac:dyDescent="0.2">
      <c r="A774" s="2">
        <v>2010106081</v>
      </c>
      <c r="B774" t="s">
        <v>195</v>
      </c>
      <c r="C774" s="9">
        <v>0</v>
      </c>
      <c r="D774" s="11">
        <v>45412</v>
      </c>
      <c r="E774" t="str">
        <f>VLOOKUP(A774,Sheet3!$A$2:$E$1000,3,FALSE)</f>
        <v>بغلف الظافر - BEGHLAF AL ZAFER.</v>
      </c>
      <c r="F774">
        <f t="shared" si="24"/>
        <v>121</v>
      </c>
      <c r="G774" t="str">
        <f t="shared" si="25"/>
        <v/>
      </c>
    </row>
    <row r="775" spans="1:7" ht="12.75" customHeight="1" x14ac:dyDescent="0.2">
      <c r="A775" s="2">
        <v>2010106086</v>
      </c>
      <c r="B775" t="s">
        <v>196</v>
      </c>
      <c r="C775" s="9">
        <v>0</v>
      </c>
      <c r="D775" s="11">
        <v>45322</v>
      </c>
      <c r="E775" t="str">
        <f>VLOOKUP(A775,Sheet3!$A$2:$E$1000,3,FALSE)</f>
        <v>FUTURE GLASS</v>
      </c>
      <c r="F775">
        <f t="shared" si="24"/>
        <v>31</v>
      </c>
      <c r="G775" t="str">
        <f t="shared" si="25"/>
        <v/>
      </c>
    </row>
    <row r="776" spans="1:7" ht="12.75" customHeight="1" x14ac:dyDescent="0.2">
      <c r="A776" s="2">
        <v>2010106086</v>
      </c>
      <c r="B776" t="s">
        <v>196</v>
      </c>
      <c r="C776" s="9">
        <v>0</v>
      </c>
      <c r="D776" s="11">
        <v>45350</v>
      </c>
      <c r="E776" t="str">
        <f>VLOOKUP(A776,Sheet3!$A$2:$E$1000,3,FALSE)</f>
        <v>FUTURE GLASS</v>
      </c>
      <c r="F776">
        <f t="shared" si="24"/>
        <v>59</v>
      </c>
      <c r="G776" t="str">
        <f t="shared" si="25"/>
        <v/>
      </c>
    </row>
    <row r="777" spans="1:7" ht="12.75" customHeight="1" x14ac:dyDescent="0.2">
      <c r="A777" s="2">
        <v>2010106086</v>
      </c>
      <c r="B777" t="s">
        <v>196</v>
      </c>
      <c r="C777" s="9">
        <v>0</v>
      </c>
      <c r="D777" s="11">
        <v>45382</v>
      </c>
      <c r="E777" t="str">
        <f>VLOOKUP(A777,Sheet3!$A$2:$E$1000,3,FALSE)</f>
        <v>FUTURE GLASS</v>
      </c>
      <c r="F777">
        <f t="shared" si="24"/>
        <v>91</v>
      </c>
      <c r="G777" t="str">
        <f t="shared" si="25"/>
        <v/>
      </c>
    </row>
    <row r="778" spans="1:7" ht="12.75" customHeight="1" x14ac:dyDescent="0.2">
      <c r="A778" s="2">
        <v>2010106086</v>
      </c>
      <c r="B778" t="s">
        <v>196</v>
      </c>
      <c r="C778" s="9">
        <v>0</v>
      </c>
      <c r="D778" s="11">
        <v>45412</v>
      </c>
      <c r="E778" t="str">
        <f>VLOOKUP(A778,Sheet3!$A$2:$E$1000,3,FALSE)</f>
        <v>FUTURE GLASS</v>
      </c>
      <c r="F778">
        <f t="shared" si="24"/>
        <v>121</v>
      </c>
      <c r="G778" t="str">
        <f t="shared" si="25"/>
        <v/>
      </c>
    </row>
    <row r="779" spans="1:7" ht="12.75" customHeight="1" x14ac:dyDescent="0.2">
      <c r="A779" s="2">
        <v>2010106088</v>
      </c>
      <c r="B779" t="s">
        <v>197</v>
      </c>
      <c r="C779" s="9">
        <v>0</v>
      </c>
      <c r="D779" s="11">
        <v>45322</v>
      </c>
      <c r="E779" t="str">
        <f>VLOOKUP(A779,Sheet3!$A$2:$E$1000,3,FALSE)</f>
        <v>PETROFAST MIDDLE EAST FZC</v>
      </c>
      <c r="F779">
        <f t="shared" si="24"/>
        <v>31</v>
      </c>
      <c r="G779" t="str">
        <f t="shared" si="25"/>
        <v/>
      </c>
    </row>
    <row r="780" spans="1:7" ht="12.75" customHeight="1" x14ac:dyDescent="0.2">
      <c r="A780" s="2">
        <v>2010106088</v>
      </c>
      <c r="B780" t="s">
        <v>197</v>
      </c>
      <c r="C780" s="9">
        <v>0</v>
      </c>
      <c r="D780" s="11">
        <v>45350</v>
      </c>
      <c r="E780" t="str">
        <f>VLOOKUP(A780,Sheet3!$A$2:$E$1000,3,FALSE)</f>
        <v>PETROFAST MIDDLE EAST FZC</v>
      </c>
      <c r="F780">
        <f t="shared" si="24"/>
        <v>59</v>
      </c>
      <c r="G780" t="str">
        <f t="shared" si="25"/>
        <v/>
      </c>
    </row>
    <row r="781" spans="1:7" ht="12.75" customHeight="1" x14ac:dyDescent="0.2">
      <c r="A781" s="2">
        <v>2010106088</v>
      </c>
      <c r="B781" t="s">
        <v>197</v>
      </c>
      <c r="C781" s="9">
        <v>0</v>
      </c>
      <c r="D781" s="11">
        <v>45382</v>
      </c>
      <c r="E781" t="str">
        <f>VLOOKUP(A781,Sheet3!$A$2:$E$1000,3,FALSE)</f>
        <v>PETROFAST MIDDLE EAST FZC</v>
      </c>
      <c r="F781">
        <f t="shared" si="24"/>
        <v>91</v>
      </c>
      <c r="G781" t="str">
        <f t="shared" si="25"/>
        <v/>
      </c>
    </row>
    <row r="782" spans="1:7" ht="12.75" customHeight="1" x14ac:dyDescent="0.2">
      <c r="A782" s="2">
        <v>2010106088</v>
      </c>
      <c r="B782" t="s">
        <v>197</v>
      </c>
      <c r="C782" s="9">
        <v>0</v>
      </c>
      <c r="D782" s="11">
        <v>45412</v>
      </c>
      <c r="E782" t="str">
        <f>VLOOKUP(A782,Sheet3!$A$2:$E$1000,3,FALSE)</f>
        <v>PETROFAST MIDDLE EAST FZC</v>
      </c>
      <c r="F782">
        <f t="shared" si="24"/>
        <v>121</v>
      </c>
      <c r="G782" t="str">
        <f t="shared" si="25"/>
        <v/>
      </c>
    </row>
    <row r="783" spans="1:7" ht="12.75" customHeight="1" x14ac:dyDescent="0.2">
      <c r="A783" s="2">
        <v>2010106092</v>
      </c>
      <c r="B783" t="s">
        <v>198</v>
      </c>
      <c r="C783" s="9">
        <v>110732.03362</v>
      </c>
      <c r="D783" s="11">
        <v>45322</v>
      </c>
      <c r="E783" t="str">
        <f>VLOOKUP(A783,Sheet3!$A$2:$E$1000,3,FALSE)</f>
        <v>احمد عيس لتجارة ادوات الوارش</v>
      </c>
      <c r="F783">
        <f t="shared" si="24"/>
        <v>31</v>
      </c>
      <c r="G783">
        <f t="shared" si="25"/>
        <v>31</v>
      </c>
    </row>
    <row r="784" spans="1:7" ht="12.75" customHeight="1" x14ac:dyDescent="0.2">
      <c r="A784" s="2">
        <v>2010106092</v>
      </c>
      <c r="B784" t="s">
        <v>198</v>
      </c>
      <c r="C784" s="9">
        <v>0</v>
      </c>
      <c r="D784" s="11">
        <v>45350</v>
      </c>
      <c r="E784" t="str">
        <f>VLOOKUP(A784,Sheet3!$A$2:$E$1000,3,FALSE)</f>
        <v>احمد عيس لتجارة ادوات الوارش</v>
      </c>
      <c r="F784">
        <f t="shared" si="24"/>
        <v>59</v>
      </c>
      <c r="G784" t="str">
        <f t="shared" si="25"/>
        <v/>
      </c>
    </row>
    <row r="785" spans="1:7" ht="12.75" customHeight="1" x14ac:dyDescent="0.2">
      <c r="A785" s="2">
        <v>2010106092</v>
      </c>
      <c r="B785" t="s">
        <v>198</v>
      </c>
      <c r="C785" s="9">
        <v>0</v>
      </c>
      <c r="D785" s="11">
        <v>45382</v>
      </c>
      <c r="E785" t="str">
        <f>VLOOKUP(A785,Sheet3!$A$2:$E$1000,3,FALSE)</f>
        <v>احمد عيس لتجارة ادوات الوارش</v>
      </c>
      <c r="F785">
        <f t="shared" si="24"/>
        <v>91</v>
      </c>
      <c r="G785" t="str">
        <f t="shared" si="25"/>
        <v/>
      </c>
    </row>
    <row r="786" spans="1:7" ht="12.75" customHeight="1" x14ac:dyDescent="0.2">
      <c r="A786" s="2">
        <v>2010106092</v>
      </c>
      <c r="B786" t="s">
        <v>198</v>
      </c>
      <c r="C786" s="9">
        <v>0</v>
      </c>
      <c r="D786" s="11">
        <v>45412</v>
      </c>
      <c r="E786" t="str">
        <f>VLOOKUP(A786,Sheet3!$A$2:$E$1000,3,FALSE)</f>
        <v>احمد عيس لتجارة ادوات الوارش</v>
      </c>
      <c r="F786">
        <f t="shared" si="24"/>
        <v>121</v>
      </c>
      <c r="G786" t="str">
        <f t="shared" si="25"/>
        <v/>
      </c>
    </row>
    <row r="787" spans="1:7" ht="12.75" customHeight="1" x14ac:dyDescent="0.2">
      <c r="A787" s="2">
        <v>2010106093</v>
      </c>
      <c r="B787" t="s">
        <v>199</v>
      </c>
      <c r="C787" s="9">
        <v>0</v>
      </c>
      <c r="D787" s="11">
        <v>45322</v>
      </c>
      <c r="E787" t="str">
        <f>VLOOKUP(A787,Sheet3!$A$2:$E$1000,3,FALSE)</f>
        <v>METRA SPA</v>
      </c>
      <c r="F787">
        <f t="shared" si="24"/>
        <v>31</v>
      </c>
      <c r="G787" t="str">
        <f t="shared" si="25"/>
        <v/>
      </c>
    </row>
    <row r="788" spans="1:7" ht="12.75" customHeight="1" x14ac:dyDescent="0.2">
      <c r="A788" s="2">
        <v>2010106093</v>
      </c>
      <c r="B788" t="s">
        <v>199</v>
      </c>
      <c r="C788" s="9">
        <v>0</v>
      </c>
      <c r="D788" s="11">
        <v>45350</v>
      </c>
      <c r="E788" t="str">
        <f>VLOOKUP(A788,Sheet3!$A$2:$E$1000,3,FALSE)</f>
        <v>METRA SPA</v>
      </c>
      <c r="F788">
        <f t="shared" si="24"/>
        <v>59</v>
      </c>
      <c r="G788" t="str">
        <f t="shared" si="25"/>
        <v/>
      </c>
    </row>
    <row r="789" spans="1:7" ht="12.75" customHeight="1" x14ac:dyDescent="0.2">
      <c r="A789" s="2">
        <v>2010106093</v>
      </c>
      <c r="B789" t="s">
        <v>199</v>
      </c>
      <c r="C789" s="9">
        <v>0</v>
      </c>
      <c r="D789" s="11">
        <v>45382</v>
      </c>
      <c r="E789" t="str">
        <f>VLOOKUP(A789,Sheet3!$A$2:$E$1000,3,FALSE)</f>
        <v>METRA SPA</v>
      </c>
      <c r="F789">
        <f t="shared" si="24"/>
        <v>91</v>
      </c>
      <c r="G789" t="str">
        <f t="shared" si="25"/>
        <v/>
      </c>
    </row>
    <row r="790" spans="1:7" ht="12.75" customHeight="1" x14ac:dyDescent="0.2">
      <c r="A790" s="2">
        <v>2010106093</v>
      </c>
      <c r="B790" t="s">
        <v>199</v>
      </c>
      <c r="C790" s="9">
        <v>0</v>
      </c>
      <c r="D790" s="11">
        <v>45412</v>
      </c>
      <c r="E790" t="str">
        <f>VLOOKUP(A790,Sheet3!$A$2:$E$1000,3,FALSE)</f>
        <v>METRA SPA</v>
      </c>
      <c r="F790">
        <f t="shared" si="24"/>
        <v>121</v>
      </c>
      <c r="G790" t="str">
        <f t="shared" si="25"/>
        <v/>
      </c>
    </row>
    <row r="791" spans="1:7" ht="12.75" customHeight="1" x14ac:dyDescent="0.2">
      <c r="A791" s="2">
        <v>2010106095</v>
      </c>
      <c r="B791" t="s">
        <v>200</v>
      </c>
      <c r="C791" s="9">
        <v>0</v>
      </c>
      <c r="D791" s="11">
        <v>45322</v>
      </c>
      <c r="E791" t="str">
        <f>VLOOKUP(A791,Sheet3!$A$2:$E$1000,3,FALSE)</f>
        <v>DOMUS</v>
      </c>
      <c r="F791">
        <f t="shared" si="24"/>
        <v>31</v>
      </c>
      <c r="G791" t="str">
        <f t="shared" si="25"/>
        <v/>
      </c>
    </row>
    <row r="792" spans="1:7" ht="12.75" customHeight="1" x14ac:dyDescent="0.2">
      <c r="A792" s="2">
        <v>2010106095</v>
      </c>
      <c r="B792" t="s">
        <v>200</v>
      </c>
      <c r="C792" s="9">
        <v>0</v>
      </c>
      <c r="D792" s="11">
        <v>45350</v>
      </c>
      <c r="E792" t="str">
        <f>VLOOKUP(A792,Sheet3!$A$2:$E$1000,3,FALSE)</f>
        <v>DOMUS</v>
      </c>
      <c r="F792">
        <f t="shared" si="24"/>
        <v>59</v>
      </c>
      <c r="G792" t="str">
        <f t="shared" si="25"/>
        <v/>
      </c>
    </row>
    <row r="793" spans="1:7" ht="12.75" customHeight="1" x14ac:dyDescent="0.2">
      <c r="A793" s="2">
        <v>2010106095</v>
      </c>
      <c r="B793" t="s">
        <v>200</v>
      </c>
      <c r="C793" s="9">
        <v>0</v>
      </c>
      <c r="D793" s="11">
        <v>45382</v>
      </c>
      <c r="E793" t="str">
        <f>VLOOKUP(A793,Sheet3!$A$2:$E$1000,3,FALSE)</f>
        <v>DOMUS</v>
      </c>
      <c r="F793">
        <f t="shared" si="24"/>
        <v>91</v>
      </c>
      <c r="G793" t="str">
        <f t="shared" si="25"/>
        <v/>
      </c>
    </row>
    <row r="794" spans="1:7" ht="12.75" customHeight="1" x14ac:dyDescent="0.2">
      <c r="A794" s="2">
        <v>2010106095</v>
      </c>
      <c r="B794" t="s">
        <v>200</v>
      </c>
      <c r="C794" s="9">
        <v>0</v>
      </c>
      <c r="D794" s="11">
        <v>45412</v>
      </c>
      <c r="E794" t="str">
        <f>VLOOKUP(A794,Sheet3!$A$2:$E$1000,3,FALSE)</f>
        <v>DOMUS</v>
      </c>
      <c r="F794">
        <f t="shared" si="24"/>
        <v>121</v>
      </c>
      <c r="G794" t="str">
        <f t="shared" si="25"/>
        <v/>
      </c>
    </row>
    <row r="795" spans="1:7" ht="12.75" customHeight="1" x14ac:dyDescent="0.2">
      <c r="A795" s="2">
        <v>2010106098</v>
      </c>
      <c r="B795" t="s">
        <v>201</v>
      </c>
      <c r="C795" s="9">
        <v>0</v>
      </c>
      <c r="D795" s="11">
        <v>45322</v>
      </c>
      <c r="E795" t="str">
        <f>VLOOKUP(A795,Sheet3!$A$2:$E$1000,3,FALSE)</f>
        <v>ALUK MIDDLE EAST DMCC</v>
      </c>
      <c r="F795">
        <f t="shared" si="24"/>
        <v>31</v>
      </c>
      <c r="G795" t="str">
        <f t="shared" si="25"/>
        <v/>
      </c>
    </row>
    <row r="796" spans="1:7" ht="12.75" customHeight="1" x14ac:dyDescent="0.2">
      <c r="A796" s="2">
        <v>2010106098</v>
      </c>
      <c r="B796" t="s">
        <v>201</v>
      </c>
      <c r="C796" s="9">
        <v>0</v>
      </c>
      <c r="D796" s="11">
        <v>45350</v>
      </c>
      <c r="E796" t="str">
        <f>VLOOKUP(A796,Sheet3!$A$2:$E$1000,3,FALSE)</f>
        <v>ALUK MIDDLE EAST DMCC</v>
      </c>
      <c r="F796">
        <f t="shared" si="24"/>
        <v>59</v>
      </c>
      <c r="G796" t="str">
        <f t="shared" si="25"/>
        <v/>
      </c>
    </row>
    <row r="797" spans="1:7" ht="12.75" customHeight="1" x14ac:dyDescent="0.2">
      <c r="A797" s="2">
        <v>2010106098</v>
      </c>
      <c r="B797" t="s">
        <v>201</v>
      </c>
      <c r="C797" s="9">
        <v>0</v>
      </c>
      <c r="D797" s="11">
        <v>45382</v>
      </c>
      <c r="E797" t="str">
        <f>VLOOKUP(A797,Sheet3!$A$2:$E$1000,3,FALSE)</f>
        <v>ALUK MIDDLE EAST DMCC</v>
      </c>
      <c r="F797">
        <f t="shared" si="24"/>
        <v>91</v>
      </c>
      <c r="G797" t="str">
        <f t="shared" si="25"/>
        <v/>
      </c>
    </row>
    <row r="798" spans="1:7" ht="12.75" customHeight="1" x14ac:dyDescent="0.2">
      <c r="A798" s="2">
        <v>2010106098</v>
      </c>
      <c r="B798" t="s">
        <v>201</v>
      </c>
      <c r="C798" s="9">
        <v>0</v>
      </c>
      <c r="D798" s="11">
        <v>45412</v>
      </c>
      <c r="E798" t="str">
        <f>VLOOKUP(A798,Sheet3!$A$2:$E$1000,3,FALSE)</f>
        <v>ALUK MIDDLE EAST DMCC</v>
      </c>
      <c r="F798">
        <f t="shared" si="24"/>
        <v>121</v>
      </c>
      <c r="G798" t="str">
        <f t="shared" si="25"/>
        <v/>
      </c>
    </row>
    <row r="799" spans="1:7" ht="12.75" customHeight="1" x14ac:dyDescent="0.2">
      <c r="A799" s="2">
        <v>2010106099</v>
      </c>
      <c r="B799" t="s">
        <v>202</v>
      </c>
      <c r="C799" s="9">
        <v>0</v>
      </c>
      <c r="D799" s="11">
        <v>45322</v>
      </c>
      <c r="E799" t="str">
        <f>VLOOKUP(A799,Sheet3!$A$2:$E$1000,3,FALSE)</f>
        <v>HUIZHOU APHRODITE</v>
      </c>
      <c r="F799">
        <f t="shared" si="24"/>
        <v>31</v>
      </c>
      <c r="G799" t="str">
        <f t="shared" si="25"/>
        <v/>
      </c>
    </row>
    <row r="800" spans="1:7" ht="12.75" customHeight="1" x14ac:dyDescent="0.2">
      <c r="A800" s="2">
        <v>2010106099</v>
      </c>
      <c r="B800" t="s">
        <v>202</v>
      </c>
      <c r="C800" s="9">
        <v>0</v>
      </c>
      <c r="D800" s="11">
        <v>45350</v>
      </c>
      <c r="E800" t="str">
        <f>VLOOKUP(A800,Sheet3!$A$2:$E$1000,3,FALSE)</f>
        <v>HUIZHOU APHRODITE</v>
      </c>
      <c r="F800">
        <f t="shared" si="24"/>
        <v>59</v>
      </c>
      <c r="G800" t="str">
        <f t="shared" si="25"/>
        <v/>
      </c>
    </row>
    <row r="801" spans="1:7" ht="12.75" customHeight="1" x14ac:dyDescent="0.2">
      <c r="A801" s="2">
        <v>2010106099</v>
      </c>
      <c r="B801" t="s">
        <v>202</v>
      </c>
      <c r="C801" s="9">
        <v>0</v>
      </c>
      <c r="D801" s="11">
        <v>45382</v>
      </c>
      <c r="E801" t="str">
        <f>VLOOKUP(A801,Sheet3!$A$2:$E$1000,3,FALSE)</f>
        <v>HUIZHOU APHRODITE</v>
      </c>
      <c r="F801">
        <f t="shared" si="24"/>
        <v>91</v>
      </c>
      <c r="G801" t="str">
        <f t="shared" si="25"/>
        <v/>
      </c>
    </row>
    <row r="802" spans="1:7" ht="12.75" customHeight="1" x14ac:dyDescent="0.2">
      <c r="A802" s="2">
        <v>2010106099</v>
      </c>
      <c r="B802" t="s">
        <v>202</v>
      </c>
      <c r="C802" s="9">
        <v>0</v>
      </c>
      <c r="D802" s="11">
        <v>45412</v>
      </c>
      <c r="E802" t="str">
        <f>VLOOKUP(A802,Sheet3!$A$2:$E$1000,3,FALSE)</f>
        <v>HUIZHOU APHRODITE</v>
      </c>
      <c r="F802">
        <f t="shared" si="24"/>
        <v>121</v>
      </c>
      <c r="G802" t="str">
        <f t="shared" si="25"/>
        <v/>
      </c>
    </row>
    <row r="803" spans="1:7" ht="12.75" customHeight="1" x14ac:dyDescent="0.2">
      <c r="A803" s="2">
        <v>2010106100</v>
      </c>
      <c r="B803" t="s">
        <v>203</v>
      </c>
      <c r="C803" s="9">
        <v>0</v>
      </c>
      <c r="D803" s="11">
        <v>45322</v>
      </c>
      <c r="E803" t="str">
        <f>VLOOKUP(A803,Sheet3!$A$2:$E$1000,3,FALSE)</f>
        <v>POLYMERS LINK INTERNATIONAL</v>
      </c>
      <c r="F803">
        <f t="shared" si="24"/>
        <v>31</v>
      </c>
      <c r="G803" t="str">
        <f t="shared" si="25"/>
        <v/>
      </c>
    </row>
    <row r="804" spans="1:7" ht="12.75" customHeight="1" x14ac:dyDescent="0.2">
      <c r="A804" s="2">
        <v>2010106100</v>
      </c>
      <c r="B804" t="s">
        <v>203</v>
      </c>
      <c r="C804" s="9">
        <v>0</v>
      </c>
      <c r="D804" s="11">
        <v>45350</v>
      </c>
      <c r="E804" t="str">
        <f>VLOOKUP(A804,Sheet3!$A$2:$E$1000,3,FALSE)</f>
        <v>POLYMERS LINK INTERNATIONAL</v>
      </c>
      <c r="F804">
        <f t="shared" si="24"/>
        <v>59</v>
      </c>
      <c r="G804" t="str">
        <f t="shared" si="25"/>
        <v/>
      </c>
    </row>
    <row r="805" spans="1:7" ht="12.75" customHeight="1" x14ac:dyDescent="0.2">
      <c r="A805" s="2">
        <v>2010106100</v>
      </c>
      <c r="B805" t="s">
        <v>203</v>
      </c>
      <c r="C805" s="9">
        <v>0</v>
      </c>
      <c r="D805" s="11">
        <v>45382</v>
      </c>
      <c r="E805" t="str">
        <f>VLOOKUP(A805,Sheet3!$A$2:$E$1000,3,FALSE)</f>
        <v>POLYMERS LINK INTERNATIONAL</v>
      </c>
      <c r="F805">
        <f t="shared" si="24"/>
        <v>91</v>
      </c>
      <c r="G805" t="str">
        <f t="shared" si="25"/>
        <v/>
      </c>
    </row>
    <row r="806" spans="1:7" ht="12.75" customHeight="1" x14ac:dyDescent="0.2">
      <c r="A806" s="2">
        <v>2010106100</v>
      </c>
      <c r="B806" t="s">
        <v>203</v>
      </c>
      <c r="C806" s="9">
        <v>0</v>
      </c>
      <c r="D806" s="11">
        <v>45412</v>
      </c>
      <c r="E806" t="str">
        <f>VLOOKUP(A806,Sheet3!$A$2:$E$1000,3,FALSE)</f>
        <v>POLYMERS LINK INTERNATIONAL</v>
      </c>
      <c r="F806">
        <f t="shared" si="24"/>
        <v>121</v>
      </c>
      <c r="G806" t="str">
        <f t="shared" si="25"/>
        <v/>
      </c>
    </row>
    <row r="807" spans="1:7" ht="12.75" customHeight="1" x14ac:dyDescent="0.2">
      <c r="A807" s="2">
        <v>2010106102</v>
      </c>
      <c r="B807" t="s">
        <v>204</v>
      </c>
      <c r="C807" s="9">
        <v>0</v>
      </c>
      <c r="D807" s="11">
        <v>45322</v>
      </c>
      <c r="E807" t="str">
        <f>VLOOKUP(A807,Sheet3!$A$2:$E$1000,3,FALSE)</f>
        <v>شركة الخليج لصناعات الزجاج - GULF GLASS</v>
      </c>
      <c r="F807">
        <f t="shared" si="24"/>
        <v>31</v>
      </c>
      <c r="G807" t="str">
        <f t="shared" si="25"/>
        <v/>
      </c>
    </row>
    <row r="808" spans="1:7" ht="12.75" customHeight="1" x14ac:dyDescent="0.2">
      <c r="A808" s="2">
        <v>2010106102</v>
      </c>
      <c r="B808" t="s">
        <v>204</v>
      </c>
      <c r="C808" s="9">
        <v>0</v>
      </c>
      <c r="D808" s="11">
        <v>45350</v>
      </c>
      <c r="E808" t="str">
        <f>VLOOKUP(A808,Sheet3!$A$2:$E$1000,3,FALSE)</f>
        <v>شركة الخليج لصناعات الزجاج - GULF GLASS</v>
      </c>
      <c r="F808">
        <f t="shared" si="24"/>
        <v>59</v>
      </c>
      <c r="G808" t="str">
        <f t="shared" si="25"/>
        <v/>
      </c>
    </row>
    <row r="809" spans="1:7" ht="12.75" customHeight="1" x14ac:dyDescent="0.2">
      <c r="A809" s="2">
        <v>2010106102</v>
      </c>
      <c r="B809" t="s">
        <v>204</v>
      </c>
      <c r="C809" s="9">
        <v>0</v>
      </c>
      <c r="D809" s="11">
        <v>45382</v>
      </c>
      <c r="E809" t="str">
        <f>VLOOKUP(A809,Sheet3!$A$2:$E$1000,3,FALSE)</f>
        <v>شركة الخليج لصناعات الزجاج - GULF GLASS</v>
      </c>
      <c r="F809">
        <f t="shared" si="24"/>
        <v>91</v>
      </c>
      <c r="G809" t="str">
        <f t="shared" si="25"/>
        <v/>
      </c>
    </row>
    <row r="810" spans="1:7" ht="12.75" customHeight="1" x14ac:dyDescent="0.2">
      <c r="A810" s="2">
        <v>2010106102</v>
      </c>
      <c r="B810" t="s">
        <v>204</v>
      </c>
      <c r="C810" s="9">
        <v>0</v>
      </c>
      <c r="D810" s="11">
        <v>45412</v>
      </c>
      <c r="E810" t="str">
        <f>VLOOKUP(A810,Sheet3!$A$2:$E$1000,3,FALSE)</f>
        <v>شركة الخليج لصناعات الزجاج - GULF GLASS</v>
      </c>
      <c r="F810">
        <f t="shared" si="24"/>
        <v>121</v>
      </c>
      <c r="G810" t="str">
        <f t="shared" si="25"/>
        <v/>
      </c>
    </row>
    <row r="811" spans="1:7" ht="12.75" customHeight="1" x14ac:dyDescent="0.2">
      <c r="A811" s="2">
        <v>2010106104</v>
      </c>
      <c r="B811" t="s">
        <v>205</v>
      </c>
      <c r="C811" s="9">
        <v>0</v>
      </c>
      <c r="D811" s="11">
        <v>45322</v>
      </c>
      <c r="E811" t="str">
        <f>VLOOKUP(A811,Sheet3!$A$2:$E$1000,3,FALSE)</f>
        <v>الفطيم اليمنت _ AL FUTTAIM</v>
      </c>
      <c r="F811">
        <f t="shared" si="24"/>
        <v>31</v>
      </c>
      <c r="G811" t="str">
        <f t="shared" si="25"/>
        <v/>
      </c>
    </row>
    <row r="812" spans="1:7" ht="12.75" customHeight="1" x14ac:dyDescent="0.2">
      <c r="A812" s="2">
        <v>2010106104</v>
      </c>
      <c r="B812" t="s">
        <v>205</v>
      </c>
      <c r="C812" s="9">
        <v>0</v>
      </c>
      <c r="D812" s="11">
        <v>45350</v>
      </c>
      <c r="E812" t="str">
        <f>VLOOKUP(A812,Sheet3!$A$2:$E$1000,3,FALSE)</f>
        <v>الفطيم اليمنت _ AL FUTTAIM</v>
      </c>
      <c r="F812">
        <f t="shared" si="24"/>
        <v>59</v>
      </c>
      <c r="G812" t="str">
        <f t="shared" si="25"/>
        <v/>
      </c>
    </row>
    <row r="813" spans="1:7" ht="12.75" customHeight="1" x14ac:dyDescent="0.2">
      <c r="A813" s="2">
        <v>2010106104</v>
      </c>
      <c r="B813" t="s">
        <v>205</v>
      </c>
      <c r="C813" s="9">
        <v>0</v>
      </c>
      <c r="D813" s="11">
        <v>45382</v>
      </c>
      <c r="E813" t="str">
        <f>VLOOKUP(A813,Sheet3!$A$2:$E$1000,3,FALSE)</f>
        <v>الفطيم اليمنت _ AL FUTTAIM</v>
      </c>
      <c r="F813">
        <f t="shared" si="24"/>
        <v>91</v>
      </c>
      <c r="G813" t="str">
        <f t="shared" si="25"/>
        <v/>
      </c>
    </row>
    <row r="814" spans="1:7" ht="12.75" customHeight="1" x14ac:dyDescent="0.2">
      <c r="A814" s="2">
        <v>2010106104</v>
      </c>
      <c r="B814" t="s">
        <v>205</v>
      </c>
      <c r="C814" s="9">
        <v>0</v>
      </c>
      <c r="D814" s="11">
        <v>45412</v>
      </c>
      <c r="E814" t="str">
        <f>VLOOKUP(A814,Sheet3!$A$2:$E$1000,3,FALSE)</f>
        <v>الفطيم اليمنت _ AL FUTTAIM</v>
      </c>
      <c r="F814">
        <f t="shared" si="24"/>
        <v>121</v>
      </c>
      <c r="G814" t="str">
        <f t="shared" si="25"/>
        <v/>
      </c>
    </row>
    <row r="815" spans="1:7" ht="12.75" customHeight="1" x14ac:dyDescent="0.2">
      <c r="A815" s="2">
        <v>2010106105</v>
      </c>
      <c r="B815" t="s">
        <v>206</v>
      </c>
      <c r="C815" s="9">
        <v>0</v>
      </c>
      <c r="D815" s="11">
        <v>45322</v>
      </c>
      <c r="E815" t="str">
        <f>VLOOKUP(A815,Sheet3!$A$2:$E$1000,3,FALSE)</f>
        <v>ADEX INTERNATIONAL LLC</v>
      </c>
      <c r="F815">
        <f t="shared" si="24"/>
        <v>31</v>
      </c>
      <c r="G815" t="str">
        <f t="shared" si="25"/>
        <v/>
      </c>
    </row>
    <row r="816" spans="1:7" ht="12.75" customHeight="1" x14ac:dyDescent="0.2">
      <c r="A816" s="2">
        <v>2010106105</v>
      </c>
      <c r="B816" t="s">
        <v>206</v>
      </c>
      <c r="C816" s="9">
        <v>0</v>
      </c>
      <c r="D816" s="11">
        <v>45350</v>
      </c>
      <c r="E816" t="str">
        <f>VLOOKUP(A816,Sheet3!$A$2:$E$1000,3,FALSE)</f>
        <v>ADEX INTERNATIONAL LLC</v>
      </c>
      <c r="F816">
        <f t="shared" si="24"/>
        <v>59</v>
      </c>
      <c r="G816" t="str">
        <f t="shared" si="25"/>
        <v/>
      </c>
    </row>
    <row r="817" spans="1:7" ht="12.75" customHeight="1" x14ac:dyDescent="0.2">
      <c r="A817" s="2">
        <v>2010106105</v>
      </c>
      <c r="B817" t="s">
        <v>206</v>
      </c>
      <c r="C817" s="9">
        <v>0</v>
      </c>
      <c r="D817" s="11">
        <v>45382</v>
      </c>
      <c r="E817" t="str">
        <f>VLOOKUP(A817,Sheet3!$A$2:$E$1000,3,FALSE)</f>
        <v>ADEX INTERNATIONAL LLC</v>
      </c>
      <c r="F817">
        <f t="shared" si="24"/>
        <v>91</v>
      </c>
      <c r="G817" t="str">
        <f t="shared" si="25"/>
        <v/>
      </c>
    </row>
    <row r="818" spans="1:7" ht="12.75" customHeight="1" x14ac:dyDescent="0.2">
      <c r="A818" s="2">
        <v>2010106105</v>
      </c>
      <c r="B818" t="s">
        <v>206</v>
      </c>
      <c r="C818" s="9">
        <v>0</v>
      </c>
      <c r="D818" s="11">
        <v>45412</v>
      </c>
      <c r="E818" t="str">
        <f>VLOOKUP(A818,Sheet3!$A$2:$E$1000,3,FALSE)</f>
        <v>ADEX INTERNATIONAL LLC</v>
      </c>
      <c r="F818">
        <f t="shared" si="24"/>
        <v>121</v>
      </c>
      <c r="G818" t="str">
        <f t="shared" si="25"/>
        <v/>
      </c>
    </row>
    <row r="819" spans="1:7" ht="12.75" customHeight="1" x14ac:dyDescent="0.2">
      <c r="A819" s="2">
        <v>2010106106</v>
      </c>
      <c r="B819" t="s">
        <v>207</v>
      </c>
      <c r="C819" s="9">
        <v>0</v>
      </c>
      <c r="D819" s="11">
        <v>45322</v>
      </c>
      <c r="E819" t="str">
        <f>VLOOKUP(A819,Sheet3!$A$2:$E$1000,3,FALSE)</f>
        <v>ELITE EXTRUSION _اليت لسحب الالمنيوم</v>
      </c>
      <c r="F819">
        <f t="shared" si="24"/>
        <v>31</v>
      </c>
      <c r="G819" t="str">
        <f t="shared" si="25"/>
        <v/>
      </c>
    </row>
    <row r="820" spans="1:7" ht="12.75" customHeight="1" x14ac:dyDescent="0.2">
      <c r="A820" s="2">
        <v>2010106106</v>
      </c>
      <c r="B820" t="s">
        <v>207</v>
      </c>
      <c r="C820" s="9">
        <v>0</v>
      </c>
      <c r="D820" s="11">
        <v>45350</v>
      </c>
      <c r="E820" t="str">
        <f>VLOOKUP(A820,Sheet3!$A$2:$E$1000,3,FALSE)</f>
        <v>ELITE EXTRUSION _اليت لسحب الالمنيوم</v>
      </c>
      <c r="F820">
        <f t="shared" si="24"/>
        <v>59</v>
      </c>
      <c r="G820" t="str">
        <f t="shared" si="25"/>
        <v/>
      </c>
    </row>
    <row r="821" spans="1:7" ht="12.75" customHeight="1" x14ac:dyDescent="0.2">
      <c r="A821" s="2">
        <v>2010106106</v>
      </c>
      <c r="B821" t="s">
        <v>207</v>
      </c>
      <c r="C821" s="9">
        <v>0</v>
      </c>
      <c r="D821" s="11">
        <v>45382</v>
      </c>
      <c r="E821" t="str">
        <f>VLOOKUP(A821,Sheet3!$A$2:$E$1000,3,FALSE)</f>
        <v>ELITE EXTRUSION _اليت لسحب الالمنيوم</v>
      </c>
      <c r="F821">
        <f t="shared" si="24"/>
        <v>91</v>
      </c>
      <c r="G821" t="str">
        <f t="shared" si="25"/>
        <v/>
      </c>
    </row>
    <row r="822" spans="1:7" ht="12.75" customHeight="1" x14ac:dyDescent="0.2">
      <c r="A822" s="2">
        <v>2010106106</v>
      </c>
      <c r="B822" t="s">
        <v>207</v>
      </c>
      <c r="C822" s="9">
        <v>0</v>
      </c>
      <c r="D822" s="11">
        <v>45412</v>
      </c>
      <c r="E822" t="str">
        <f>VLOOKUP(A822,Sheet3!$A$2:$E$1000,3,FALSE)</f>
        <v>ELITE EXTRUSION _اليت لسحب الالمنيوم</v>
      </c>
      <c r="F822">
        <f t="shared" si="24"/>
        <v>121</v>
      </c>
      <c r="G822" t="str">
        <f t="shared" si="25"/>
        <v/>
      </c>
    </row>
    <row r="823" spans="1:7" ht="12.75" customHeight="1" x14ac:dyDescent="0.2">
      <c r="A823" s="2">
        <v>2010106109</v>
      </c>
      <c r="B823" t="s">
        <v>208</v>
      </c>
      <c r="C823" s="9">
        <v>0</v>
      </c>
      <c r="D823" s="11">
        <v>45322</v>
      </c>
      <c r="E823" t="str">
        <f>VLOOKUP(A823,Sheet3!$A$2:$E$1000,3,FALSE)</f>
        <v>UNEED GLOBAL SUPPLY CHAIN GROUP</v>
      </c>
      <c r="F823">
        <f t="shared" si="24"/>
        <v>31</v>
      </c>
      <c r="G823" t="str">
        <f t="shared" si="25"/>
        <v/>
      </c>
    </row>
    <row r="824" spans="1:7" ht="12.75" customHeight="1" x14ac:dyDescent="0.2">
      <c r="A824" s="2">
        <v>2010106109</v>
      </c>
      <c r="B824" t="s">
        <v>208</v>
      </c>
      <c r="C824" s="9">
        <v>0</v>
      </c>
      <c r="D824" s="11">
        <v>45350</v>
      </c>
      <c r="E824" t="str">
        <f>VLOOKUP(A824,Sheet3!$A$2:$E$1000,3,FALSE)</f>
        <v>UNEED GLOBAL SUPPLY CHAIN GROUP</v>
      </c>
      <c r="F824">
        <f t="shared" si="24"/>
        <v>59</v>
      </c>
      <c r="G824" t="str">
        <f t="shared" si="25"/>
        <v/>
      </c>
    </row>
    <row r="825" spans="1:7" ht="12.75" customHeight="1" x14ac:dyDescent="0.2">
      <c r="A825" s="2">
        <v>2010106109</v>
      </c>
      <c r="B825" t="s">
        <v>208</v>
      </c>
      <c r="C825" s="9">
        <v>0</v>
      </c>
      <c r="D825" s="11">
        <v>45382</v>
      </c>
      <c r="E825" t="str">
        <f>VLOOKUP(A825,Sheet3!$A$2:$E$1000,3,FALSE)</f>
        <v>UNEED GLOBAL SUPPLY CHAIN GROUP</v>
      </c>
      <c r="F825">
        <f t="shared" si="24"/>
        <v>91</v>
      </c>
      <c r="G825" t="str">
        <f t="shared" si="25"/>
        <v/>
      </c>
    </row>
    <row r="826" spans="1:7" ht="12.75" customHeight="1" x14ac:dyDescent="0.2">
      <c r="A826" s="2">
        <v>2010106109</v>
      </c>
      <c r="B826" t="s">
        <v>208</v>
      </c>
      <c r="C826" s="9">
        <v>0</v>
      </c>
      <c r="D826" s="11">
        <v>45412</v>
      </c>
      <c r="E826" t="str">
        <f>VLOOKUP(A826,Sheet3!$A$2:$E$1000,3,FALSE)</f>
        <v>UNEED GLOBAL SUPPLY CHAIN GROUP</v>
      </c>
      <c r="F826">
        <f t="shared" si="24"/>
        <v>121</v>
      </c>
      <c r="G826" t="str">
        <f t="shared" si="25"/>
        <v/>
      </c>
    </row>
    <row r="827" spans="1:7" ht="12.75" customHeight="1" x14ac:dyDescent="0.2">
      <c r="A827" s="2">
        <v>2010106110</v>
      </c>
      <c r="B827" t="s">
        <v>209</v>
      </c>
      <c r="C827" s="9">
        <v>0</v>
      </c>
      <c r="D827" s="11">
        <v>45322</v>
      </c>
      <c r="E827" t="str">
        <f>VLOOKUP(A827,Sheet3!$A$2:$E$1000,3,FALSE)</f>
        <v>ALHATIMI TRADING FZE - الحاتمى للتجارة</v>
      </c>
      <c r="F827">
        <f t="shared" si="24"/>
        <v>31</v>
      </c>
      <c r="G827" t="str">
        <f t="shared" si="25"/>
        <v/>
      </c>
    </row>
    <row r="828" spans="1:7" ht="12.75" customHeight="1" x14ac:dyDescent="0.2">
      <c r="A828" s="2">
        <v>2010106110</v>
      </c>
      <c r="B828" t="s">
        <v>209</v>
      </c>
      <c r="C828" s="9">
        <v>0</v>
      </c>
      <c r="D828" s="11">
        <v>45350</v>
      </c>
      <c r="E828" t="str">
        <f>VLOOKUP(A828,Sheet3!$A$2:$E$1000,3,FALSE)</f>
        <v>ALHATIMI TRADING FZE - الحاتمى للتجارة</v>
      </c>
      <c r="F828">
        <f t="shared" si="24"/>
        <v>59</v>
      </c>
      <c r="G828" t="str">
        <f t="shared" si="25"/>
        <v/>
      </c>
    </row>
    <row r="829" spans="1:7" ht="12.75" customHeight="1" x14ac:dyDescent="0.2">
      <c r="A829" s="2">
        <v>2010106110</v>
      </c>
      <c r="B829" t="s">
        <v>209</v>
      </c>
      <c r="C829" s="9">
        <v>0</v>
      </c>
      <c r="D829" s="11">
        <v>45382</v>
      </c>
      <c r="E829" t="str">
        <f>VLOOKUP(A829,Sheet3!$A$2:$E$1000,3,FALSE)</f>
        <v>ALHATIMI TRADING FZE - الحاتمى للتجارة</v>
      </c>
      <c r="F829">
        <f t="shared" si="24"/>
        <v>91</v>
      </c>
      <c r="G829" t="str">
        <f t="shared" si="25"/>
        <v/>
      </c>
    </row>
    <row r="830" spans="1:7" ht="12.75" customHeight="1" x14ac:dyDescent="0.2">
      <c r="A830" s="2">
        <v>2010106110</v>
      </c>
      <c r="B830" t="s">
        <v>209</v>
      </c>
      <c r="C830" s="9">
        <v>0</v>
      </c>
      <c r="D830" s="11">
        <v>45412</v>
      </c>
      <c r="E830" t="str">
        <f>VLOOKUP(A830,Sheet3!$A$2:$E$1000,3,FALSE)</f>
        <v>ALHATIMI TRADING FZE - الحاتمى للتجارة</v>
      </c>
      <c r="F830">
        <f t="shared" si="24"/>
        <v>121</v>
      </c>
      <c r="G830" t="str">
        <f t="shared" si="25"/>
        <v/>
      </c>
    </row>
    <row r="831" spans="1:7" ht="12.75" customHeight="1" x14ac:dyDescent="0.2">
      <c r="A831" s="2">
        <v>2010107002</v>
      </c>
      <c r="B831" t="s">
        <v>210</v>
      </c>
      <c r="C831" s="9">
        <v>0</v>
      </c>
      <c r="D831" s="11">
        <v>45322</v>
      </c>
      <c r="E831" t="str">
        <f>VLOOKUP(A831,Sheet3!$A$2:$E$1000,3,FALSE)</f>
        <v>مكتب رسومات  ARCHI HEAVEN _مصر</v>
      </c>
      <c r="F831">
        <f t="shared" si="24"/>
        <v>31</v>
      </c>
      <c r="G831" t="str">
        <f t="shared" si="25"/>
        <v/>
      </c>
    </row>
    <row r="832" spans="1:7" ht="12.75" customHeight="1" x14ac:dyDescent="0.2">
      <c r="A832" s="2">
        <v>2010107002</v>
      </c>
      <c r="B832" t="s">
        <v>210</v>
      </c>
      <c r="C832" s="9">
        <v>0</v>
      </c>
      <c r="D832" s="11">
        <v>45350</v>
      </c>
      <c r="E832" t="str">
        <f>VLOOKUP(A832,Sheet3!$A$2:$E$1000,3,FALSE)</f>
        <v>مكتب رسومات  ARCHI HEAVEN _مصر</v>
      </c>
      <c r="F832">
        <f t="shared" si="24"/>
        <v>59</v>
      </c>
      <c r="G832" t="str">
        <f t="shared" si="25"/>
        <v/>
      </c>
    </row>
    <row r="833" spans="1:7" ht="12.75" customHeight="1" x14ac:dyDescent="0.2">
      <c r="A833" s="2">
        <v>2010107002</v>
      </c>
      <c r="B833" t="s">
        <v>210</v>
      </c>
      <c r="C833" s="9">
        <v>0</v>
      </c>
      <c r="D833" s="11">
        <v>45382</v>
      </c>
      <c r="E833" t="str">
        <f>VLOOKUP(A833,Sheet3!$A$2:$E$1000,3,FALSE)</f>
        <v>مكتب رسومات  ARCHI HEAVEN _مصر</v>
      </c>
      <c r="F833">
        <f t="shared" si="24"/>
        <v>91</v>
      </c>
      <c r="G833" t="str">
        <f t="shared" si="25"/>
        <v/>
      </c>
    </row>
    <row r="834" spans="1:7" ht="12.75" customHeight="1" x14ac:dyDescent="0.2">
      <c r="A834" s="2">
        <v>2010107002</v>
      </c>
      <c r="B834" t="s">
        <v>210</v>
      </c>
      <c r="C834" s="9">
        <v>0</v>
      </c>
      <c r="D834" s="11">
        <v>45412</v>
      </c>
      <c r="E834" t="str">
        <f>VLOOKUP(A834,Sheet3!$A$2:$E$1000,3,FALSE)</f>
        <v>مكتب رسومات  ARCHI HEAVEN _مصر</v>
      </c>
      <c r="F834">
        <f t="shared" si="24"/>
        <v>121</v>
      </c>
      <c r="G834" t="str">
        <f t="shared" si="25"/>
        <v/>
      </c>
    </row>
    <row r="835" spans="1:7" ht="12.75" customHeight="1" x14ac:dyDescent="0.2">
      <c r="A835" s="2">
        <v>2010107010</v>
      </c>
      <c r="B835" t="s">
        <v>211</v>
      </c>
      <c r="C835" s="9">
        <v>3765.26</v>
      </c>
      <c r="D835" s="11">
        <v>45322</v>
      </c>
      <c r="E835" t="str">
        <f>VLOOKUP(A835,Sheet3!$A$2:$E$1000,3,FALSE)</f>
        <v>TECH ASSIST FZE</v>
      </c>
      <c r="F835">
        <f t="shared" ref="F835:F866" si="26">D835-$F$1</f>
        <v>31</v>
      </c>
      <c r="G835">
        <f t="shared" si="25"/>
        <v>31</v>
      </c>
    </row>
    <row r="836" spans="1:7" ht="12.75" customHeight="1" x14ac:dyDescent="0.2">
      <c r="A836" s="2">
        <v>2010107010</v>
      </c>
      <c r="B836" t="s">
        <v>211</v>
      </c>
      <c r="C836" s="9">
        <v>0</v>
      </c>
      <c r="D836" s="11">
        <v>45350</v>
      </c>
      <c r="E836" t="str">
        <f>VLOOKUP(A836,Sheet3!$A$2:$E$1000,3,FALSE)</f>
        <v>TECH ASSIST FZE</v>
      </c>
      <c r="F836">
        <f t="shared" si="26"/>
        <v>59</v>
      </c>
      <c r="G836" t="str">
        <f t="shared" ref="G836:G866" si="27">IF(C836&gt;0,F836,"")</f>
        <v/>
      </c>
    </row>
    <row r="837" spans="1:7" ht="12.75" customHeight="1" x14ac:dyDescent="0.2">
      <c r="A837" s="2">
        <v>2010107010</v>
      </c>
      <c r="B837" t="s">
        <v>211</v>
      </c>
      <c r="C837" s="9">
        <v>0</v>
      </c>
      <c r="D837" s="11">
        <v>45382</v>
      </c>
      <c r="E837" t="str">
        <f>VLOOKUP(A837,Sheet3!$A$2:$E$1000,3,FALSE)</f>
        <v>TECH ASSIST FZE</v>
      </c>
      <c r="F837">
        <f t="shared" si="26"/>
        <v>91</v>
      </c>
      <c r="G837" t="str">
        <f t="shared" si="27"/>
        <v/>
      </c>
    </row>
    <row r="838" spans="1:7" ht="12.75" customHeight="1" x14ac:dyDescent="0.2">
      <c r="A838" s="2">
        <v>2010107010</v>
      </c>
      <c r="B838" t="s">
        <v>211</v>
      </c>
      <c r="C838" s="9">
        <v>0</v>
      </c>
      <c r="D838" s="11">
        <v>45412</v>
      </c>
      <c r="E838" t="str">
        <f>VLOOKUP(A838,Sheet3!$A$2:$E$1000,3,FALSE)</f>
        <v>TECH ASSIST FZE</v>
      </c>
      <c r="F838">
        <f t="shared" si="26"/>
        <v>121</v>
      </c>
      <c r="G838" t="str">
        <f t="shared" si="27"/>
        <v/>
      </c>
    </row>
    <row r="839" spans="1:7" ht="12.75" customHeight="1" x14ac:dyDescent="0.2">
      <c r="A839" s="2">
        <v>2010107015</v>
      </c>
      <c r="B839" t="s">
        <v>212</v>
      </c>
      <c r="C839" s="9">
        <v>0</v>
      </c>
      <c r="D839" s="11">
        <v>45322</v>
      </c>
      <c r="E839" t="str">
        <f>VLOOKUP(A839,Sheet3!$A$2:$E$1000,3,FALSE)</f>
        <v>براء صالح _KAFD</v>
      </c>
      <c r="F839">
        <f t="shared" si="26"/>
        <v>31</v>
      </c>
      <c r="G839" t="str">
        <f t="shared" si="27"/>
        <v/>
      </c>
    </row>
    <row r="840" spans="1:7" ht="12.75" customHeight="1" x14ac:dyDescent="0.2">
      <c r="A840" s="2">
        <v>2010107015</v>
      </c>
      <c r="B840" t="s">
        <v>212</v>
      </c>
      <c r="C840" s="9">
        <v>0</v>
      </c>
      <c r="D840" s="11">
        <v>45350</v>
      </c>
      <c r="E840" t="str">
        <f>VLOOKUP(A840,Sheet3!$A$2:$E$1000,3,FALSE)</f>
        <v>براء صالح _KAFD</v>
      </c>
      <c r="F840">
        <f t="shared" si="26"/>
        <v>59</v>
      </c>
      <c r="G840" t="str">
        <f t="shared" si="27"/>
        <v/>
      </c>
    </row>
    <row r="841" spans="1:7" ht="12.75" customHeight="1" x14ac:dyDescent="0.2">
      <c r="A841" s="2">
        <v>2010107015</v>
      </c>
      <c r="B841" t="s">
        <v>212</v>
      </c>
      <c r="C841" s="9">
        <v>0</v>
      </c>
      <c r="D841" s="11">
        <v>45382</v>
      </c>
      <c r="E841" t="str">
        <f>VLOOKUP(A841,Sheet3!$A$2:$E$1000,3,FALSE)</f>
        <v>براء صالح _KAFD</v>
      </c>
      <c r="F841">
        <f t="shared" si="26"/>
        <v>91</v>
      </c>
      <c r="G841" t="str">
        <f t="shared" si="27"/>
        <v/>
      </c>
    </row>
    <row r="842" spans="1:7" ht="12.75" customHeight="1" x14ac:dyDescent="0.2">
      <c r="A842" s="2">
        <v>2010107015</v>
      </c>
      <c r="B842" t="s">
        <v>212</v>
      </c>
      <c r="C842" s="9">
        <v>0</v>
      </c>
      <c r="D842" s="11">
        <v>45412</v>
      </c>
      <c r="E842" t="str">
        <f>VLOOKUP(A842,Sheet3!$A$2:$E$1000,3,FALSE)</f>
        <v>براء صالح _KAFD</v>
      </c>
      <c r="F842">
        <f t="shared" si="26"/>
        <v>121</v>
      </c>
      <c r="G842" t="str">
        <f t="shared" si="27"/>
        <v/>
      </c>
    </row>
    <row r="843" spans="1:7" ht="12.75" customHeight="1" x14ac:dyDescent="0.2">
      <c r="A843" s="2">
        <v>2010107021</v>
      </c>
      <c r="B843" t="s">
        <v>213</v>
      </c>
      <c r="C843" s="9">
        <v>0</v>
      </c>
      <c r="D843" s="11">
        <v>45322</v>
      </c>
      <c r="E843" t="str">
        <f>VLOOKUP(A843,Sheet3!$A$2:$E$1000,3,FALSE)</f>
        <v>PRIMERA SOLUTIONS_بريمرا -اودو</v>
      </c>
      <c r="F843">
        <f t="shared" si="26"/>
        <v>31</v>
      </c>
      <c r="G843" t="str">
        <f t="shared" si="27"/>
        <v/>
      </c>
    </row>
    <row r="844" spans="1:7" ht="12.75" customHeight="1" x14ac:dyDescent="0.2">
      <c r="A844" s="2">
        <v>2010107021</v>
      </c>
      <c r="B844" t="s">
        <v>213</v>
      </c>
      <c r="C844" s="9">
        <v>0</v>
      </c>
      <c r="D844" s="11">
        <v>45350</v>
      </c>
      <c r="E844" t="str">
        <f>VLOOKUP(A844,Sheet3!$A$2:$E$1000,3,FALSE)</f>
        <v>PRIMERA SOLUTIONS_بريمرا -اودو</v>
      </c>
      <c r="F844">
        <f t="shared" si="26"/>
        <v>59</v>
      </c>
      <c r="G844" t="str">
        <f t="shared" si="27"/>
        <v/>
      </c>
    </row>
    <row r="845" spans="1:7" ht="12.75" customHeight="1" x14ac:dyDescent="0.2">
      <c r="A845" s="2">
        <v>2010107021</v>
      </c>
      <c r="B845" t="s">
        <v>213</v>
      </c>
      <c r="C845" s="9">
        <v>0</v>
      </c>
      <c r="D845" s="11">
        <v>45382</v>
      </c>
      <c r="E845" t="str">
        <f>VLOOKUP(A845,Sheet3!$A$2:$E$1000,3,FALSE)</f>
        <v>PRIMERA SOLUTIONS_بريمرا -اودو</v>
      </c>
      <c r="F845">
        <f t="shared" si="26"/>
        <v>91</v>
      </c>
      <c r="G845" t="str">
        <f t="shared" si="27"/>
        <v/>
      </c>
    </row>
    <row r="846" spans="1:7" ht="12.75" customHeight="1" x14ac:dyDescent="0.2">
      <c r="A846" s="2">
        <v>2010107021</v>
      </c>
      <c r="B846" t="s">
        <v>213</v>
      </c>
      <c r="C846" s="9">
        <v>0</v>
      </c>
      <c r="D846" s="11">
        <v>45412</v>
      </c>
      <c r="E846" t="str">
        <f>VLOOKUP(A846,Sheet3!$A$2:$E$1000,3,FALSE)</f>
        <v>PRIMERA SOLUTIONS_بريمرا -اودو</v>
      </c>
      <c r="F846">
        <f t="shared" si="26"/>
        <v>121</v>
      </c>
      <c r="G846" t="str">
        <f t="shared" si="27"/>
        <v/>
      </c>
    </row>
    <row r="847" spans="1:7" ht="12.75" customHeight="1" x14ac:dyDescent="0.2">
      <c r="A847" s="2">
        <v>2010107023</v>
      </c>
      <c r="B847" t="s">
        <v>214</v>
      </c>
      <c r="C847" s="9">
        <v>0</v>
      </c>
      <c r="D847" s="11">
        <v>45322</v>
      </c>
      <c r="E847" t="str">
        <f>VLOOKUP(A847,Sheet3!$A$2:$E$1000,3,FALSE)</f>
        <v>شركة المانيا _م وليد</v>
      </c>
      <c r="F847">
        <f t="shared" si="26"/>
        <v>31</v>
      </c>
      <c r="G847" t="str">
        <f t="shared" si="27"/>
        <v/>
      </c>
    </row>
    <row r="848" spans="1:7" ht="12.75" customHeight="1" x14ac:dyDescent="0.2">
      <c r="A848" s="2">
        <v>2010107023</v>
      </c>
      <c r="B848" t="s">
        <v>214</v>
      </c>
      <c r="C848" s="9">
        <v>0</v>
      </c>
      <c r="D848" s="11">
        <v>45350</v>
      </c>
      <c r="E848" t="str">
        <f>VLOOKUP(A848,Sheet3!$A$2:$E$1000,3,FALSE)</f>
        <v>شركة المانيا _م وليد</v>
      </c>
      <c r="F848">
        <f t="shared" si="26"/>
        <v>59</v>
      </c>
      <c r="G848" t="str">
        <f t="shared" si="27"/>
        <v/>
      </c>
    </row>
    <row r="849" spans="1:7" ht="12.75" customHeight="1" x14ac:dyDescent="0.2">
      <c r="A849" s="2">
        <v>2010107023</v>
      </c>
      <c r="B849" t="s">
        <v>214</v>
      </c>
      <c r="C849" s="9">
        <v>0</v>
      </c>
      <c r="D849" s="11">
        <v>45382</v>
      </c>
      <c r="E849" t="str">
        <f>VLOOKUP(A849,Sheet3!$A$2:$E$1000,3,FALSE)</f>
        <v>شركة المانيا _م وليد</v>
      </c>
      <c r="F849">
        <f t="shared" si="26"/>
        <v>91</v>
      </c>
      <c r="G849" t="str">
        <f t="shared" si="27"/>
        <v/>
      </c>
    </row>
    <row r="850" spans="1:7" ht="12.75" customHeight="1" x14ac:dyDescent="0.2">
      <c r="A850" s="2">
        <v>2010107023</v>
      </c>
      <c r="B850" t="s">
        <v>214</v>
      </c>
      <c r="C850" s="9">
        <v>0</v>
      </c>
      <c r="D850" s="11">
        <v>45412</v>
      </c>
      <c r="E850" t="str">
        <f>VLOOKUP(A850,Sheet3!$A$2:$E$1000,3,FALSE)</f>
        <v>شركة المانيا _م وليد</v>
      </c>
      <c r="F850">
        <f t="shared" si="26"/>
        <v>121</v>
      </c>
      <c r="G850" t="str">
        <f t="shared" si="27"/>
        <v/>
      </c>
    </row>
    <row r="851" spans="1:7" ht="12.75" customHeight="1" x14ac:dyDescent="0.2">
      <c r="A851" s="2">
        <v>2010107025</v>
      </c>
      <c r="B851" t="s">
        <v>215</v>
      </c>
      <c r="C851" s="9">
        <v>0</v>
      </c>
      <c r="D851" s="11">
        <v>45322</v>
      </c>
      <c r="E851" t="str">
        <f>VLOOKUP(A851,Sheet3!$A$2:$E$1000,3,FALSE)</f>
        <v>القرق والمطروشى محامون قانونيون</v>
      </c>
      <c r="F851">
        <f t="shared" si="26"/>
        <v>31</v>
      </c>
      <c r="G851" t="str">
        <f t="shared" si="27"/>
        <v/>
      </c>
    </row>
    <row r="852" spans="1:7" ht="12.75" customHeight="1" x14ac:dyDescent="0.2">
      <c r="A852" s="2">
        <v>2010107025</v>
      </c>
      <c r="B852" t="s">
        <v>215</v>
      </c>
      <c r="C852" s="9">
        <v>0</v>
      </c>
      <c r="D852" s="11">
        <v>45350</v>
      </c>
      <c r="E852" t="str">
        <f>VLOOKUP(A852,Sheet3!$A$2:$E$1000,3,FALSE)</f>
        <v>القرق والمطروشى محامون قانونيون</v>
      </c>
      <c r="F852">
        <f t="shared" si="26"/>
        <v>59</v>
      </c>
      <c r="G852" t="str">
        <f t="shared" si="27"/>
        <v/>
      </c>
    </row>
    <row r="853" spans="1:7" ht="12.75" customHeight="1" x14ac:dyDescent="0.2">
      <c r="A853" s="2">
        <v>2010107025</v>
      </c>
      <c r="B853" t="s">
        <v>215</v>
      </c>
      <c r="C853" s="9">
        <v>0</v>
      </c>
      <c r="D853" s="11">
        <v>45382</v>
      </c>
      <c r="E853" t="str">
        <f>VLOOKUP(A853,Sheet3!$A$2:$E$1000,3,FALSE)</f>
        <v>القرق والمطروشى محامون قانونيون</v>
      </c>
      <c r="F853">
        <f t="shared" si="26"/>
        <v>91</v>
      </c>
      <c r="G853" t="str">
        <f t="shared" si="27"/>
        <v/>
      </c>
    </row>
    <row r="854" spans="1:7" ht="12.75" customHeight="1" x14ac:dyDescent="0.2">
      <c r="A854" s="2">
        <v>2010107025</v>
      </c>
      <c r="B854" t="s">
        <v>215</v>
      </c>
      <c r="C854" s="9">
        <v>0</v>
      </c>
      <c r="D854" s="11">
        <v>45412</v>
      </c>
      <c r="E854" t="str">
        <f>VLOOKUP(A854,Sheet3!$A$2:$E$1000,3,FALSE)</f>
        <v>القرق والمطروشى محامون قانونيون</v>
      </c>
      <c r="F854">
        <f t="shared" si="26"/>
        <v>121</v>
      </c>
      <c r="G854" t="str">
        <f t="shared" si="27"/>
        <v/>
      </c>
    </row>
    <row r="855" spans="1:7" ht="12.75" customHeight="1" x14ac:dyDescent="0.2">
      <c r="A855" s="2">
        <v>2010107031</v>
      </c>
      <c r="B855" t="s">
        <v>216</v>
      </c>
      <c r="C855" s="9">
        <v>0</v>
      </c>
      <c r="D855" s="11">
        <v>45322</v>
      </c>
      <c r="E855" t="str">
        <f>VLOOKUP(A855,Sheet3!$A$2:$E$1000,3,FALSE)</f>
        <v>Dairy Land For Milk and Food Industries</v>
      </c>
      <c r="F855">
        <f t="shared" si="26"/>
        <v>31</v>
      </c>
      <c r="G855" t="str">
        <f t="shared" si="27"/>
        <v/>
      </c>
    </row>
    <row r="856" spans="1:7" ht="12.75" customHeight="1" x14ac:dyDescent="0.2">
      <c r="A856" s="2">
        <v>2010107031</v>
      </c>
      <c r="B856" t="s">
        <v>216</v>
      </c>
      <c r="C856" s="9">
        <v>0</v>
      </c>
      <c r="D856" s="11">
        <v>45350</v>
      </c>
      <c r="E856" t="str">
        <f>VLOOKUP(A856,Sheet3!$A$2:$E$1000,3,FALSE)</f>
        <v>Dairy Land For Milk and Food Industries</v>
      </c>
      <c r="F856">
        <f t="shared" si="26"/>
        <v>59</v>
      </c>
      <c r="G856" t="str">
        <f t="shared" si="27"/>
        <v/>
      </c>
    </row>
    <row r="857" spans="1:7" ht="12.75" customHeight="1" x14ac:dyDescent="0.2">
      <c r="A857" s="2">
        <v>2010107031</v>
      </c>
      <c r="B857" t="s">
        <v>216</v>
      </c>
      <c r="C857" s="9">
        <v>0</v>
      </c>
      <c r="D857" s="11">
        <v>45382</v>
      </c>
      <c r="E857" t="str">
        <f>VLOOKUP(A857,Sheet3!$A$2:$E$1000,3,FALSE)</f>
        <v>Dairy Land For Milk and Food Industries</v>
      </c>
      <c r="F857">
        <f t="shared" si="26"/>
        <v>91</v>
      </c>
      <c r="G857" t="str">
        <f t="shared" si="27"/>
        <v/>
      </c>
    </row>
    <row r="858" spans="1:7" ht="12.75" customHeight="1" x14ac:dyDescent="0.2">
      <c r="A858" s="2">
        <v>2010107031</v>
      </c>
      <c r="B858" t="s">
        <v>216</v>
      </c>
      <c r="C858" s="9">
        <v>0</v>
      </c>
      <c r="D858" s="11">
        <v>45412</v>
      </c>
      <c r="E858" t="str">
        <f>VLOOKUP(A858,Sheet3!$A$2:$E$1000,3,FALSE)</f>
        <v>Dairy Land For Milk and Food Industries</v>
      </c>
      <c r="F858">
        <f t="shared" si="26"/>
        <v>121</v>
      </c>
      <c r="G858" t="str">
        <f t="shared" si="27"/>
        <v/>
      </c>
    </row>
    <row r="859" spans="1:7" ht="12.75" customHeight="1" x14ac:dyDescent="0.2">
      <c r="A859" s="2">
        <v>2010107033</v>
      </c>
      <c r="B859" t="s">
        <v>217</v>
      </c>
      <c r="C859" s="9">
        <v>0</v>
      </c>
      <c r="D859" s="11">
        <v>45322</v>
      </c>
      <c r="E859" t="str">
        <f>VLOOKUP(A859,Sheet3!$A$2:$E$1000,3,FALSE)</f>
        <v>ARTHUR BEST CONSULTING ENGINEERS</v>
      </c>
      <c r="F859">
        <f t="shared" si="26"/>
        <v>31</v>
      </c>
      <c r="G859" t="str">
        <f t="shared" si="27"/>
        <v/>
      </c>
    </row>
    <row r="860" spans="1:7" ht="12.75" customHeight="1" x14ac:dyDescent="0.2">
      <c r="A860" s="2">
        <v>2010107033</v>
      </c>
      <c r="B860" t="s">
        <v>217</v>
      </c>
      <c r="C860" s="9">
        <v>0</v>
      </c>
      <c r="D860" s="11">
        <v>45350</v>
      </c>
      <c r="E860" t="str">
        <f>VLOOKUP(A860,Sheet3!$A$2:$E$1000,3,FALSE)</f>
        <v>ARTHUR BEST CONSULTING ENGINEERS</v>
      </c>
      <c r="F860">
        <f t="shared" si="26"/>
        <v>59</v>
      </c>
      <c r="G860" t="str">
        <f t="shared" si="27"/>
        <v/>
      </c>
    </row>
    <row r="861" spans="1:7" ht="12.75" customHeight="1" x14ac:dyDescent="0.2">
      <c r="A861" s="2">
        <v>2010107033</v>
      </c>
      <c r="B861" t="s">
        <v>217</v>
      </c>
      <c r="C861" s="9">
        <v>0</v>
      </c>
      <c r="D861" s="11">
        <v>45382</v>
      </c>
      <c r="E861" t="str">
        <f>VLOOKUP(A861,Sheet3!$A$2:$E$1000,3,FALSE)</f>
        <v>ARTHUR BEST CONSULTING ENGINEERS</v>
      </c>
      <c r="F861">
        <f t="shared" si="26"/>
        <v>91</v>
      </c>
      <c r="G861" t="str">
        <f t="shared" si="27"/>
        <v/>
      </c>
    </row>
    <row r="862" spans="1:7" ht="12.75" customHeight="1" x14ac:dyDescent="0.2">
      <c r="A862" s="2">
        <v>2010107033</v>
      </c>
      <c r="B862" t="s">
        <v>217</v>
      </c>
      <c r="C862" s="9">
        <v>0</v>
      </c>
      <c r="D862" s="11">
        <v>45412</v>
      </c>
      <c r="E862" t="str">
        <f>VLOOKUP(A862,Sheet3!$A$2:$E$1000,3,FALSE)</f>
        <v>ARTHUR BEST CONSULTING ENGINEERS</v>
      </c>
      <c r="F862">
        <f t="shared" si="26"/>
        <v>121</v>
      </c>
      <c r="G862" t="str">
        <f t="shared" si="27"/>
        <v/>
      </c>
    </row>
    <row r="863" spans="1:7" ht="12.75" customHeight="1" x14ac:dyDescent="0.2">
      <c r="A863" s="2">
        <v>2010107034</v>
      </c>
      <c r="B863" t="s">
        <v>218</v>
      </c>
      <c r="C863" s="9">
        <v>0</v>
      </c>
      <c r="D863" s="11">
        <v>45322</v>
      </c>
      <c r="E863" t="str">
        <f>VLOOKUP(A863,Sheet3!$A$2:$E$1000,3,FALSE)</f>
        <v>STRUCTURFLEX MIDDLE EAST CONTRACTING</v>
      </c>
      <c r="F863">
        <f t="shared" si="26"/>
        <v>31</v>
      </c>
      <c r="G863" t="str">
        <f t="shared" si="27"/>
        <v/>
      </c>
    </row>
    <row r="864" spans="1:7" ht="12.75" customHeight="1" x14ac:dyDescent="0.2">
      <c r="A864" s="2">
        <v>2010107034</v>
      </c>
      <c r="B864" t="s">
        <v>218</v>
      </c>
      <c r="C864" s="9">
        <v>0</v>
      </c>
      <c r="D864" s="11">
        <v>45350</v>
      </c>
      <c r="E864" t="str">
        <f>VLOOKUP(A864,Sheet3!$A$2:$E$1000,3,FALSE)</f>
        <v>STRUCTURFLEX MIDDLE EAST CONTRACTING</v>
      </c>
      <c r="F864">
        <f t="shared" si="26"/>
        <v>59</v>
      </c>
      <c r="G864" t="str">
        <f t="shared" si="27"/>
        <v/>
      </c>
    </row>
    <row r="865" spans="1:7" ht="12.75" customHeight="1" x14ac:dyDescent="0.2">
      <c r="A865" s="2">
        <v>2010107034</v>
      </c>
      <c r="B865" t="s">
        <v>218</v>
      </c>
      <c r="C865" s="9">
        <v>0</v>
      </c>
      <c r="D865" s="11">
        <v>45382</v>
      </c>
      <c r="E865" t="str">
        <f>VLOOKUP(A865,Sheet3!$A$2:$E$1000,3,FALSE)</f>
        <v>STRUCTURFLEX MIDDLE EAST CONTRACTING</v>
      </c>
      <c r="F865">
        <f t="shared" si="26"/>
        <v>91</v>
      </c>
      <c r="G865" t="str">
        <f t="shared" si="27"/>
        <v/>
      </c>
    </row>
    <row r="866" spans="1:7" ht="12.75" customHeight="1" x14ac:dyDescent="0.2">
      <c r="A866" s="2">
        <v>2010107034</v>
      </c>
      <c r="B866" t="s">
        <v>218</v>
      </c>
      <c r="C866" s="9">
        <v>0</v>
      </c>
      <c r="D866" s="11">
        <v>45412</v>
      </c>
      <c r="E866" t="str">
        <f>VLOOKUP(A866,Sheet3!$A$2:$E$1000,3,FALSE)</f>
        <v>STRUCTURFLEX MIDDLE EAST CONTRACTING</v>
      </c>
      <c r="F866">
        <f t="shared" si="26"/>
        <v>121</v>
      </c>
      <c r="G866" t="str">
        <f t="shared" si="27"/>
        <v/>
      </c>
    </row>
    <row r="867" spans="1:7" ht="12.75" customHeight="1" x14ac:dyDescent="0.2">
      <c r="C867" s="12">
        <f>SUM(C3:C866)</f>
        <v>40704562.399300002</v>
      </c>
    </row>
  </sheetData>
  <pageMargins left="0" right="0" top="0" bottom="0" header="0" footer="0"/>
  <pageSetup paperSize="9" fitToWidth="0" fitToHeight="0" orientation="portrait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FBE5-1235-413B-8640-38C76DCF43F6}">
  <dimension ref="A3:D221"/>
  <sheetViews>
    <sheetView rightToLeft="1" workbookViewId="0">
      <selection activeCell="D5" sqref="D5"/>
    </sheetView>
  </sheetViews>
  <sheetFormatPr defaultRowHeight="12.75" x14ac:dyDescent="0.2"/>
  <cols>
    <col min="1" max="1" width="54.85546875" bestFit="1" customWidth="1"/>
    <col min="2" max="2" width="50.42578125" bestFit="1" customWidth="1"/>
    <col min="3" max="3" width="15" bestFit="1" customWidth="1"/>
    <col min="4" max="4" width="12.28515625" bestFit="1" customWidth="1"/>
  </cols>
  <sheetData>
    <row r="3" spans="1:4" x14ac:dyDescent="0.2">
      <c r="C3" s="52" t="s">
        <v>1098</v>
      </c>
    </row>
    <row r="4" spans="1:4" x14ac:dyDescent="0.2">
      <c r="A4" s="52" t="s">
        <v>866</v>
      </c>
      <c r="B4" s="52" t="s">
        <v>761</v>
      </c>
      <c r="C4" t="s">
        <v>870</v>
      </c>
      <c r="D4" t="s">
        <v>1097</v>
      </c>
    </row>
    <row r="5" spans="1:4" x14ac:dyDescent="0.2">
      <c r="A5">
        <v>2010101002</v>
      </c>
      <c r="B5" t="s">
        <v>229</v>
      </c>
      <c r="C5">
        <v>238123.13</v>
      </c>
      <c r="D5">
        <v>91</v>
      </c>
    </row>
    <row r="6" spans="1:4" x14ac:dyDescent="0.2">
      <c r="A6">
        <v>2010101003</v>
      </c>
      <c r="B6" t="s">
        <v>230</v>
      </c>
      <c r="C6">
        <v>11166.991309999972</v>
      </c>
      <c r="D6">
        <v>90</v>
      </c>
    </row>
    <row r="7" spans="1:4" x14ac:dyDescent="0.2">
      <c r="A7">
        <v>2010101004</v>
      </c>
      <c r="B7" t="s">
        <v>231</v>
      </c>
      <c r="C7">
        <v>236421.87</v>
      </c>
      <c r="D7">
        <v>90</v>
      </c>
    </row>
    <row r="8" spans="1:4" x14ac:dyDescent="0.2">
      <c r="A8">
        <v>2010101006</v>
      </c>
      <c r="B8" t="s">
        <v>232</v>
      </c>
      <c r="C8">
        <v>1219698.81</v>
      </c>
      <c r="D8">
        <v>302</v>
      </c>
    </row>
    <row r="9" spans="1:4" x14ac:dyDescent="0.2">
      <c r="A9">
        <v>2010101007</v>
      </c>
      <c r="B9" t="s">
        <v>233</v>
      </c>
      <c r="C9">
        <v>40426.83</v>
      </c>
      <c r="D9">
        <v>31</v>
      </c>
    </row>
    <row r="10" spans="1:4" x14ac:dyDescent="0.2">
      <c r="A10">
        <v>2010101008</v>
      </c>
      <c r="B10" t="s">
        <v>234</v>
      </c>
      <c r="C10">
        <v>5596984.7999999998</v>
      </c>
      <c r="D10">
        <v>302</v>
      </c>
    </row>
    <row r="11" spans="1:4" x14ac:dyDescent="0.2">
      <c r="A11">
        <v>2010101010</v>
      </c>
      <c r="B11" t="s">
        <v>236</v>
      </c>
      <c r="C11">
        <v>542924.55000000005</v>
      </c>
      <c r="D11">
        <v>181</v>
      </c>
    </row>
    <row r="12" spans="1:4" x14ac:dyDescent="0.2">
      <c r="A12">
        <v>2010101022</v>
      </c>
      <c r="B12" t="s">
        <v>241</v>
      </c>
      <c r="C12">
        <v>162185.54999999999</v>
      </c>
      <c r="D12">
        <v>181</v>
      </c>
    </row>
    <row r="13" spans="1:4" x14ac:dyDescent="0.2">
      <c r="A13">
        <v>2010101023</v>
      </c>
      <c r="B13" t="s">
        <v>242</v>
      </c>
      <c r="C13">
        <v>10392.67</v>
      </c>
      <c r="D13">
        <v>31</v>
      </c>
    </row>
    <row r="14" spans="1:4" x14ac:dyDescent="0.2">
      <c r="A14">
        <v>2010101032</v>
      </c>
      <c r="B14" t="s">
        <v>244</v>
      </c>
      <c r="C14">
        <v>357583.37</v>
      </c>
      <c r="D14">
        <v>90</v>
      </c>
    </row>
    <row r="15" spans="1:4" x14ac:dyDescent="0.2">
      <c r="A15">
        <v>2010101033</v>
      </c>
      <c r="B15" t="s">
        <v>245</v>
      </c>
      <c r="C15">
        <v>19534.16</v>
      </c>
      <c r="D15">
        <v>91</v>
      </c>
    </row>
    <row r="16" spans="1:4" x14ac:dyDescent="0.2">
      <c r="A16">
        <v>2010101034</v>
      </c>
      <c r="B16" t="s">
        <v>246</v>
      </c>
      <c r="C16">
        <v>519795.1</v>
      </c>
      <c r="D16">
        <v>302</v>
      </c>
    </row>
    <row r="17" spans="1:4" x14ac:dyDescent="0.2">
      <c r="A17">
        <v>2010101039</v>
      </c>
      <c r="B17" t="s">
        <v>247</v>
      </c>
      <c r="C17">
        <v>0</v>
      </c>
    </row>
    <row r="18" spans="1:4" x14ac:dyDescent="0.2">
      <c r="A18">
        <v>2010101040</v>
      </c>
      <c r="B18" t="s">
        <v>248</v>
      </c>
      <c r="C18">
        <v>15559.39</v>
      </c>
      <c r="D18">
        <v>31</v>
      </c>
    </row>
    <row r="19" spans="1:4" x14ac:dyDescent="0.2">
      <c r="A19">
        <v>2010101044</v>
      </c>
      <c r="B19" t="s">
        <v>249</v>
      </c>
      <c r="C19">
        <v>141061.98970000001</v>
      </c>
      <c r="D19">
        <v>90</v>
      </c>
    </row>
    <row r="20" spans="1:4" x14ac:dyDescent="0.2">
      <c r="A20">
        <v>2010101060</v>
      </c>
      <c r="B20" t="s">
        <v>250</v>
      </c>
      <c r="C20">
        <v>0</v>
      </c>
    </row>
    <row r="21" spans="1:4" x14ac:dyDescent="0.2">
      <c r="A21">
        <v>2010101061</v>
      </c>
      <c r="B21" t="s">
        <v>251</v>
      </c>
      <c r="C21">
        <v>0</v>
      </c>
    </row>
    <row r="22" spans="1:4" x14ac:dyDescent="0.2">
      <c r="A22">
        <v>2010101064</v>
      </c>
      <c r="B22" t="s">
        <v>253</v>
      </c>
      <c r="C22">
        <v>2696620.6</v>
      </c>
      <c r="D22">
        <v>302</v>
      </c>
    </row>
    <row r="23" spans="1:4" x14ac:dyDescent="0.2">
      <c r="A23">
        <v>2010101072</v>
      </c>
      <c r="B23" t="s">
        <v>255</v>
      </c>
      <c r="C23">
        <v>0</v>
      </c>
    </row>
    <row r="24" spans="1:4" x14ac:dyDescent="0.2">
      <c r="A24">
        <v>2010101074</v>
      </c>
      <c r="B24" t="s">
        <v>256</v>
      </c>
      <c r="C24">
        <v>102174.56</v>
      </c>
      <c r="D24">
        <v>31</v>
      </c>
    </row>
    <row r="25" spans="1:4" x14ac:dyDescent="0.2">
      <c r="A25">
        <v>2010101092</v>
      </c>
      <c r="B25" t="s">
        <v>257</v>
      </c>
      <c r="C25">
        <v>0</v>
      </c>
    </row>
    <row r="26" spans="1:4" x14ac:dyDescent="0.2">
      <c r="A26">
        <v>2010101093</v>
      </c>
      <c r="B26" t="s">
        <v>258</v>
      </c>
      <c r="C26">
        <v>3242966.65</v>
      </c>
      <c r="D26">
        <v>212</v>
      </c>
    </row>
    <row r="27" spans="1:4" x14ac:dyDescent="0.2">
      <c r="A27">
        <v>2010101095</v>
      </c>
      <c r="B27" t="s">
        <v>259</v>
      </c>
      <c r="C27">
        <v>67767.820000000007</v>
      </c>
      <c r="D27">
        <v>90</v>
      </c>
    </row>
    <row r="28" spans="1:4" x14ac:dyDescent="0.2">
      <c r="A28">
        <v>2010101097</v>
      </c>
      <c r="B28" t="s">
        <v>261</v>
      </c>
      <c r="C28">
        <v>734.81000000000006</v>
      </c>
      <c r="D28">
        <v>31</v>
      </c>
    </row>
    <row r="29" spans="1:4" x14ac:dyDescent="0.2">
      <c r="A29">
        <v>2010101112</v>
      </c>
      <c r="B29" t="s">
        <v>263</v>
      </c>
      <c r="C29">
        <v>0.53</v>
      </c>
      <c r="D29">
        <v>31</v>
      </c>
    </row>
    <row r="30" spans="1:4" x14ac:dyDescent="0.2">
      <c r="A30">
        <v>2010101122</v>
      </c>
      <c r="B30" t="s">
        <v>266</v>
      </c>
      <c r="C30">
        <v>28742.600000000002</v>
      </c>
      <c r="D30">
        <v>31</v>
      </c>
    </row>
    <row r="31" spans="1:4" x14ac:dyDescent="0.2">
      <c r="A31">
        <v>2010101149</v>
      </c>
      <c r="B31" t="s">
        <v>271</v>
      </c>
      <c r="C31">
        <v>0</v>
      </c>
    </row>
    <row r="32" spans="1:4" x14ac:dyDescent="0.2">
      <c r="A32">
        <v>2010101150</v>
      </c>
      <c r="B32" t="s">
        <v>272</v>
      </c>
      <c r="C32">
        <v>0</v>
      </c>
    </row>
    <row r="33" spans="1:4" x14ac:dyDescent="0.2">
      <c r="A33">
        <v>2010101157</v>
      </c>
      <c r="B33" t="s">
        <v>274</v>
      </c>
      <c r="C33">
        <v>2131134.1</v>
      </c>
      <c r="D33">
        <v>152</v>
      </c>
    </row>
    <row r="34" spans="1:4" x14ac:dyDescent="0.2">
      <c r="A34">
        <v>2010101168</v>
      </c>
      <c r="B34" t="s">
        <v>276</v>
      </c>
      <c r="C34">
        <v>1904.585189999789</v>
      </c>
      <c r="D34">
        <v>31</v>
      </c>
    </row>
    <row r="35" spans="1:4" x14ac:dyDescent="0.2">
      <c r="A35">
        <v>2010101170</v>
      </c>
      <c r="B35" t="s">
        <v>278</v>
      </c>
      <c r="C35">
        <v>0</v>
      </c>
    </row>
    <row r="36" spans="1:4" x14ac:dyDescent="0.2">
      <c r="A36">
        <v>2010101173</v>
      </c>
      <c r="B36" t="s">
        <v>279</v>
      </c>
      <c r="C36">
        <v>0</v>
      </c>
    </row>
    <row r="37" spans="1:4" x14ac:dyDescent="0.2">
      <c r="A37">
        <v>2010101182</v>
      </c>
      <c r="B37" t="s">
        <v>280</v>
      </c>
      <c r="C37">
        <v>3571.94</v>
      </c>
      <c r="D37">
        <v>31</v>
      </c>
    </row>
    <row r="38" spans="1:4" x14ac:dyDescent="0.2">
      <c r="A38">
        <v>2010101183</v>
      </c>
      <c r="B38" t="s">
        <v>281</v>
      </c>
      <c r="C38">
        <v>0</v>
      </c>
    </row>
    <row r="39" spans="1:4" x14ac:dyDescent="0.2">
      <c r="A39">
        <v>2010101185</v>
      </c>
      <c r="B39" t="s">
        <v>282</v>
      </c>
      <c r="C39">
        <v>0</v>
      </c>
    </row>
    <row r="40" spans="1:4" x14ac:dyDescent="0.2">
      <c r="A40">
        <v>2010101188</v>
      </c>
      <c r="B40" t="s">
        <v>284</v>
      </c>
      <c r="C40">
        <v>44409.78</v>
      </c>
      <c r="D40">
        <v>31</v>
      </c>
    </row>
    <row r="41" spans="1:4" x14ac:dyDescent="0.2">
      <c r="A41">
        <v>2010101191</v>
      </c>
      <c r="B41" t="s">
        <v>285</v>
      </c>
      <c r="C41">
        <v>0</v>
      </c>
    </row>
    <row r="42" spans="1:4" x14ac:dyDescent="0.2">
      <c r="A42">
        <v>2010101194</v>
      </c>
      <c r="B42" t="s">
        <v>286</v>
      </c>
      <c r="C42">
        <v>152538</v>
      </c>
      <c r="D42">
        <v>31</v>
      </c>
    </row>
    <row r="43" spans="1:4" x14ac:dyDescent="0.2">
      <c r="A43">
        <v>2010101195</v>
      </c>
      <c r="B43" t="s">
        <v>287</v>
      </c>
      <c r="C43">
        <v>2099.9</v>
      </c>
      <c r="D43">
        <v>31</v>
      </c>
    </row>
    <row r="44" spans="1:4" x14ac:dyDescent="0.2">
      <c r="A44">
        <v>2010101196</v>
      </c>
      <c r="B44" t="s">
        <v>288</v>
      </c>
      <c r="C44">
        <v>0</v>
      </c>
    </row>
    <row r="45" spans="1:4" x14ac:dyDescent="0.2">
      <c r="A45">
        <v>2010101197</v>
      </c>
      <c r="B45" t="s">
        <v>289</v>
      </c>
      <c r="C45">
        <v>36086.93</v>
      </c>
      <c r="D45">
        <v>31</v>
      </c>
    </row>
    <row r="46" spans="1:4" x14ac:dyDescent="0.2">
      <c r="A46">
        <v>2010101200</v>
      </c>
      <c r="B46" t="s">
        <v>291</v>
      </c>
      <c r="C46">
        <v>0</v>
      </c>
    </row>
    <row r="47" spans="1:4" x14ac:dyDescent="0.2">
      <c r="A47">
        <v>2010101201</v>
      </c>
      <c r="B47" t="s">
        <v>292</v>
      </c>
      <c r="C47">
        <v>0</v>
      </c>
    </row>
    <row r="48" spans="1:4" x14ac:dyDescent="0.2">
      <c r="A48">
        <v>2010101209</v>
      </c>
      <c r="B48" t="s">
        <v>298</v>
      </c>
      <c r="C48">
        <v>8338</v>
      </c>
      <c r="D48">
        <v>31</v>
      </c>
    </row>
    <row r="49" spans="1:4" x14ac:dyDescent="0.2">
      <c r="A49">
        <v>2010101221</v>
      </c>
      <c r="B49" t="s">
        <v>304</v>
      </c>
      <c r="C49">
        <v>0</v>
      </c>
    </row>
    <row r="50" spans="1:4" x14ac:dyDescent="0.2">
      <c r="A50">
        <v>2010101222</v>
      </c>
      <c r="B50" t="s">
        <v>305</v>
      </c>
      <c r="C50">
        <v>118067.97</v>
      </c>
      <c r="D50">
        <v>181</v>
      </c>
    </row>
    <row r="51" spans="1:4" x14ac:dyDescent="0.2">
      <c r="A51">
        <v>2010101231</v>
      </c>
      <c r="B51" t="s">
        <v>313</v>
      </c>
      <c r="C51">
        <v>231284.76</v>
      </c>
      <c r="D51">
        <v>31</v>
      </c>
    </row>
    <row r="52" spans="1:4" x14ac:dyDescent="0.2">
      <c r="A52">
        <v>2010101234</v>
      </c>
      <c r="B52" t="s">
        <v>316</v>
      </c>
      <c r="C52">
        <v>0</v>
      </c>
    </row>
    <row r="53" spans="1:4" x14ac:dyDescent="0.2">
      <c r="A53">
        <v>2010101236</v>
      </c>
      <c r="B53" t="s">
        <v>317</v>
      </c>
      <c r="C53">
        <v>60.145010000169279</v>
      </c>
      <c r="D53">
        <v>121</v>
      </c>
    </row>
    <row r="54" spans="1:4" x14ac:dyDescent="0.2">
      <c r="A54">
        <v>2010101243</v>
      </c>
      <c r="B54" t="s">
        <v>323</v>
      </c>
      <c r="C54">
        <v>0</v>
      </c>
    </row>
    <row r="55" spans="1:4" x14ac:dyDescent="0.2">
      <c r="A55">
        <v>2010101245</v>
      </c>
      <c r="B55" t="s">
        <v>325</v>
      </c>
      <c r="C55">
        <v>6960.64</v>
      </c>
      <c r="D55">
        <v>31</v>
      </c>
    </row>
    <row r="56" spans="1:4" x14ac:dyDescent="0.2">
      <c r="A56">
        <v>2010101247</v>
      </c>
      <c r="B56" t="s">
        <v>327</v>
      </c>
      <c r="C56">
        <v>15687.33</v>
      </c>
      <c r="D56">
        <v>122</v>
      </c>
    </row>
    <row r="57" spans="1:4" x14ac:dyDescent="0.2">
      <c r="A57">
        <v>2010101249</v>
      </c>
      <c r="B57" t="s">
        <v>329</v>
      </c>
      <c r="C57">
        <v>0</v>
      </c>
    </row>
    <row r="58" spans="1:4" x14ac:dyDescent="0.2">
      <c r="A58">
        <v>2010101251</v>
      </c>
      <c r="B58" t="s">
        <v>331</v>
      </c>
      <c r="C58">
        <v>0</v>
      </c>
    </row>
    <row r="59" spans="1:4" x14ac:dyDescent="0.2">
      <c r="A59">
        <v>2010101253</v>
      </c>
      <c r="B59" t="s">
        <v>333</v>
      </c>
      <c r="C59">
        <v>0</v>
      </c>
    </row>
    <row r="60" spans="1:4" x14ac:dyDescent="0.2">
      <c r="A60">
        <v>2010101254</v>
      </c>
      <c r="B60" t="s">
        <v>334</v>
      </c>
      <c r="C60">
        <v>107150.40000000001</v>
      </c>
      <c r="D60">
        <v>90</v>
      </c>
    </row>
    <row r="61" spans="1:4" x14ac:dyDescent="0.2">
      <c r="A61">
        <v>2010101255</v>
      </c>
      <c r="B61" t="s">
        <v>335</v>
      </c>
      <c r="C61">
        <v>59618</v>
      </c>
      <c r="D61">
        <v>31</v>
      </c>
    </row>
    <row r="62" spans="1:4" x14ac:dyDescent="0.2">
      <c r="A62">
        <v>2010101256</v>
      </c>
      <c r="B62" t="s">
        <v>336</v>
      </c>
      <c r="C62">
        <v>441043.57</v>
      </c>
      <c r="D62">
        <v>31</v>
      </c>
    </row>
    <row r="63" spans="1:4" x14ac:dyDescent="0.2">
      <c r="A63">
        <v>2010101257</v>
      </c>
      <c r="B63" t="s">
        <v>337</v>
      </c>
      <c r="C63">
        <v>76137.86</v>
      </c>
      <c r="D63">
        <v>31</v>
      </c>
    </row>
    <row r="64" spans="1:4" x14ac:dyDescent="0.2">
      <c r="A64">
        <v>2010101261</v>
      </c>
      <c r="B64" t="s">
        <v>341</v>
      </c>
      <c r="C64">
        <v>580.5</v>
      </c>
      <c r="D64">
        <v>31</v>
      </c>
    </row>
    <row r="65" spans="1:4" x14ac:dyDescent="0.2">
      <c r="A65">
        <v>2010101265</v>
      </c>
      <c r="B65" t="s">
        <v>345</v>
      </c>
      <c r="C65">
        <v>0</v>
      </c>
    </row>
    <row r="66" spans="1:4" x14ac:dyDescent="0.2">
      <c r="A66">
        <v>2010101266</v>
      </c>
      <c r="B66" t="s">
        <v>346</v>
      </c>
      <c r="C66">
        <v>0</v>
      </c>
    </row>
    <row r="67" spans="1:4" x14ac:dyDescent="0.2">
      <c r="A67">
        <v>2010101267</v>
      </c>
      <c r="B67" t="s">
        <v>347</v>
      </c>
      <c r="C67">
        <v>0</v>
      </c>
    </row>
    <row r="68" spans="1:4" x14ac:dyDescent="0.2">
      <c r="A68">
        <v>2010101268</v>
      </c>
      <c r="B68" t="s">
        <v>348</v>
      </c>
      <c r="C68">
        <v>0</v>
      </c>
    </row>
    <row r="69" spans="1:4" x14ac:dyDescent="0.2">
      <c r="A69">
        <v>2010101274</v>
      </c>
      <c r="B69" t="s">
        <v>354</v>
      </c>
      <c r="C69">
        <v>202418.48</v>
      </c>
      <c r="D69">
        <v>31</v>
      </c>
    </row>
    <row r="70" spans="1:4" x14ac:dyDescent="0.2">
      <c r="A70">
        <v>2010101275</v>
      </c>
      <c r="B70" t="s">
        <v>355</v>
      </c>
      <c r="C70">
        <v>0</v>
      </c>
    </row>
    <row r="71" spans="1:4" x14ac:dyDescent="0.2">
      <c r="A71">
        <v>2010101279</v>
      </c>
      <c r="B71" t="s">
        <v>359</v>
      </c>
      <c r="C71">
        <v>0</v>
      </c>
    </row>
    <row r="72" spans="1:4" x14ac:dyDescent="0.2">
      <c r="A72">
        <v>2010101280</v>
      </c>
      <c r="B72" t="s">
        <v>360</v>
      </c>
      <c r="C72">
        <v>6242.418680000007</v>
      </c>
      <c r="D72">
        <v>31</v>
      </c>
    </row>
    <row r="73" spans="1:4" x14ac:dyDescent="0.2">
      <c r="A73">
        <v>2010101281</v>
      </c>
      <c r="B73" t="s">
        <v>361</v>
      </c>
      <c r="C73">
        <v>138413.68</v>
      </c>
      <c r="D73">
        <v>90</v>
      </c>
    </row>
    <row r="74" spans="1:4" x14ac:dyDescent="0.2">
      <c r="A74">
        <v>2010101285</v>
      </c>
      <c r="B74" t="s">
        <v>363</v>
      </c>
      <c r="C74">
        <v>0</v>
      </c>
    </row>
    <row r="75" spans="1:4" x14ac:dyDescent="0.2">
      <c r="A75">
        <v>2010101288</v>
      </c>
      <c r="B75" t="s">
        <v>366</v>
      </c>
      <c r="C75">
        <v>10825.75</v>
      </c>
      <c r="D75">
        <v>31</v>
      </c>
    </row>
    <row r="76" spans="1:4" x14ac:dyDescent="0.2">
      <c r="A76">
        <v>2010101289</v>
      </c>
      <c r="B76" t="s">
        <v>367</v>
      </c>
      <c r="C76">
        <v>0</v>
      </c>
    </row>
    <row r="77" spans="1:4" x14ac:dyDescent="0.2">
      <c r="A77">
        <v>2010101290</v>
      </c>
      <c r="B77" t="s">
        <v>368</v>
      </c>
      <c r="C77">
        <v>0</v>
      </c>
    </row>
    <row r="78" spans="1:4" x14ac:dyDescent="0.2">
      <c r="A78">
        <v>2010101292</v>
      </c>
      <c r="B78" t="s">
        <v>370</v>
      </c>
      <c r="C78">
        <v>1.53</v>
      </c>
      <c r="D78">
        <v>31</v>
      </c>
    </row>
    <row r="79" spans="1:4" x14ac:dyDescent="0.2">
      <c r="A79">
        <v>2010101295</v>
      </c>
      <c r="B79" t="s">
        <v>373</v>
      </c>
      <c r="C79">
        <v>0</v>
      </c>
    </row>
    <row r="80" spans="1:4" x14ac:dyDescent="0.2">
      <c r="A80">
        <v>2010101297</v>
      </c>
      <c r="B80" t="s">
        <v>374</v>
      </c>
      <c r="C80">
        <v>0</v>
      </c>
    </row>
    <row r="81" spans="1:4" x14ac:dyDescent="0.2">
      <c r="A81">
        <v>2010101298</v>
      </c>
      <c r="B81" t="s">
        <v>375</v>
      </c>
      <c r="C81">
        <v>221435.57</v>
      </c>
      <c r="D81">
        <v>90</v>
      </c>
    </row>
    <row r="82" spans="1:4" x14ac:dyDescent="0.2">
      <c r="A82">
        <v>2010101300</v>
      </c>
      <c r="B82" t="s">
        <v>377</v>
      </c>
      <c r="C82">
        <v>540168.47</v>
      </c>
      <c r="D82">
        <v>31</v>
      </c>
    </row>
    <row r="83" spans="1:4" x14ac:dyDescent="0.2">
      <c r="A83">
        <v>2010101301</v>
      </c>
      <c r="B83" t="s">
        <v>378</v>
      </c>
      <c r="C83">
        <v>0</v>
      </c>
    </row>
    <row r="84" spans="1:4" x14ac:dyDescent="0.2">
      <c r="A84">
        <v>2010101304</v>
      </c>
      <c r="B84" t="s">
        <v>381</v>
      </c>
      <c r="C84">
        <v>0</v>
      </c>
    </row>
    <row r="85" spans="1:4" x14ac:dyDescent="0.2">
      <c r="A85">
        <v>2010101307</v>
      </c>
      <c r="B85" t="s">
        <v>384</v>
      </c>
      <c r="C85">
        <v>486102.3</v>
      </c>
      <c r="D85">
        <v>31</v>
      </c>
    </row>
    <row r="86" spans="1:4" x14ac:dyDescent="0.2">
      <c r="A86">
        <v>2010101308</v>
      </c>
      <c r="B86" t="s">
        <v>385</v>
      </c>
      <c r="C86">
        <v>0</v>
      </c>
    </row>
    <row r="87" spans="1:4" x14ac:dyDescent="0.2">
      <c r="A87">
        <v>2010101310</v>
      </c>
      <c r="B87" t="s">
        <v>387</v>
      </c>
      <c r="C87">
        <v>4728315.5414399998</v>
      </c>
      <c r="D87">
        <v>302</v>
      </c>
    </row>
    <row r="88" spans="1:4" x14ac:dyDescent="0.2">
      <c r="A88">
        <v>2010102004</v>
      </c>
      <c r="B88" t="s">
        <v>391</v>
      </c>
      <c r="C88">
        <v>30422</v>
      </c>
      <c r="D88">
        <v>31</v>
      </c>
    </row>
    <row r="89" spans="1:4" x14ac:dyDescent="0.2">
      <c r="A89">
        <v>2010102005</v>
      </c>
      <c r="B89" t="s">
        <v>392</v>
      </c>
      <c r="C89">
        <v>193200</v>
      </c>
      <c r="D89">
        <v>90</v>
      </c>
    </row>
    <row r="90" spans="1:4" x14ac:dyDescent="0.2">
      <c r="A90">
        <v>2010102015</v>
      </c>
      <c r="B90" t="s">
        <v>402</v>
      </c>
      <c r="C90">
        <v>0</v>
      </c>
    </row>
    <row r="91" spans="1:4" x14ac:dyDescent="0.2">
      <c r="A91">
        <v>2010102016</v>
      </c>
      <c r="B91" t="s">
        <v>403</v>
      </c>
      <c r="C91">
        <v>1019716.67</v>
      </c>
      <c r="D91">
        <v>31</v>
      </c>
    </row>
    <row r="92" spans="1:4" x14ac:dyDescent="0.2">
      <c r="A92">
        <v>2010103008</v>
      </c>
      <c r="B92" t="s">
        <v>785</v>
      </c>
      <c r="C92">
        <v>6859.4400000000005</v>
      </c>
      <c r="D92">
        <v>31</v>
      </c>
    </row>
    <row r="93" spans="1:4" x14ac:dyDescent="0.2">
      <c r="A93">
        <v>2010103010</v>
      </c>
      <c r="B93" t="s">
        <v>787</v>
      </c>
      <c r="C93">
        <v>10429</v>
      </c>
      <c r="D93">
        <v>31</v>
      </c>
    </row>
    <row r="94" spans="1:4" x14ac:dyDescent="0.2">
      <c r="A94">
        <v>2010103011</v>
      </c>
      <c r="B94" t="s">
        <v>788</v>
      </c>
      <c r="C94">
        <v>4058010.52</v>
      </c>
      <c r="D94">
        <v>31</v>
      </c>
    </row>
    <row r="95" spans="1:4" x14ac:dyDescent="0.2">
      <c r="A95">
        <v>2010103016</v>
      </c>
      <c r="B95" t="s">
        <v>790</v>
      </c>
      <c r="C95">
        <v>0</v>
      </c>
    </row>
    <row r="96" spans="1:4" x14ac:dyDescent="0.2">
      <c r="A96">
        <v>2010103022</v>
      </c>
      <c r="B96" t="s">
        <v>793</v>
      </c>
      <c r="C96">
        <v>60982.5</v>
      </c>
      <c r="D96">
        <v>90</v>
      </c>
    </row>
    <row r="97" spans="1:4" x14ac:dyDescent="0.2">
      <c r="A97">
        <v>2010103030</v>
      </c>
      <c r="B97" t="s">
        <v>797</v>
      </c>
      <c r="C97">
        <v>4108.8722499999994</v>
      </c>
      <c r="D97">
        <v>90</v>
      </c>
    </row>
    <row r="98" spans="1:4" x14ac:dyDescent="0.2">
      <c r="A98">
        <v>2010103032</v>
      </c>
      <c r="B98" t="s">
        <v>798</v>
      </c>
      <c r="C98">
        <v>37023.557349999995</v>
      </c>
      <c r="D98">
        <v>90</v>
      </c>
    </row>
    <row r="99" spans="1:4" x14ac:dyDescent="0.2">
      <c r="A99">
        <v>2010103033</v>
      </c>
      <c r="B99" t="s">
        <v>799</v>
      </c>
      <c r="C99">
        <v>2731.25</v>
      </c>
      <c r="D99">
        <v>31</v>
      </c>
    </row>
    <row r="100" spans="1:4" x14ac:dyDescent="0.2">
      <c r="A100">
        <v>2010103046</v>
      </c>
      <c r="B100" t="s">
        <v>408</v>
      </c>
      <c r="C100">
        <v>333199.7</v>
      </c>
      <c r="D100">
        <v>181</v>
      </c>
    </row>
    <row r="101" spans="1:4" x14ac:dyDescent="0.2">
      <c r="A101">
        <v>2010103065</v>
      </c>
      <c r="B101" t="s">
        <v>417</v>
      </c>
      <c r="C101">
        <v>0</v>
      </c>
    </row>
    <row r="102" spans="1:4" x14ac:dyDescent="0.2">
      <c r="A102">
        <v>2010103073</v>
      </c>
      <c r="B102" t="s">
        <v>421</v>
      </c>
      <c r="C102">
        <v>17569</v>
      </c>
      <c r="D102">
        <v>90</v>
      </c>
    </row>
    <row r="103" spans="1:4" x14ac:dyDescent="0.2">
      <c r="A103">
        <v>2010103085</v>
      </c>
      <c r="B103" t="s">
        <v>425</v>
      </c>
      <c r="C103">
        <v>713</v>
      </c>
      <c r="D103">
        <v>31</v>
      </c>
    </row>
    <row r="104" spans="1:4" x14ac:dyDescent="0.2">
      <c r="A104">
        <v>2010103086</v>
      </c>
      <c r="B104" t="s">
        <v>426</v>
      </c>
      <c r="C104">
        <v>0</v>
      </c>
    </row>
    <row r="105" spans="1:4" x14ac:dyDescent="0.2">
      <c r="A105">
        <v>2010103091</v>
      </c>
      <c r="B105" t="s">
        <v>429</v>
      </c>
      <c r="C105">
        <v>0</v>
      </c>
    </row>
    <row r="106" spans="1:4" x14ac:dyDescent="0.2">
      <c r="A106">
        <v>2010103118</v>
      </c>
      <c r="B106" t="s">
        <v>436</v>
      </c>
      <c r="C106">
        <v>15413.05</v>
      </c>
      <c r="D106">
        <v>31</v>
      </c>
    </row>
    <row r="107" spans="1:4" x14ac:dyDescent="0.2">
      <c r="A107">
        <v>2010103132</v>
      </c>
      <c r="B107" t="s">
        <v>448</v>
      </c>
      <c r="C107">
        <v>0</v>
      </c>
    </row>
    <row r="108" spans="1:4" x14ac:dyDescent="0.2">
      <c r="A108">
        <v>2010105001</v>
      </c>
      <c r="B108" t="s">
        <v>824</v>
      </c>
      <c r="C108">
        <v>605.6</v>
      </c>
      <c r="D108">
        <v>31</v>
      </c>
    </row>
    <row r="109" spans="1:4" x14ac:dyDescent="0.2">
      <c r="A109">
        <v>2010105002</v>
      </c>
      <c r="B109" t="s">
        <v>450</v>
      </c>
      <c r="C109">
        <v>25939.65</v>
      </c>
      <c r="D109">
        <v>90</v>
      </c>
    </row>
    <row r="110" spans="1:4" x14ac:dyDescent="0.2">
      <c r="A110">
        <v>2010105003</v>
      </c>
      <c r="B110" t="s">
        <v>825</v>
      </c>
      <c r="C110">
        <v>35740.76</v>
      </c>
      <c r="D110">
        <v>90</v>
      </c>
    </row>
    <row r="111" spans="1:4" x14ac:dyDescent="0.2">
      <c r="A111">
        <v>2010105005</v>
      </c>
      <c r="B111" t="s">
        <v>826</v>
      </c>
      <c r="C111">
        <v>347896.03</v>
      </c>
      <c r="D111">
        <v>122</v>
      </c>
    </row>
    <row r="112" spans="1:4" x14ac:dyDescent="0.2">
      <c r="A112">
        <v>2010105009</v>
      </c>
      <c r="B112" t="s">
        <v>829</v>
      </c>
      <c r="C112">
        <v>3832.44</v>
      </c>
      <c r="D112">
        <v>31</v>
      </c>
    </row>
    <row r="113" spans="1:4" x14ac:dyDescent="0.2">
      <c r="A113">
        <v>2010105010</v>
      </c>
      <c r="B113" t="s">
        <v>451</v>
      </c>
      <c r="C113">
        <v>0</v>
      </c>
    </row>
    <row r="114" spans="1:4" x14ac:dyDescent="0.2">
      <c r="A114">
        <v>2010105012</v>
      </c>
      <c r="B114" t="s">
        <v>830</v>
      </c>
      <c r="C114">
        <v>10035.06</v>
      </c>
      <c r="D114">
        <v>31</v>
      </c>
    </row>
    <row r="115" spans="1:4" x14ac:dyDescent="0.2">
      <c r="A115">
        <v>2010105013</v>
      </c>
      <c r="B115" t="s">
        <v>452</v>
      </c>
      <c r="C115">
        <v>148596.75</v>
      </c>
      <c r="D115">
        <v>90</v>
      </c>
    </row>
    <row r="116" spans="1:4" x14ac:dyDescent="0.2">
      <c r="A116">
        <v>2010105019</v>
      </c>
      <c r="B116" t="s">
        <v>455</v>
      </c>
      <c r="C116">
        <v>0.05</v>
      </c>
      <c r="D116">
        <v>31</v>
      </c>
    </row>
    <row r="117" spans="1:4" x14ac:dyDescent="0.2">
      <c r="A117">
        <v>2010105025</v>
      </c>
      <c r="B117" t="s">
        <v>831</v>
      </c>
      <c r="C117">
        <v>285980.88</v>
      </c>
      <c r="D117">
        <v>181</v>
      </c>
    </row>
    <row r="118" spans="1:4" x14ac:dyDescent="0.2">
      <c r="A118">
        <v>2010105031</v>
      </c>
      <c r="B118" t="s">
        <v>833</v>
      </c>
      <c r="C118">
        <v>0</v>
      </c>
    </row>
    <row r="119" spans="1:4" x14ac:dyDescent="0.2">
      <c r="A119">
        <v>2010105032</v>
      </c>
      <c r="B119" t="s">
        <v>834</v>
      </c>
      <c r="C119">
        <v>350</v>
      </c>
      <c r="D119">
        <v>31</v>
      </c>
    </row>
    <row r="120" spans="1:4" x14ac:dyDescent="0.2">
      <c r="A120">
        <v>2010105049</v>
      </c>
      <c r="B120" t="s">
        <v>839</v>
      </c>
      <c r="C120">
        <v>45.49</v>
      </c>
      <c r="D120">
        <v>31</v>
      </c>
    </row>
    <row r="121" spans="1:4" x14ac:dyDescent="0.2">
      <c r="A121">
        <v>2010105050</v>
      </c>
      <c r="B121" t="s">
        <v>840</v>
      </c>
      <c r="C121">
        <v>327843.19</v>
      </c>
      <c r="D121">
        <v>181</v>
      </c>
    </row>
    <row r="122" spans="1:4" x14ac:dyDescent="0.2">
      <c r="A122">
        <v>2010105056</v>
      </c>
      <c r="B122" t="s">
        <v>844</v>
      </c>
      <c r="C122">
        <v>117523.65000000001</v>
      </c>
      <c r="D122">
        <v>90</v>
      </c>
    </row>
    <row r="123" spans="1:4" x14ac:dyDescent="0.2">
      <c r="A123">
        <v>2010105057</v>
      </c>
      <c r="B123" t="s">
        <v>458</v>
      </c>
      <c r="C123">
        <v>130497.25</v>
      </c>
      <c r="D123">
        <v>31</v>
      </c>
    </row>
    <row r="124" spans="1:4" x14ac:dyDescent="0.2">
      <c r="A124">
        <v>2010105065</v>
      </c>
      <c r="B124" t="s">
        <v>460</v>
      </c>
      <c r="C124">
        <v>4738</v>
      </c>
      <c r="D124">
        <v>31</v>
      </c>
    </row>
    <row r="125" spans="1:4" x14ac:dyDescent="0.2">
      <c r="A125">
        <v>2010105066</v>
      </c>
      <c r="B125" t="s">
        <v>461</v>
      </c>
      <c r="C125">
        <v>47087.37</v>
      </c>
      <c r="D125">
        <v>31</v>
      </c>
    </row>
    <row r="126" spans="1:4" x14ac:dyDescent="0.2">
      <c r="A126">
        <v>2010105069</v>
      </c>
      <c r="B126" t="s">
        <v>462</v>
      </c>
      <c r="C126">
        <v>15937.54</v>
      </c>
      <c r="D126">
        <v>31</v>
      </c>
    </row>
    <row r="127" spans="1:4" x14ac:dyDescent="0.2">
      <c r="A127">
        <v>2010105071</v>
      </c>
      <c r="B127" t="s">
        <v>464</v>
      </c>
      <c r="C127">
        <v>936825</v>
      </c>
      <c r="D127">
        <v>302</v>
      </c>
    </row>
    <row r="128" spans="1:4" x14ac:dyDescent="0.2">
      <c r="A128">
        <v>2010105075</v>
      </c>
      <c r="B128" t="s">
        <v>465</v>
      </c>
      <c r="C128">
        <v>5000.17</v>
      </c>
      <c r="D128">
        <v>31</v>
      </c>
    </row>
    <row r="129" spans="1:4" x14ac:dyDescent="0.2">
      <c r="A129">
        <v>2010105079</v>
      </c>
      <c r="B129" t="s">
        <v>467</v>
      </c>
      <c r="C129">
        <v>8704.0900100000017</v>
      </c>
      <c r="D129">
        <v>90</v>
      </c>
    </row>
    <row r="130" spans="1:4" x14ac:dyDescent="0.2">
      <c r="A130">
        <v>2010105091</v>
      </c>
      <c r="B130" t="s">
        <v>848</v>
      </c>
      <c r="C130">
        <v>5481.5</v>
      </c>
      <c r="D130">
        <v>31</v>
      </c>
    </row>
    <row r="131" spans="1:4" x14ac:dyDescent="0.2">
      <c r="A131">
        <v>2010105096</v>
      </c>
      <c r="B131" t="s">
        <v>849</v>
      </c>
      <c r="C131">
        <v>10871.87</v>
      </c>
      <c r="D131">
        <v>31</v>
      </c>
    </row>
    <row r="132" spans="1:4" x14ac:dyDescent="0.2">
      <c r="A132">
        <v>2010105100</v>
      </c>
      <c r="B132" t="s">
        <v>479</v>
      </c>
      <c r="C132">
        <v>1886</v>
      </c>
      <c r="D132">
        <v>31</v>
      </c>
    </row>
    <row r="133" spans="1:4" x14ac:dyDescent="0.2">
      <c r="A133">
        <v>2010105103</v>
      </c>
      <c r="B133" t="s">
        <v>482</v>
      </c>
      <c r="C133">
        <v>822</v>
      </c>
      <c r="D133">
        <v>31</v>
      </c>
    </row>
    <row r="134" spans="1:4" x14ac:dyDescent="0.2">
      <c r="A134">
        <v>2010105104</v>
      </c>
      <c r="B134" t="s">
        <v>483</v>
      </c>
      <c r="C134">
        <v>10401.67</v>
      </c>
      <c r="D134">
        <v>31</v>
      </c>
    </row>
    <row r="135" spans="1:4" x14ac:dyDescent="0.2">
      <c r="A135">
        <v>2010105110</v>
      </c>
      <c r="B135" t="s">
        <v>486</v>
      </c>
      <c r="C135">
        <v>590</v>
      </c>
      <c r="D135">
        <v>31</v>
      </c>
    </row>
    <row r="136" spans="1:4" x14ac:dyDescent="0.2">
      <c r="A136">
        <v>2010105113</v>
      </c>
      <c r="B136" t="s">
        <v>489</v>
      </c>
      <c r="C136">
        <v>0</v>
      </c>
    </row>
    <row r="137" spans="1:4" x14ac:dyDescent="0.2">
      <c r="A137">
        <v>2010105116</v>
      </c>
      <c r="B137" t="s">
        <v>492</v>
      </c>
      <c r="C137">
        <v>0</v>
      </c>
    </row>
    <row r="138" spans="1:4" x14ac:dyDescent="0.2">
      <c r="A138">
        <v>2010105117</v>
      </c>
      <c r="B138" t="s">
        <v>493</v>
      </c>
      <c r="C138">
        <v>13110</v>
      </c>
      <c r="D138">
        <v>31</v>
      </c>
    </row>
    <row r="139" spans="1:4" x14ac:dyDescent="0.2">
      <c r="A139">
        <v>2010105119</v>
      </c>
      <c r="B139" t="s">
        <v>495</v>
      </c>
      <c r="C139">
        <v>2875.0050000000001</v>
      </c>
      <c r="D139">
        <v>31</v>
      </c>
    </row>
    <row r="140" spans="1:4" x14ac:dyDescent="0.2">
      <c r="A140">
        <v>2010105121</v>
      </c>
      <c r="B140" t="s">
        <v>850</v>
      </c>
      <c r="C140">
        <v>12225.22</v>
      </c>
      <c r="D140">
        <v>302</v>
      </c>
    </row>
    <row r="141" spans="1:4" x14ac:dyDescent="0.2">
      <c r="A141">
        <v>2010105122</v>
      </c>
      <c r="B141" t="s">
        <v>497</v>
      </c>
      <c r="C141">
        <v>89017.25</v>
      </c>
      <c r="D141">
        <v>31</v>
      </c>
    </row>
    <row r="142" spans="1:4" x14ac:dyDescent="0.2">
      <c r="A142">
        <v>2010105128</v>
      </c>
      <c r="B142" t="s">
        <v>503</v>
      </c>
      <c r="C142">
        <v>172500</v>
      </c>
      <c r="D142">
        <v>31</v>
      </c>
    </row>
    <row r="143" spans="1:4" x14ac:dyDescent="0.2">
      <c r="A143">
        <v>2010105131</v>
      </c>
      <c r="B143" t="s">
        <v>506</v>
      </c>
      <c r="C143">
        <v>0</v>
      </c>
    </row>
    <row r="144" spans="1:4" x14ac:dyDescent="0.2">
      <c r="A144">
        <v>2010105132</v>
      </c>
      <c r="B144" t="s">
        <v>851</v>
      </c>
      <c r="C144">
        <v>77134.47</v>
      </c>
      <c r="D144">
        <v>31</v>
      </c>
    </row>
    <row r="145" spans="1:4" x14ac:dyDescent="0.2">
      <c r="A145">
        <v>2010105133</v>
      </c>
      <c r="B145" t="s">
        <v>852</v>
      </c>
      <c r="C145">
        <v>12767.33</v>
      </c>
      <c r="D145">
        <v>31</v>
      </c>
    </row>
    <row r="146" spans="1:4" x14ac:dyDescent="0.2">
      <c r="A146">
        <v>2010105134</v>
      </c>
      <c r="B146" t="s">
        <v>507</v>
      </c>
      <c r="C146">
        <v>0</v>
      </c>
    </row>
    <row r="147" spans="1:4" x14ac:dyDescent="0.2">
      <c r="A147">
        <v>2010105140</v>
      </c>
      <c r="B147" t="s">
        <v>513</v>
      </c>
      <c r="C147">
        <v>0</v>
      </c>
    </row>
    <row r="148" spans="1:4" x14ac:dyDescent="0.2">
      <c r="A148">
        <v>2010105141</v>
      </c>
      <c r="B148" t="s">
        <v>853</v>
      </c>
      <c r="C148">
        <v>0</v>
      </c>
    </row>
    <row r="149" spans="1:4" x14ac:dyDescent="0.2">
      <c r="A149">
        <v>2010105142</v>
      </c>
      <c r="B149" t="s">
        <v>514</v>
      </c>
      <c r="C149">
        <v>0</v>
      </c>
    </row>
    <row r="150" spans="1:4" x14ac:dyDescent="0.2">
      <c r="A150">
        <v>2010105145</v>
      </c>
      <c r="B150" t="s">
        <v>516</v>
      </c>
      <c r="C150">
        <v>91054.46</v>
      </c>
      <c r="D150">
        <v>31</v>
      </c>
    </row>
    <row r="151" spans="1:4" x14ac:dyDescent="0.2">
      <c r="A151">
        <v>2010105148</v>
      </c>
      <c r="B151" t="s">
        <v>519</v>
      </c>
      <c r="C151">
        <v>1787.42</v>
      </c>
      <c r="D151">
        <v>31</v>
      </c>
    </row>
    <row r="152" spans="1:4" x14ac:dyDescent="0.2">
      <c r="A152">
        <v>2010105149</v>
      </c>
      <c r="B152" t="s">
        <v>520</v>
      </c>
      <c r="C152">
        <v>0</v>
      </c>
    </row>
    <row r="153" spans="1:4" x14ac:dyDescent="0.2">
      <c r="A153">
        <v>2010105154</v>
      </c>
      <c r="B153" t="s">
        <v>524</v>
      </c>
      <c r="C153">
        <v>0</v>
      </c>
    </row>
    <row r="154" spans="1:4" x14ac:dyDescent="0.2">
      <c r="A154">
        <v>2010105156</v>
      </c>
      <c r="B154" t="s">
        <v>526</v>
      </c>
      <c r="C154">
        <v>0</v>
      </c>
    </row>
    <row r="155" spans="1:4" x14ac:dyDescent="0.2">
      <c r="A155">
        <v>2010105160</v>
      </c>
      <c r="B155" t="s">
        <v>528</v>
      </c>
      <c r="C155">
        <v>55080.17</v>
      </c>
      <c r="D155">
        <v>302</v>
      </c>
    </row>
    <row r="156" spans="1:4" x14ac:dyDescent="0.2">
      <c r="A156">
        <v>2010105163</v>
      </c>
      <c r="B156" t="s">
        <v>531</v>
      </c>
      <c r="C156">
        <v>1277.3900000000001</v>
      </c>
      <c r="D156">
        <v>31</v>
      </c>
    </row>
    <row r="157" spans="1:4" x14ac:dyDescent="0.2">
      <c r="A157">
        <v>2010105164</v>
      </c>
      <c r="B157" t="s">
        <v>532</v>
      </c>
      <c r="C157">
        <v>10516.130000000001</v>
      </c>
      <c r="D157">
        <v>31</v>
      </c>
    </row>
    <row r="158" spans="1:4" x14ac:dyDescent="0.2">
      <c r="A158">
        <v>2010105167</v>
      </c>
      <c r="B158" t="s">
        <v>535</v>
      </c>
      <c r="C158">
        <v>55709.81</v>
      </c>
      <c r="D158">
        <v>181</v>
      </c>
    </row>
    <row r="159" spans="1:4" x14ac:dyDescent="0.2">
      <c r="A159">
        <v>2010105172</v>
      </c>
      <c r="B159" t="s">
        <v>540</v>
      </c>
      <c r="C159">
        <v>0</v>
      </c>
    </row>
    <row r="160" spans="1:4" x14ac:dyDescent="0.2">
      <c r="A160">
        <v>2010105176</v>
      </c>
      <c r="B160" t="s">
        <v>544</v>
      </c>
      <c r="C160">
        <v>89257.67</v>
      </c>
      <c r="D160">
        <v>31</v>
      </c>
    </row>
    <row r="161" spans="1:4" x14ac:dyDescent="0.2">
      <c r="A161">
        <v>2010105177</v>
      </c>
      <c r="B161" t="s">
        <v>545</v>
      </c>
      <c r="C161">
        <v>1324</v>
      </c>
      <c r="D161">
        <v>31</v>
      </c>
    </row>
    <row r="162" spans="1:4" x14ac:dyDescent="0.2">
      <c r="A162">
        <v>2010105178</v>
      </c>
      <c r="B162" t="s">
        <v>546</v>
      </c>
      <c r="C162">
        <v>33992.9</v>
      </c>
      <c r="D162">
        <v>90</v>
      </c>
    </row>
    <row r="163" spans="1:4" x14ac:dyDescent="0.2">
      <c r="A163">
        <v>2010105181</v>
      </c>
      <c r="B163" t="s">
        <v>549</v>
      </c>
      <c r="C163">
        <v>0</v>
      </c>
    </row>
    <row r="164" spans="1:4" x14ac:dyDescent="0.2">
      <c r="A164">
        <v>2010105182</v>
      </c>
      <c r="B164" t="s">
        <v>550</v>
      </c>
      <c r="C164">
        <v>80010.600000000006</v>
      </c>
      <c r="D164">
        <v>31</v>
      </c>
    </row>
    <row r="165" spans="1:4" x14ac:dyDescent="0.2">
      <c r="A165">
        <v>2010105183</v>
      </c>
      <c r="B165" t="s">
        <v>551</v>
      </c>
      <c r="C165">
        <v>143447.6</v>
      </c>
      <c r="D165">
        <v>31</v>
      </c>
    </row>
    <row r="166" spans="1:4" x14ac:dyDescent="0.2">
      <c r="A166">
        <v>2010105185</v>
      </c>
      <c r="B166" t="s">
        <v>858</v>
      </c>
      <c r="C166">
        <v>235521.5</v>
      </c>
      <c r="D166">
        <v>31</v>
      </c>
    </row>
    <row r="167" spans="1:4" x14ac:dyDescent="0.2">
      <c r="A167">
        <v>2010105189</v>
      </c>
      <c r="B167" t="s">
        <v>859</v>
      </c>
      <c r="C167">
        <v>16000</v>
      </c>
      <c r="D167">
        <v>90</v>
      </c>
    </row>
    <row r="168" spans="1:4" x14ac:dyDescent="0.2">
      <c r="A168">
        <v>2010105190</v>
      </c>
      <c r="B168" t="s">
        <v>556</v>
      </c>
      <c r="C168">
        <v>21443.13</v>
      </c>
      <c r="D168">
        <v>31</v>
      </c>
    </row>
    <row r="169" spans="1:4" x14ac:dyDescent="0.2">
      <c r="A169">
        <v>2010105191</v>
      </c>
      <c r="B169" t="s">
        <v>557</v>
      </c>
      <c r="C169">
        <v>46690</v>
      </c>
      <c r="D169">
        <v>31</v>
      </c>
    </row>
    <row r="170" spans="1:4" x14ac:dyDescent="0.2">
      <c r="A170">
        <v>2010105192</v>
      </c>
      <c r="B170" t="s">
        <v>558</v>
      </c>
      <c r="C170">
        <v>0</v>
      </c>
    </row>
    <row r="171" spans="1:4" x14ac:dyDescent="0.2">
      <c r="A171">
        <v>2010105195</v>
      </c>
      <c r="B171" t="s">
        <v>561</v>
      </c>
      <c r="C171">
        <v>33827.5</v>
      </c>
      <c r="D171">
        <v>31</v>
      </c>
    </row>
    <row r="172" spans="1:4" x14ac:dyDescent="0.2">
      <c r="A172">
        <v>2010105196</v>
      </c>
      <c r="B172" t="s">
        <v>562</v>
      </c>
      <c r="C172">
        <v>48891.1</v>
      </c>
      <c r="D172">
        <v>90</v>
      </c>
    </row>
    <row r="173" spans="1:4" x14ac:dyDescent="0.2">
      <c r="A173">
        <v>2010105197</v>
      </c>
      <c r="B173" t="s">
        <v>563</v>
      </c>
      <c r="C173">
        <v>0</v>
      </c>
    </row>
    <row r="174" spans="1:4" x14ac:dyDescent="0.2">
      <c r="A174">
        <v>2010105198</v>
      </c>
      <c r="B174" t="s">
        <v>564</v>
      </c>
      <c r="C174">
        <v>0</v>
      </c>
    </row>
    <row r="175" spans="1:4" x14ac:dyDescent="0.2">
      <c r="A175">
        <v>2010106004</v>
      </c>
      <c r="B175" t="s">
        <v>571</v>
      </c>
      <c r="C175">
        <v>0</v>
      </c>
    </row>
    <row r="176" spans="1:4" x14ac:dyDescent="0.2">
      <c r="A176">
        <v>2010106006</v>
      </c>
      <c r="B176" t="s">
        <v>572</v>
      </c>
      <c r="C176">
        <v>19082.920229999909</v>
      </c>
      <c r="D176">
        <v>31</v>
      </c>
    </row>
    <row r="177" spans="1:4" x14ac:dyDescent="0.2">
      <c r="A177">
        <v>2010106014</v>
      </c>
      <c r="B177" t="s">
        <v>574</v>
      </c>
      <c r="C177">
        <v>0</v>
      </c>
    </row>
    <row r="178" spans="1:4" x14ac:dyDescent="0.2">
      <c r="A178">
        <v>2010106019</v>
      </c>
      <c r="B178" t="s">
        <v>579</v>
      </c>
      <c r="C178">
        <v>273.81366999994964</v>
      </c>
      <c r="D178">
        <v>31</v>
      </c>
    </row>
    <row r="179" spans="1:4" x14ac:dyDescent="0.2">
      <c r="A179">
        <v>2010106021</v>
      </c>
      <c r="B179" t="s">
        <v>581</v>
      </c>
      <c r="C179">
        <v>2900919.94</v>
      </c>
      <c r="D179">
        <v>271</v>
      </c>
    </row>
    <row r="180" spans="1:4" x14ac:dyDescent="0.2">
      <c r="A180">
        <v>2010106022</v>
      </c>
      <c r="B180" t="s">
        <v>582</v>
      </c>
      <c r="C180">
        <v>0</v>
      </c>
    </row>
    <row r="181" spans="1:4" x14ac:dyDescent="0.2">
      <c r="A181">
        <v>2010106023</v>
      </c>
      <c r="B181" t="s">
        <v>583</v>
      </c>
      <c r="C181">
        <v>0</v>
      </c>
    </row>
    <row r="182" spans="1:4" x14ac:dyDescent="0.2">
      <c r="A182">
        <v>2010106024</v>
      </c>
      <c r="B182" t="s">
        <v>584</v>
      </c>
      <c r="C182">
        <v>0</v>
      </c>
    </row>
    <row r="183" spans="1:4" x14ac:dyDescent="0.2">
      <c r="A183">
        <v>2010106026</v>
      </c>
      <c r="B183" t="s">
        <v>586</v>
      </c>
      <c r="C183">
        <v>2718649.94</v>
      </c>
      <c r="D183">
        <v>31</v>
      </c>
    </row>
    <row r="184" spans="1:4" x14ac:dyDescent="0.2">
      <c r="A184">
        <v>2010106030</v>
      </c>
      <c r="B184" t="s">
        <v>590</v>
      </c>
      <c r="C184">
        <v>0</v>
      </c>
    </row>
    <row r="185" spans="1:4" x14ac:dyDescent="0.2">
      <c r="A185">
        <v>2010106035</v>
      </c>
      <c r="B185" t="s">
        <v>595</v>
      </c>
      <c r="C185">
        <v>0</v>
      </c>
    </row>
    <row r="186" spans="1:4" x14ac:dyDescent="0.2">
      <c r="A186">
        <v>2010106048</v>
      </c>
      <c r="B186" t="s">
        <v>604</v>
      </c>
      <c r="C186">
        <v>0</v>
      </c>
    </row>
    <row r="187" spans="1:4" x14ac:dyDescent="0.2">
      <c r="A187">
        <v>2010106050</v>
      </c>
      <c r="B187" t="s">
        <v>606</v>
      </c>
      <c r="C187">
        <v>0</v>
      </c>
    </row>
    <row r="188" spans="1:4" x14ac:dyDescent="0.2">
      <c r="A188">
        <v>2010106053</v>
      </c>
      <c r="B188" t="s">
        <v>609</v>
      </c>
      <c r="C188">
        <v>0</v>
      </c>
    </row>
    <row r="189" spans="1:4" x14ac:dyDescent="0.2">
      <c r="A189">
        <v>2010106057</v>
      </c>
      <c r="B189" t="s">
        <v>613</v>
      </c>
      <c r="C189">
        <v>0</v>
      </c>
    </row>
    <row r="190" spans="1:4" x14ac:dyDescent="0.2">
      <c r="A190">
        <v>2010106063</v>
      </c>
      <c r="B190" t="s">
        <v>619</v>
      </c>
      <c r="C190">
        <v>0</v>
      </c>
    </row>
    <row r="191" spans="1:4" x14ac:dyDescent="0.2">
      <c r="A191">
        <v>2010106065</v>
      </c>
      <c r="B191" t="s">
        <v>620</v>
      </c>
      <c r="C191">
        <v>0</v>
      </c>
    </row>
    <row r="192" spans="1:4" x14ac:dyDescent="0.2">
      <c r="A192">
        <v>2010106070</v>
      </c>
      <c r="B192" t="s">
        <v>625</v>
      </c>
      <c r="C192">
        <v>0</v>
      </c>
    </row>
    <row r="193" spans="1:4" x14ac:dyDescent="0.2">
      <c r="A193">
        <v>2010106074</v>
      </c>
      <c r="B193" t="s">
        <v>629</v>
      </c>
      <c r="C193">
        <v>0</v>
      </c>
    </row>
    <row r="194" spans="1:4" x14ac:dyDescent="0.2">
      <c r="A194">
        <v>2010106076</v>
      </c>
      <c r="B194" t="s">
        <v>631</v>
      </c>
      <c r="C194">
        <v>0</v>
      </c>
    </row>
    <row r="195" spans="1:4" x14ac:dyDescent="0.2">
      <c r="A195">
        <v>2010106077</v>
      </c>
      <c r="B195" t="s">
        <v>632</v>
      </c>
      <c r="C195">
        <v>310602.33584000025</v>
      </c>
      <c r="D195">
        <v>31</v>
      </c>
    </row>
    <row r="196" spans="1:4" x14ac:dyDescent="0.2">
      <c r="A196">
        <v>2010106080</v>
      </c>
      <c r="B196" t="s">
        <v>635</v>
      </c>
      <c r="C196">
        <v>0</v>
      </c>
    </row>
    <row r="197" spans="1:4" x14ac:dyDescent="0.2">
      <c r="A197">
        <v>2010106081</v>
      </c>
      <c r="B197" t="s">
        <v>636</v>
      </c>
      <c r="C197">
        <v>0</v>
      </c>
    </row>
    <row r="198" spans="1:4" x14ac:dyDescent="0.2">
      <c r="A198">
        <v>2010106086</v>
      </c>
      <c r="B198" t="s">
        <v>640</v>
      </c>
      <c r="C198">
        <v>0</v>
      </c>
    </row>
    <row r="199" spans="1:4" x14ac:dyDescent="0.2">
      <c r="A199">
        <v>2010106088</v>
      </c>
      <c r="B199" t="s">
        <v>642</v>
      </c>
      <c r="C199">
        <v>0</v>
      </c>
    </row>
    <row r="200" spans="1:4" x14ac:dyDescent="0.2">
      <c r="A200">
        <v>2010106092</v>
      </c>
      <c r="B200" t="s">
        <v>646</v>
      </c>
      <c r="C200">
        <v>110732.03362</v>
      </c>
      <c r="D200">
        <v>31</v>
      </c>
    </row>
    <row r="201" spans="1:4" x14ac:dyDescent="0.2">
      <c r="A201">
        <v>2010106093</v>
      </c>
      <c r="B201" t="s">
        <v>647</v>
      </c>
      <c r="C201">
        <v>0</v>
      </c>
    </row>
    <row r="202" spans="1:4" x14ac:dyDescent="0.2">
      <c r="A202">
        <v>2010106095</v>
      </c>
      <c r="B202" t="s">
        <v>649</v>
      </c>
      <c r="C202">
        <v>0</v>
      </c>
    </row>
    <row r="203" spans="1:4" x14ac:dyDescent="0.2">
      <c r="A203">
        <v>2010106098</v>
      </c>
      <c r="B203" t="s">
        <v>652</v>
      </c>
      <c r="C203">
        <v>0</v>
      </c>
    </row>
    <row r="204" spans="1:4" x14ac:dyDescent="0.2">
      <c r="A204">
        <v>2010106099</v>
      </c>
      <c r="B204" t="s">
        <v>653</v>
      </c>
      <c r="C204">
        <v>0</v>
      </c>
    </row>
    <row r="205" spans="1:4" x14ac:dyDescent="0.2">
      <c r="A205">
        <v>2010106100</v>
      </c>
      <c r="B205" t="s">
        <v>654</v>
      </c>
      <c r="C205">
        <v>0</v>
      </c>
    </row>
    <row r="206" spans="1:4" x14ac:dyDescent="0.2">
      <c r="A206">
        <v>2010106102</v>
      </c>
      <c r="B206" t="s">
        <v>656</v>
      </c>
      <c r="C206">
        <v>0</v>
      </c>
    </row>
    <row r="207" spans="1:4" x14ac:dyDescent="0.2">
      <c r="A207">
        <v>2010106104</v>
      </c>
      <c r="B207" t="s">
        <v>658</v>
      </c>
      <c r="C207">
        <v>0</v>
      </c>
    </row>
    <row r="208" spans="1:4" x14ac:dyDescent="0.2">
      <c r="A208">
        <v>2010106105</v>
      </c>
      <c r="B208" t="s">
        <v>659</v>
      </c>
      <c r="C208">
        <v>0</v>
      </c>
    </row>
    <row r="209" spans="1:4" x14ac:dyDescent="0.2">
      <c r="A209">
        <v>2010106106</v>
      </c>
      <c r="B209" t="s">
        <v>660</v>
      </c>
      <c r="C209">
        <v>0</v>
      </c>
    </row>
    <row r="210" spans="1:4" x14ac:dyDescent="0.2">
      <c r="A210">
        <v>2010106109</v>
      </c>
      <c r="B210" t="s">
        <v>663</v>
      </c>
      <c r="C210">
        <v>0</v>
      </c>
    </row>
    <row r="211" spans="1:4" x14ac:dyDescent="0.2">
      <c r="A211">
        <v>2010106110</v>
      </c>
      <c r="B211" t="s">
        <v>664</v>
      </c>
      <c r="C211">
        <v>0</v>
      </c>
    </row>
    <row r="212" spans="1:4" x14ac:dyDescent="0.2">
      <c r="A212">
        <v>2010107002</v>
      </c>
      <c r="B212" t="s">
        <v>666</v>
      </c>
      <c r="C212">
        <v>0</v>
      </c>
    </row>
    <row r="213" spans="1:4" x14ac:dyDescent="0.2">
      <c r="A213">
        <v>2010107010</v>
      </c>
      <c r="B213" t="s">
        <v>672</v>
      </c>
      <c r="C213">
        <v>3765.26</v>
      </c>
      <c r="D213">
        <v>31</v>
      </c>
    </row>
    <row r="214" spans="1:4" x14ac:dyDescent="0.2">
      <c r="A214">
        <v>2010107015</v>
      </c>
      <c r="B214" t="s">
        <v>677</v>
      </c>
      <c r="C214">
        <v>0</v>
      </c>
    </row>
    <row r="215" spans="1:4" x14ac:dyDescent="0.2">
      <c r="A215">
        <v>2010107021</v>
      </c>
      <c r="B215" t="s">
        <v>683</v>
      </c>
      <c r="C215">
        <v>0</v>
      </c>
    </row>
    <row r="216" spans="1:4" x14ac:dyDescent="0.2">
      <c r="A216">
        <v>2010107023</v>
      </c>
      <c r="B216" t="s">
        <v>685</v>
      </c>
      <c r="C216">
        <v>0</v>
      </c>
    </row>
    <row r="217" spans="1:4" x14ac:dyDescent="0.2">
      <c r="A217">
        <v>2010107025</v>
      </c>
      <c r="B217" t="s">
        <v>686</v>
      </c>
      <c r="C217">
        <v>0</v>
      </c>
    </row>
    <row r="218" spans="1:4" x14ac:dyDescent="0.2">
      <c r="A218">
        <v>2010107031</v>
      </c>
      <c r="B218" t="s">
        <v>692</v>
      </c>
      <c r="C218">
        <v>0</v>
      </c>
    </row>
    <row r="219" spans="1:4" x14ac:dyDescent="0.2">
      <c r="A219">
        <v>2010107033</v>
      </c>
      <c r="B219" t="s">
        <v>661</v>
      </c>
      <c r="C219">
        <v>0</v>
      </c>
    </row>
    <row r="220" spans="1:4" x14ac:dyDescent="0.2">
      <c r="A220">
        <v>2010107034</v>
      </c>
      <c r="B220" t="s">
        <v>694</v>
      </c>
      <c r="C220">
        <v>0</v>
      </c>
    </row>
    <row r="221" spans="1:4" x14ac:dyDescent="0.2">
      <c r="A221" t="s">
        <v>869</v>
      </c>
      <c r="C221">
        <v>40704562.399300016</v>
      </c>
      <c r="D221">
        <v>9080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40B5-98FE-45DC-A372-81C7F2FBE019}">
  <dimension ref="A3:C221"/>
  <sheetViews>
    <sheetView rightToLeft="1" topLeftCell="A184" workbookViewId="0">
      <selection activeCell="C4" sqref="C4"/>
    </sheetView>
  </sheetViews>
  <sheetFormatPr defaultRowHeight="12.75" x14ac:dyDescent="0.2"/>
  <cols>
    <col min="1" max="1" width="11.7109375" bestFit="1" customWidth="1"/>
    <col min="2" max="2" width="16.28515625" bestFit="1" customWidth="1"/>
    <col min="3" max="4" width="13.42578125" bestFit="1" customWidth="1"/>
  </cols>
  <sheetData>
    <row r="3" spans="1:3" x14ac:dyDescent="0.2">
      <c r="B3" s="52" t="s">
        <v>1098</v>
      </c>
    </row>
    <row r="4" spans="1:3" x14ac:dyDescent="0.2">
      <c r="A4" s="52" t="s">
        <v>2</v>
      </c>
      <c r="B4" t="s">
        <v>1095</v>
      </c>
      <c r="C4" t="s">
        <v>1096</v>
      </c>
    </row>
    <row r="5" spans="1:3" x14ac:dyDescent="0.2">
      <c r="A5" s="53">
        <v>2010101002</v>
      </c>
      <c r="C5">
        <v>5</v>
      </c>
    </row>
    <row r="6" spans="1:3" x14ac:dyDescent="0.2">
      <c r="A6" s="53">
        <v>2010101003</v>
      </c>
      <c r="C6">
        <v>4</v>
      </c>
    </row>
    <row r="7" spans="1:3" x14ac:dyDescent="0.2">
      <c r="A7" s="53">
        <v>2010101004</v>
      </c>
      <c r="C7">
        <v>4</v>
      </c>
    </row>
    <row r="8" spans="1:3" x14ac:dyDescent="0.2">
      <c r="A8" s="53">
        <v>2010101006</v>
      </c>
      <c r="B8">
        <v>3292</v>
      </c>
      <c r="C8">
        <v>8</v>
      </c>
    </row>
    <row r="9" spans="1:3" x14ac:dyDescent="0.2">
      <c r="A9" s="53">
        <v>2010101007</v>
      </c>
      <c r="C9">
        <v>2</v>
      </c>
    </row>
    <row r="10" spans="1:3" x14ac:dyDescent="0.2">
      <c r="A10" s="53">
        <v>2010101008</v>
      </c>
      <c r="B10">
        <v>171973.8</v>
      </c>
      <c r="C10">
        <v>8</v>
      </c>
    </row>
    <row r="11" spans="1:3" x14ac:dyDescent="0.2">
      <c r="A11" s="53">
        <v>2010101010</v>
      </c>
      <c r="C11">
        <v>5</v>
      </c>
    </row>
    <row r="12" spans="1:3" x14ac:dyDescent="0.2">
      <c r="A12" s="53">
        <v>2010101022</v>
      </c>
      <c r="C12">
        <v>5</v>
      </c>
    </row>
    <row r="13" spans="1:3" x14ac:dyDescent="0.2">
      <c r="A13" s="53">
        <v>2010101023</v>
      </c>
      <c r="C13">
        <v>1</v>
      </c>
    </row>
    <row r="14" spans="1:3" x14ac:dyDescent="0.2">
      <c r="A14" s="53">
        <v>2010101032</v>
      </c>
      <c r="C14">
        <v>3</v>
      </c>
    </row>
    <row r="15" spans="1:3" x14ac:dyDescent="0.2">
      <c r="A15" s="53">
        <v>2010101033</v>
      </c>
      <c r="C15">
        <v>2</v>
      </c>
    </row>
    <row r="16" spans="1:3" x14ac:dyDescent="0.2">
      <c r="A16" s="53">
        <v>2010101034</v>
      </c>
      <c r="B16">
        <v>129949</v>
      </c>
      <c r="C16">
        <v>7</v>
      </c>
    </row>
    <row r="17" spans="1:3" x14ac:dyDescent="0.2">
      <c r="A17" s="53">
        <v>2010101039</v>
      </c>
      <c r="C17">
        <v>0</v>
      </c>
    </row>
    <row r="18" spans="1:3" x14ac:dyDescent="0.2">
      <c r="A18" s="53">
        <v>2010101040</v>
      </c>
      <c r="C18">
        <v>1</v>
      </c>
    </row>
    <row r="19" spans="1:3" x14ac:dyDescent="0.2">
      <c r="A19" s="53">
        <v>2010101044</v>
      </c>
      <c r="C19">
        <v>3</v>
      </c>
    </row>
    <row r="20" spans="1:3" x14ac:dyDescent="0.2">
      <c r="A20" s="53">
        <v>2010101060</v>
      </c>
      <c r="C20">
        <v>0</v>
      </c>
    </row>
    <row r="21" spans="1:3" x14ac:dyDescent="0.2">
      <c r="A21" s="53">
        <v>2010101061</v>
      </c>
      <c r="C21">
        <v>0</v>
      </c>
    </row>
    <row r="22" spans="1:3" x14ac:dyDescent="0.2">
      <c r="A22" s="53">
        <v>2010101064</v>
      </c>
      <c r="B22">
        <v>69941.600000000006</v>
      </c>
      <c r="C22">
        <v>7</v>
      </c>
    </row>
    <row r="23" spans="1:3" x14ac:dyDescent="0.2">
      <c r="A23" s="53">
        <v>2010101072</v>
      </c>
      <c r="C23">
        <v>0</v>
      </c>
    </row>
    <row r="24" spans="1:3" x14ac:dyDescent="0.2">
      <c r="A24" s="53">
        <v>2010101074</v>
      </c>
      <c r="C24">
        <v>1</v>
      </c>
    </row>
    <row r="25" spans="1:3" x14ac:dyDescent="0.2">
      <c r="A25" s="53">
        <v>2010101092</v>
      </c>
      <c r="C25">
        <v>0</v>
      </c>
    </row>
    <row r="26" spans="1:3" x14ac:dyDescent="0.2">
      <c r="A26" s="53">
        <v>2010101093</v>
      </c>
      <c r="B26">
        <v>1222574.6499999999</v>
      </c>
      <c r="C26">
        <v>4</v>
      </c>
    </row>
    <row r="27" spans="1:3" x14ac:dyDescent="0.2">
      <c r="A27" s="53">
        <v>2010101095</v>
      </c>
      <c r="C27">
        <v>3</v>
      </c>
    </row>
    <row r="28" spans="1:3" x14ac:dyDescent="0.2">
      <c r="A28" s="53">
        <v>2010101097</v>
      </c>
      <c r="C28">
        <v>1</v>
      </c>
    </row>
    <row r="29" spans="1:3" x14ac:dyDescent="0.2">
      <c r="A29" s="53">
        <v>2010101112</v>
      </c>
      <c r="C29">
        <v>1</v>
      </c>
    </row>
    <row r="30" spans="1:3" x14ac:dyDescent="0.2">
      <c r="A30" s="53">
        <v>2010101122</v>
      </c>
      <c r="C30">
        <v>1</v>
      </c>
    </row>
    <row r="31" spans="1:3" x14ac:dyDescent="0.2">
      <c r="A31" s="53">
        <v>2010101149</v>
      </c>
      <c r="C31">
        <v>0</v>
      </c>
    </row>
    <row r="32" spans="1:3" x14ac:dyDescent="0.2">
      <c r="A32" s="53">
        <v>2010101150</v>
      </c>
      <c r="C32">
        <v>0</v>
      </c>
    </row>
    <row r="33" spans="1:3" x14ac:dyDescent="0.2">
      <c r="A33" s="53">
        <v>2010101157</v>
      </c>
      <c r="B33">
        <v>62929.1</v>
      </c>
      <c r="C33">
        <v>3</v>
      </c>
    </row>
    <row r="34" spans="1:3" x14ac:dyDescent="0.2">
      <c r="A34" s="53">
        <v>2010101168</v>
      </c>
      <c r="C34">
        <v>1</v>
      </c>
    </row>
    <row r="35" spans="1:3" x14ac:dyDescent="0.2">
      <c r="A35" s="53">
        <v>2010101170</v>
      </c>
      <c r="C35">
        <v>0</v>
      </c>
    </row>
    <row r="36" spans="1:3" x14ac:dyDescent="0.2">
      <c r="A36" s="53">
        <v>2010101173</v>
      </c>
      <c r="C36">
        <v>0</v>
      </c>
    </row>
    <row r="37" spans="1:3" x14ac:dyDescent="0.2">
      <c r="A37" s="53">
        <v>2010101182</v>
      </c>
      <c r="C37">
        <v>1</v>
      </c>
    </row>
    <row r="38" spans="1:3" x14ac:dyDescent="0.2">
      <c r="A38" s="53">
        <v>2010101183</v>
      </c>
      <c r="C38">
        <v>0</v>
      </c>
    </row>
    <row r="39" spans="1:3" x14ac:dyDescent="0.2">
      <c r="A39" s="53">
        <v>2010101185</v>
      </c>
      <c r="C39">
        <v>0</v>
      </c>
    </row>
    <row r="40" spans="1:3" x14ac:dyDescent="0.2">
      <c r="A40" s="53">
        <v>2010101188</v>
      </c>
      <c r="C40">
        <v>1</v>
      </c>
    </row>
    <row r="41" spans="1:3" x14ac:dyDescent="0.2">
      <c r="A41" s="53">
        <v>2010101191</v>
      </c>
      <c r="C41">
        <v>0</v>
      </c>
    </row>
    <row r="42" spans="1:3" x14ac:dyDescent="0.2">
      <c r="A42" s="53">
        <v>2010101194</v>
      </c>
      <c r="C42">
        <v>1</v>
      </c>
    </row>
    <row r="43" spans="1:3" x14ac:dyDescent="0.2">
      <c r="A43" s="53">
        <v>2010101195</v>
      </c>
      <c r="C43">
        <v>1</v>
      </c>
    </row>
    <row r="44" spans="1:3" x14ac:dyDescent="0.2">
      <c r="A44" s="53">
        <v>2010101196</v>
      </c>
      <c r="C44">
        <v>0</v>
      </c>
    </row>
    <row r="45" spans="1:3" x14ac:dyDescent="0.2">
      <c r="A45" s="53">
        <v>2010101197</v>
      </c>
      <c r="C45">
        <v>1</v>
      </c>
    </row>
    <row r="46" spans="1:3" x14ac:dyDescent="0.2">
      <c r="A46" s="53">
        <v>2010101200</v>
      </c>
      <c r="C46">
        <v>0</v>
      </c>
    </row>
    <row r="47" spans="1:3" x14ac:dyDescent="0.2">
      <c r="A47" s="53">
        <v>2010101201</v>
      </c>
      <c r="C47">
        <v>0</v>
      </c>
    </row>
    <row r="48" spans="1:3" x14ac:dyDescent="0.2">
      <c r="A48" s="53">
        <v>2010101209</v>
      </c>
      <c r="C48">
        <v>1</v>
      </c>
    </row>
    <row r="49" spans="1:3" x14ac:dyDescent="0.2">
      <c r="A49" s="53">
        <v>2010101221</v>
      </c>
      <c r="C49">
        <v>0</v>
      </c>
    </row>
    <row r="50" spans="1:3" x14ac:dyDescent="0.2">
      <c r="A50" s="53">
        <v>2010101222</v>
      </c>
      <c r="C50">
        <v>5</v>
      </c>
    </row>
    <row r="51" spans="1:3" x14ac:dyDescent="0.2">
      <c r="A51" s="53">
        <v>2010101231</v>
      </c>
      <c r="C51">
        <v>1</v>
      </c>
    </row>
    <row r="52" spans="1:3" x14ac:dyDescent="0.2">
      <c r="A52" s="53">
        <v>2010101234</v>
      </c>
      <c r="C52">
        <v>0</v>
      </c>
    </row>
    <row r="53" spans="1:3" x14ac:dyDescent="0.2">
      <c r="A53" s="53">
        <v>2010101236</v>
      </c>
      <c r="B53">
        <v>6.1451169300000004</v>
      </c>
      <c r="C53">
        <v>2</v>
      </c>
    </row>
    <row r="54" spans="1:3" x14ac:dyDescent="0.2">
      <c r="A54" s="53">
        <v>2010101243</v>
      </c>
      <c r="C54">
        <v>0</v>
      </c>
    </row>
    <row r="55" spans="1:3" x14ac:dyDescent="0.2">
      <c r="A55" s="53">
        <v>2010101245</v>
      </c>
      <c r="C55">
        <v>1</v>
      </c>
    </row>
    <row r="56" spans="1:3" x14ac:dyDescent="0.2">
      <c r="A56" s="53">
        <v>2010101247</v>
      </c>
      <c r="C56">
        <v>3</v>
      </c>
    </row>
    <row r="57" spans="1:3" x14ac:dyDescent="0.2">
      <c r="A57" s="53">
        <v>2010101249</v>
      </c>
      <c r="C57">
        <v>0</v>
      </c>
    </row>
    <row r="58" spans="1:3" x14ac:dyDescent="0.2">
      <c r="A58" s="53">
        <v>2010101251</v>
      </c>
      <c r="C58">
        <v>0</v>
      </c>
    </row>
    <row r="59" spans="1:3" x14ac:dyDescent="0.2">
      <c r="A59" s="53">
        <v>2010101253</v>
      </c>
      <c r="C59">
        <v>0</v>
      </c>
    </row>
    <row r="60" spans="1:3" x14ac:dyDescent="0.2">
      <c r="A60" s="53">
        <v>2010101254</v>
      </c>
      <c r="C60">
        <v>3</v>
      </c>
    </row>
    <row r="61" spans="1:3" x14ac:dyDescent="0.2">
      <c r="A61" s="53">
        <v>2010101255</v>
      </c>
      <c r="C61">
        <v>1</v>
      </c>
    </row>
    <row r="62" spans="1:3" x14ac:dyDescent="0.2">
      <c r="A62" s="53">
        <v>2010101256</v>
      </c>
      <c r="C62">
        <v>1</v>
      </c>
    </row>
    <row r="63" spans="1:3" x14ac:dyDescent="0.2">
      <c r="A63" s="53">
        <v>2010101257</v>
      </c>
      <c r="C63">
        <v>1</v>
      </c>
    </row>
    <row r="64" spans="1:3" x14ac:dyDescent="0.2">
      <c r="A64" s="53">
        <v>2010101261</v>
      </c>
      <c r="C64">
        <v>1</v>
      </c>
    </row>
    <row r="65" spans="1:3" x14ac:dyDescent="0.2">
      <c r="A65" s="53">
        <v>2010101265</v>
      </c>
      <c r="C65">
        <v>0</v>
      </c>
    </row>
    <row r="66" spans="1:3" x14ac:dyDescent="0.2">
      <c r="A66" s="53">
        <v>2010101266</v>
      </c>
      <c r="C66">
        <v>0</v>
      </c>
    </row>
    <row r="67" spans="1:3" x14ac:dyDescent="0.2">
      <c r="A67" s="53">
        <v>2010101267</v>
      </c>
      <c r="C67">
        <v>0</v>
      </c>
    </row>
    <row r="68" spans="1:3" x14ac:dyDescent="0.2">
      <c r="A68" s="53">
        <v>2010101268</v>
      </c>
      <c r="C68">
        <v>0</v>
      </c>
    </row>
    <row r="69" spans="1:3" x14ac:dyDescent="0.2">
      <c r="A69" s="53">
        <v>2010101274</v>
      </c>
      <c r="C69">
        <v>1</v>
      </c>
    </row>
    <row r="70" spans="1:3" x14ac:dyDescent="0.2">
      <c r="A70" s="53">
        <v>2010101275</v>
      </c>
      <c r="C70">
        <v>0</v>
      </c>
    </row>
    <row r="71" spans="1:3" x14ac:dyDescent="0.2">
      <c r="A71" s="53">
        <v>2010101279</v>
      </c>
      <c r="C71">
        <v>0</v>
      </c>
    </row>
    <row r="72" spans="1:3" x14ac:dyDescent="0.2">
      <c r="A72" s="53">
        <v>2010101280</v>
      </c>
      <c r="C72">
        <v>1</v>
      </c>
    </row>
    <row r="73" spans="1:3" x14ac:dyDescent="0.2">
      <c r="A73" s="53">
        <v>2010101281</v>
      </c>
      <c r="C73">
        <v>3</v>
      </c>
    </row>
    <row r="74" spans="1:3" x14ac:dyDescent="0.2">
      <c r="A74" s="53">
        <v>2010101285</v>
      </c>
      <c r="C74">
        <v>0</v>
      </c>
    </row>
    <row r="75" spans="1:3" x14ac:dyDescent="0.2">
      <c r="A75" s="53">
        <v>2010101288</v>
      </c>
      <c r="C75">
        <v>1</v>
      </c>
    </row>
    <row r="76" spans="1:3" x14ac:dyDescent="0.2">
      <c r="A76" s="53">
        <v>2010101289</v>
      </c>
      <c r="C76">
        <v>0</v>
      </c>
    </row>
    <row r="77" spans="1:3" x14ac:dyDescent="0.2">
      <c r="A77" s="53">
        <v>2010101290</v>
      </c>
      <c r="C77">
        <v>0</v>
      </c>
    </row>
    <row r="78" spans="1:3" x14ac:dyDescent="0.2">
      <c r="A78" s="53">
        <v>2010101292</v>
      </c>
      <c r="C78">
        <v>1</v>
      </c>
    </row>
    <row r="79" spans="1:3" x14ac:dyDescent="0.2">
      <c r="A79" s="53">
        <v>2010101295</v>
      </c>
      <c r="C79">
        <v>0</v>
      </c>
    </row>
    <row r="80" spans="1:3" x14ac:dyDescent="0.2">
      <c r="A80" s="53">
        <v>2010101297</v>
      </c>
      <c r="C80">
        <v>0</v>
      </c>
    </row>
    <row r="81" spans="1:3" x14ac:dyDescent="0.2">
      <c r="A81" s="53">
        <v>2010101298</v>
      </c>
      <c r="C81">
        <v>3</v>
      </c>
    </row>
    <row r="82" spans="1:3" x14ac:dyDescent="0.2">
      <c r="A82" s="53">
        <v>2010101300</v>
      </c>
      <c r="C82">
        <v>1</v>
      </c>
    </row>
    <row r="83" spans="1:3" x14ac:dyDescent="0.2">
      <c r="A83" s="53">
        <v>2010101301</v>
      </c>
      <c r="C83">
        <v>0</v>
      </c>
    </row>
    <row r="84" spans="1:3" x14ac:dyDescent="0.2">
      <c r="A84" s="53">
        <v>2010101304</v>
      </c>
      <c r="C84">
        <v>0</v>
      </c>
    </row>
    <row r="85" spans="1:3" x14ac:dyDescent="0.2">
      <c r="A85" s="53">
        <v>2010101307</v>
      </c>
      <c r="C85">
        <v>1</v>
      </c>
    </row>
    <row r="86" spans="1:3" x14ac:dyDescent="0.2">
      <c r="A86" s="53">
        <v>2010101308</v>
      </c>
      <c r="C86">
        <v>0</v>
      </c>
    </row>
    <row r="87" spans="1:3" x14ac:dyDescent="0.2">
      <c r="A87" s="53">
        <v>2010101310</v>
      </c>
      <c r="B87">
        <v>118278.88536</v>
      </c>
      <c r="C87">
        <v>7</v>
      </c>
    </row>
    <row r="88" spans="1:3" x14ac:dyDescent="0.2">
      <c r="A88" s="53">
        <v>2010102004</v>
      </c>
      <c r="C88">
        <v>1</v>
      </c>
    </row>
    <row r="89" spans="1:3" x14ac:dyDescent="0.2">
      <c r="A89" s="53">
        <v>2010102005</v>
      </c>
      <c r="C89">
        <v>3</v>
      </c>
    </row>
    <row r="90" spans="1:3" x14ac:dyDescent="0.2">
      <c r="A90" s="53">
        <v>2010102015</v>
      </c>
      <c r="C90">
        <v>0</v>
      </c>
    </row>
    <row r="91" spans="1:3" x14ac:dyDescent="0.2">
      <c r="A91" s="53">
        <v>2010102016</v>
      </c>
      <c r="C91">
        <v>1</v>
      </c>
    </row>
    <row r="92" spans="1:3" x14ac:dyDescent="0.2">
      <c r="A92" s="53">
        <v>2010103008</v>
      </c>
      <c r="C92">
        <v>1</v>
      </c>
    </row>
    <row r="93" spans="1:3" x14ac:dyDescent="0.2">
      <c r="A93" s="53">
        <v>2010103010</v>
      </c>
      <c r="C93">
        <v>1</v>
      </c>
    </row>
    <row r="94" spans="1:3" x14ac:dyDescent="0.2">
      <c r="A94" s="53">
        <v>2010103011</v>
      </c>
      <c r="C94">
        <v>1</v>
      </c>
    </row>
    <row r="95" spans="1:3" x14ac:dyDescent="0.2">
      <c r="A95" s="53">
        <v>2010103016</v>
      </c>
      <c r="C95">
        <v>0</v>
      </c>
    </row>
    <row r="96" spans="1:3" x14ac:dyDescent="0.2">
      <c r="A96" s="53">
        <v>2010103022</v>
      </c>
      <c r="C96">
        <v>3</v>
      </c>
    </row>
    <row r="97" spans="1:3" x14ac:dyDescent="0.2">
      <c r="A97" s="53">
        <v>2010103030</v>
      </c>
      <c r="C97">
        <v>3</v>
      </c>
    </row>
    <row r="98" spans="1:3" x14ac:dyDescent="0.2">
      <c r="A98" s="53">
        <v>2010103032</v>
      </c>
      <c r="C98">
        <v>3</v>
      </c>
    </row>
    <row r="99" spans="1:3" x14ac:dyDescent="0.2">
      <c r="A99" s="53">
        <v>2010103033</v>
      </c>
      <c r="C99">
        <v>1</v>
      </c>
    </row>
    <row r="100" spans="1:3" x14ac:dyDescent="0.2">
      <c r="A100" s="53">
        <v>2010103046</v>
      </c>
      <c r="C100">
        <v>5</v>
      </c>
    </row>
    <row r="101" spans="1:3" x14ac:dyDescent="0.2">
      <c r="A101" s="53">
        <v>2010103065</v>
      </c>
      <c r="C101">
        <v>0</v>
      </c>
    </row>
    <row r="102" spans="1:3" x14ac:dyDescent="0.2">
      <c r="A102" s="53">
        <v>2010103073</v>
      </c>
      <c r="C102">
        <v>3</v>
      </c>
    </row>
    <row r="103" spans="1:3" x14ac:dyDescent="0.2">
      <c r="A103" s="53">
        <v>2010103085</v>
      </c>
      <c r="C103">
        <v>1</v>
      </c>
    </row>
    <row r="104" spans="1:3" x14ac:dyDescent="0.2">
      <c r="A104" s="53">
        <v>2010103086</v>
      </c>
      <c r="C104">
        <v>0</v>
      </c>
    </row>
    <row r="105" spans="1:3" x14ac:dyDescent="0.2">
      <c r="A105" s="53">
        <v>2010103091</v>
      </c>
      <c r="C105">
        <v>0</v>
      </c>
    </row>
    <row r="106" spans="1:3" x14ac:dyDescent="0.2">
      <c r="A106" s="53">
        <v>2010103118</v>
      </c>
      <c r="C106">
        <v>1</v>
      </c>
    </row>
    <row r="107" spans="1:3" x14ac:dyDescent="0.2">
      <c r="A107" s="53">
        <v>2010103132</v>
      </c>
      <c r="C107">
        <v>0</v>
      </c>
    </row>
    <row r="108" spans="1:3" x14ac:dyDescent="0.2">
      <c r="A108" s="53">
        <v>2010105001</v>
      </c>
      <c r="C108">
        <v>1</v>
      </c>
    </row>
    <row r="109" spans="1:3" x14ac:dyDescent="0.2">
      <c r="A109" s="53">
        <v>2010105002</v>
      </c>
      <c r="C109">
        <v>3</v>
      </c>
    </row>
    <row r="110" spans="1:3" x14ac:dyDescent="0.2">
      <c r="A110" s="53">
        <v>2010105003</v>
      </c>
      <c r="C110">
        <v>3</v>
      </c>
    </row>
    <row r="111" spans="1:3" x14ac:dyDescent="0.2">
      <c r="A111" s="53">
        <v>2010105005</v>
      </c>
      <c r="C111">
        <v>3</v>
      </c>
    </row>
    <row r="112" spans="1:3" x14ac:dyDescent="0.2">
      <c r="A112" s="53">
        <v>2010105009</v>
      </c>
      <c r="C112">
        <v>1</v>
      </c>
    </row>
    <row r="113" spans="1:3" x14ac:dyDescent="0.2">
      <c r="A113" s="53">
        <v>2010105010</v>
      </c>
      <c r="C113">
        <v>0</v>
      </c>
    </row>
    <row r="114" spans="1:3" x14ac:dyDescent="0.2">
      <c r="A114" s="53">
        <v>2010105012</v>
      </c>
      <c r="C114">
        <v>1</v>
      </c>
    </row>
    <row r="115" spans="1:3" x14ac:dyDescent="0.2">
      <c r="A115" s="53">
        <v>2010105013</v>
      </c>
      <c r="C115">
        <v>3</v>
      </c>
    </row>
    <row r="116" spans="1:3" x14ac:dyDescent="0.2">
      <c r="A116" s="53">
        <v>2010105019</v>
      </c>
      <c r="C116">
        <v>1</v>
      </c>
    </row>
    <row r="117" spans="1:3" x14ac:dyDescent="0.2">
      <c r="A117" s="53">
        <v>2010105025</v>
      </c>
      <c r="C117">
        <v>5</v>
      </c>
    </row>
    <row r="118" spans="1:3" x14ac:dyDescent="0.2">
      <c r="A118" s="53">
        <v>2010105031</v>
      </c>
      <c r="C118">
        <v>0</v>
      </c>
    </row>
    <row r="119" spans="1:3" x14ac:dyDescent="0.2">
      <c r="A119" s="53">
        <v>2010105032</v>
      </c>
      <c r="C119">
        <v>1</v>
      </c>
    </row>
    <row r="120" spans="1:3" x14ac:dyDescent="0.2">
      <c r="A120" s="53">
        <v>2010105049</v>
      </c>
      <c r="C120">
        <v>1</v>
      </c>
    </row>
    <row r="121" spans="1:3" x14ac:dyDescent="0.2">
      <c r="A121" s="53">
        <v>2010105050</v>
      </c>
      <c r="C121">
        <v>5</v>
      </c>
    </row>
    <row r="122" spans="1:3" x14ac:dyDescent="0.2">
      <c r="A122" s="53">
        <v>2010105056</v>
      </c>
      <c r="C122">
        <v>3</v>
      </c>
    </row>
    <row r="123" spans="1:3" x14ac:dyDescent="0.2">
      <c r="A123" s="53">
        <v>2010105057</v>
      </c>
      <c r="C123">
        <v>1</v>
      </c>
    </row>
    <row r="124" spans="1:3" x14ac:dyDescent="0.2">
      <c r="A124" s="53">
        <v>2010105065</v>
      </c>
      <c r="C124">
        <v>1</v>
      </c>
    </row>
    <row r="125" spans="1:3" x14ac:dyDescent="0.2">
      <c r="A125" s="53">
        <v>2010105066</v>
      </c>
      <c r="C125">
        <v>1</v>
      </c>
    </row>
    <row r="126" spans="1:3" x14ac:dyDescent="0.2">
      <c r="A126" s="53">
        <v>2010105069</v>
      </c>
      <c r="C126">
        <v>1</v>
      </c>
    </row>
    <row r="127" spans="1:3" x14ac:dyDescent="0.2">
      <c r="A127" s="53">
        <v>2010105071</v>
      </c>
      <c r="B127">
        <v>23426.25</v>
      </c>
      <c r="C127">
        <v>7</v>
      </c>
    </row>
    <row r="128" spans="1:3" x14ac:dyDescent="0.2">
      <c r="A128" s="53">
        <v>2010105075</v>
      </c>
      <c r="C128">
        <v>1</v>
      </c>
    </row>
    <row r="129" spans="1:3" x14ac:dyDescent="0.2">
      <c r="A129" s="53">
        <v>2010105079</v>
      </c>
      <c r="C129">
        <v>3</v>
      </c>
    </row>
    <row r="130" spans="1:3" x14ac:dyDescent="0.2">
      <c r="A130" s="53">
        <v>2010105091</v>
      </c>
      <c r="C130">
        <v>1</v>
      </c>
    </row>
    <row r="131" spans="1:3" x14ac:dyDescent="0.2">
      <c r="A131" s="53">
        <v>2010105096</v>
      </c>
      <c r="C131">
        <v>1</v>
      </c>
    </row>
    <row r="132" spans="1:3" x14ac:dyDescent="0.2">
      <c r="A132" s="53">
        <v>2010105100</v>
      </c>
      <c r="C132">
        <v>1</v>
      </c>
    </row>
    <row r="133" spans="1:3" x14ac:dyDescent="0.2">
      <c r="A133" s="53">
        <v>2010105103</v>
      </c>
      <c r="C133">
        <v>1</v>
      </c>
    </row>
    <row r="134" spans="1:3" x14ac:dyDescent="0.2">
      <c r="A134" s="53">
        <v>2010105104</v>
      </c>
      <c r="C134">
        <v>1</v>
      </c>
    </row>
    <row r="135" spans="1:3" x14ac:dyDescent="0.2">
      <c r="A135" s="53">
        <v>2010105110</v>
      </c>
      <c r="C135">
        <v>1</v>
      </c>
    </row>
    <row r="136" spans="1:3" x14ac:dyDescent="0.2">
      <c r="A136" s="53">
        <v>2010105113</v>
      </c>
      <c r="C136">
        <v>0</v>
      </c>
    </row>
    <row r="137" spans="1:3" x14ac:dyDescent="0.2">
      <c r="A137" s="53">
        <v>2010105116</v>
      </c>
      <c r="C137">
        <v>0</v>
      </c>
    </row>
    <row r="138" spans="1:3" x14ac:dyDescent="0.2">
      <c r="A138" s="53">
        <v>2010105117</v>
      </c>
      <c r="C138">
        <v>1</v>
      </c>
    </row>
    <row r="139" spans="1:3" x14ac:dyDescent="0.2">
      <c r="A139" s="53">
        <v>2010105119</v>
      </c>
      <c r="C139">
        <v>1</v>
      </c>
    </row>
    <row r="140" spans="1:3" x14ac:dyDescent="0.2">
      <c r="A140" s="53">
        <v>2010105121</v>
      </c>
      <c r="B140">
        <v>356.35</v>
      </c>
      <c r="C140">
        <v>7</v>
      </c>
    </row>
    <row r="141" spans="1:3" x14ac:dyDescent="0.2">
      <c r="A141" s="53">
        <v>2010105122</v>
      </c>
      <c r="C141">
        <v>1</v>
      </c>
    </row>
    <row r="142" spans="1:3" x14ac:dyDescent="0.2">
      <c r="A142" s="53">
        <v>2010105128</v>
      </c>
      <c r="C142">
        <v>1</v>
      </c>
    </row>
    <row r="143" spans="1:3" x14ac:dyDescent="0.2">
      <c r="A143" s="53">
        <v>2010105131</v>
      </c>
      <c r="C143">
        <v>0</v>
      </c>
    </row>
    <row r="144" spans="1:3" x14ac:dyDescent="0.2">
      <c r="A144" s="53">
        <v>2010105132</v>
      </c>
      <c r="C144">
        <v>1</v>
      </c>
    </row>
    <row r="145" spans="1:3" x14ac:dyDescent="0.2">
      <c r="A145" s="53">
        <v>2010105133</v>
      </c>
      <c r="C145">
        <v>1</v>
      </c>
    </row>
    <row r="146" spans="1:3" x14ac:dyDescent="0.2">
      <c r="A146" s="53">
        <v>2010105134</v>
      </c>
      <c r="C146">
        <v>0</v>
      </c>
    </row>
    <row r="147" spans="1:3" x14ac:dyDescent="0.2">
      <c r="A147" s="53">
        <v>2010105140</v>
      </c>
      <c r="C147">
        <v>0</v>
      </c>
    </row>
    <row r="148" spans="1:3" x14ac:dyDescent="0.2">
      <c r="A148" s="53">
        <v>2010105141</v>
      </c>
      <c r="C148">
        <v>0</v>
      </c>
    </row>
    <row r="149" spans="1:3" x14ac:dyDescent="0.2">
      <c r="A149" s="53">
        <v>2010105142</v>
      </c>
      <c r="C149">
        <v>0</v>
      </c>
    </row>
    <row r="150" spans="1:3" x14ac:dyDescent="0.2">
      <c r="A150" s="53">
        <v>2010105145</v>
      </c>
      <c r="C150">
        <v>1</v>
      </c>
    </row>
    <row r="151" spans="1:3" x14ac:dyDescent="0.2">
      <c r="A151" s="53">
        <v>2010105148</v>
      </c>
      <c r="C151">
        <v>1</v>
      </c>
    </row>
    <row r="152" spans="1:3" x14ac:dyDescent="0.2">
      <c r="A152" s="53">
        <v>2010105149</v>
      </c>
      <c r="C152">
        <v>0</v>
      </c>
    </row>
    <row r="153" spans="1:3" x14ac:dyDescent="0.2">
      <c r="A153" s="53">
        <v>2010105154</v>
      </c>
      <c r="C153">
        <v>0</v>
      </c>
    </row>
    <row r="154" spans="1:3" x14ac:dyDescent="0.2">
      <c r="A154" s="53">
        <v>2010105156</v>
      </c>
      <c r="C154">
        <v>0</v>
      </c>
    </row>
    <row r="155" spans="1:3" x14ac:dyDescent="0.2">
      <c r="A155" s="53">
        <v>2010105160</v>
      </c>
      <c r="B155">
        <v>1377.425</v>
      </c>
      <c r="C155">
        <v>7</v>
      </c>
    </row>
    <row r="156" spans="1:3" x14ac:dyDescent="0.2">
      <c r="A156" s="53">
        <v>2010105163</v>
      </c>
      <c r="C156">
        <v>1</v>
      </c>
    </row>
    <row r="157" spans="1:3" x14ac:dyDescent="0.2">
      <c r="A157" s="53">
        <v>2010105164</v>
      </c>
      <c r="C157">
        <v>1</v>
      </c>
    </row>
    <row r="158" spans="1:3" x14ac:dyDescent="0.2">
      <c r="A158" s="53">
        <v>2010105167</v>
      </c>
      <c r="C158">
        <v>5</v>
      </c>
    </row>
    <row r="159" spans="1:3" x14ac:dyDescent="0.2">
      <c r="A159" s="53">
        <v>2010105172</v>
      </c>
      <c r="C159">
        <v>0</v>
      </c>
    </row>
    <row r="160" spans="1:3" x14ac:dyDescent="0.2">
      <c r="A160" s="53">
        <v>2010105176</v>
      </c>
      <c r="C160">
        <v>1</v>
      </c>
    </row>
    <row r="161" spans="1:3" x14ac:dyDescent="0.2">
      <c r="A161" s="53">
        <v>2010105177</v>
      </c>
      <c r="C161">
        <v>1</v>
      </c>
    </row>
    <row r="162" spans="1:3" x14ac:dyDescent="0.2">
      <c r="A162" s="53">
        <v>2010105178</v>
      </c>
      <c r="C162">
        <v>3</v>
      </c>
    </row>
    <row r="163" spans="1:3" x14ac:dyDescent="0.2">
      <c r="A163" s="53">
        <v>2010105181</v>
      </c>
      <c r="C163">
        <v>0</v>
      </c>
    </row>
    <row r="164" spans="1:3" x14ac:dyDescent="0.2">
      <c r="A164" s="53">
        <v>2010105182</v>
      </c>
      <c r="C164">
        <v>1</v>
      </c>
    </row>
    <row r="165" spans="1:3" x14ac:dyDescent="0.2">
      <c r="A165" s="53">
        <v>2010105183</v>
      </c>
      <c r="C165">
        <v>1</v>
      </c>
    </row>
    <row r="166" spans="1:3" x14ac:dyDescent="0.2">
      <c r="A166" s="53">
        <v>2010105185</v>
      </c>
      <c r="C166">
        <v>1</v>
      </c>
    </row>
    <row r="167" spans="1:3" x14ac:dyDescent="0.2">
      <c r="A167" s="53">
        <v>2010105189</v>
      </c>
      <c r="C167">
        <v>3</v>
      </c>
    </row>
    <row r="168" spans="1:3" x14ac:dyDescent="0.2">
      <c r="A168" s="53">
        <v>2010105190</v>
      </c>
      <c r="C168">
        <v>1</v>
      </c>
    </row>
    <row r="169" spans="1:3" x14ac:dyDescent="0.2">
      <c r="A169" s="53">
        <v>2010105191</v>
      </c>
      <c r="C169">
        <v>1</v>
      </c>
    </row>
    <row r="170" spans="1:3" x14ac:dyDescent="0.2">
      <c r="A170" s="53">
        <v>2010105192</v>
      </c>
      <c r="C170">
        <v>0</v>
      </c>
    </row>
    <row r="171" spans="1:3" x14ac:dyDescent="0.2">
      <c r="A171" s="53">
        <v>2010105195</v>
      </c>
      <c r="C171">
        <v>1</v>
      </c>
    </row>
    <row r="172" spans="1:3" x14ac:dyDescent="0.2">
      <c r="A172" s="53">
        <v>2010105196</v>
      </c>
      <c r="C172">
        <v>3</v>
      </c>
    </row>
    <row r="173" spans="1:3" x14ac:dyDescent="0.2">
      <c r="A173" s="53">
        <v>2010105197</v>
      </c>
      <c r="C173">
        <v>0</v>
      </c>
    </row>
    <row r="174" spans="1:3" x14ac:dyDescent="0.2">
      <c r="A174" s="53">
        <v>2010105198</v>
      </c>
      <c r="C174">
        <v>0</v>
      </c>
    </row>
    <row r="175" spans="1:3" x14ac:dyDescent="0.2">
      <c r="A175" s="53">
        <v>2010106004</v>
      </c>
      <c r="C175">
        <v>0</v>
      </c>
    </row>
    <row r="176" spans="1:3" x14ac:dyDescent="0.2">
      <c r="A176" s="53">
        <v>2010106006</v>
      </c>
      <c r="C176">
        <v>1</v>
      </c>
    </row>
    <row r="177" spans="1:3" x14ac:dyDescent="0.2">
      <c r="A177" s="53">
        <v>2010106014</v>
      </c>
      <c r="C177">
        <v>0</v>
      </c>
    </row>
    <row r="178" spans="1:3" x14ac:dyDescent="0.2">
      <c r="A178" s="53">
        <v>2010106019</v>
      </c>
      <c r="C178">
        <v>1</v>
      </c>
    </row>
    <row r="179" spans="1:3" x14ac:dyDescent="0.2">
      <c r="A179" s="53">
        <v>2010106021</v>
      </c>
      <c r="B179">
        <v>1763.94</v>
      </c>
      <c r="C179">
        <v>6</v>
      </c>
    </row>
    <row r="180" spans="1:3" x14ac:dyDescent="0.2">
      <c r="A180" s="53">
        <v>2010106022</v>
      </c>
      <c r="C180">
        <v>0</v>
      </c>
    </row>
    <row r="181" spans="1:3" x14ac:dyDescent="0.2">
      <c r="A181" s="53">
        <v>2010106023</v>
      </c>
      <c r="C181">
        <v>0</v>
      </c>
    </row>
    <row r="182" spans="1:3" x14ac:dyDescent="0.2">
      <c r="A182" s="53">
        <v>2010106024</v>
      </c>
      <c r="C182">
        <v>0</v>
      </c>
    </row>
    <row r="183" spans="1:3" x14ac:dyDescent="0.2">
      <c r="A183" s="53">
        <v>2010106026</v>
      </c>
      <c r="C183">
        <v>1</v>
      </c>
    </row>
    <row r="184" spans="1:3" x14ac:dyDescent="0.2">
      <c r="A184" s="53">
        <v>2010106030</v>
      </c>
      <c r="C184">
        <v>0</v>
      </c>
    </row>
    <row r="185" spans="1:3" x14ac:dyDescent="0.2">
      <c r="A185" s="53">
        <v>2010106035</v>
      </c>
      <c r="C185">
        <v>0</v>
      </c>
    </row>
    <row r="186" spans="1:3" x14ac:dyDescent="0.2">
      <c r="A186" s="53">
        <v>2010106048</v>
      </c>
      <c r="C186">
        <v>0</v>
      </c>
    </row>
    <row r="187" spans="1:3" x14ac:dyDescent="0.2">
      <c r="A187" s="53">
        <v>2010106050</v>
      </c>
      <c r="C187">
        <v>0</v>
      </c>
    </row>
    <row r="188" spans="1:3" x14ac:dyDescent="0.2">
      <c r="A188" s="53">
        <v>2010106053</v>
      </c>
      <c r="C188">
        <v>0</v>
      </c>
    </row>
    <row r="189" spans="1:3" x14ac:dyDescent="0.2">
      <c r="A189" s="53">
        <v>2010106057</v>
      </c>
      <c r="C189">
        <v>0</v>
      </c>
    </row>
    <row r="190" spans="1:3" x14ac:dyDescent="0.2">
      <c r="A190" s="53">
        <v>2010106063</v>
      </c>
      <c r="C190">
        <v>0</v>
      </c>
    </row>
    <row r="191" spans="1:3" x14ac:dyDescent="0.2">
      <c r="A191" s="53">
        <v>2010106065</v>
      </c>
      <c r="C191">
        <v>0</v>
      </c>
    </row>
    <row r="192" spans="1:3" x14ac:dyDescent="0.2">
      <c r="A192" s="53">
        <v>2010106070</v>
      </c>
      <c r="C192">
        <v>0</v>
      </c>
    </row>
    <row r="193" spans="1:3" x14ac:dyDescent="0.2">
      <c r="A193" s="53">
        <v>2010106074</v>
      </c>
      <c r="C193">
        <v>0</v>
      </c>
    </row>
    <row r="194" spans="1:3" x14ac:dyDescent="0.2">
      <c r="A194" s="53">
        <v>2010106076</v>
      </c>
      <c r="C194">
        <v>0</v>
      </c>
    </row>
    <row r="195" spans="1:3" x14ac:dyDescent="0.2">
      <c r="A195" s="53">
        <v>2010106077</v>
      </c>
      <c r="C195">
        <v>1</v>
      </c>
    </row>
    <row r="196" spans="1:3" x14ac:dyDescent="0.2">
      <c r="A196" s="53">
        <v>2010106080</v>
      </c>
      <c r="C196">
        <v>0</v>
      </c>
    </row>
    <row r="197" spans="1:3" x14ac:dyDescent="0.2">
      <c r="A197" s="53">
        <v>2010106081</v>
      </c>
      <c r="C197">
        <v>0</v>
      </c>
    </row>
    <row r="198" spans="1:3" x14ac:dyDescent="0.2">
      <c r="A198" s="53">
        <v>2010106086</v>
      </c>
      <c r="C198">
        <v>0</v>
      </c>
    </row>
    <row r="199" spans="1:3" x14ac:dyDescent="0.2">
      <c r="A199" s="53">
        <v>2010106088</v>
      </c>
      <c r="C199">
        <v>0</v>
      </c>
    </row>
    <row r="200" spans="1:3" x14ac:dyDescent="0.2">
      <c r="A200" s="53">
        <v>2010106092</v>
      </c>
      <c r="C200">
        <v>1</v>
      </c>
    </row>
    <row r="201" spans="1:3" x14ac:dyDescent="0.2">
      <c r="A201" s="53">
        <v>2010106093</v>
      </c>
      <c r="C201">
        <v>0</v>
      </c>
    </row>
    <row r="202" spans="1:3" x14ac:dyDescent="0.2">
      <c r="A202" s="53">
        <v>2010106095</v>
      </c>
      <c r="C202">
        <v>0</v>
      </c>
    </row>
    <row r="203" spans="1:3" x14ac:dyDescent="0.2">
      <c r="A203" s="53">
        <v>2010106098</v>
      </c>
      <c r="C203">
        <v>0</v>
      </c>
    </row>
    <row r="204" spans="1:3" x14ac:dyDescent="0.2">
      <c r="A204" s="53">
        <v>2010106099</v>
      </c>
      <c r="C204">
        <v>0</v>
      </c>
    </row>
    <row r="205" spans="1:3" x14ac:dyDescent="0.2">
      <c r="A205" s="53">
        <v>2010106100</v>
      </c>
      <c r="C205">
        <v>0</v>
      </c>
    </row>
    <row r="206" spans="1:3" x14ac:dyDescent="0.2">
      <c r="A206" s="53">
        <v>2010106102</v>
      </c>
      <c r="C206">
        <v>0</v>
      </c>
    </row>
    <row r="207" spans="1:3" x14ac:dyDescent="0.2">
      <c r="A207" s="53">
        <v>2010106104</v>
      </c>
      <c r="C207">
        <v>0</v>
      </c>
    </row>
    <row r="208" spans="1:3" x14ac:dyDescent="0.2">
      <c r="A208" s="53">
        <v>2010106105</v>
      </c>
      <c r="C208">
        <v>0</v>
      </c>
    </row>
    <row r="209" spans="1:3" x14ac:dyDescent="0.2">
      <c r="A209" s="53">
        <v>2010106106</v>
      </c>
      <c r="C209">
        <v>0</v>
      </c>
    </row>
    <row r="210" spans="1:3" x14ac:dyDescent="0.2">
      <c r="A210" s="53">
        <v>2010106109</v>
      </c>
      <c r="C210">
        <v>0</v>
      </c>
    </row>
    <row r="211" spans="1:3" x14ac:dyDescent="0.2">
      <c r="A211" s="53">
        <v>2010106110</v>
      </c>
      <c r="C211">
        <v>0</v>
      </c>
    </row>
    <row r="212" spans="1:3" x14ac:dyDescent="0.2">
      <c r="A212" s="53">
        <v>2010107002</v>
      </c>
      <c r="C212">
        <v>0</v>
      </c>
    </row>
    <row r="213" spans="1:3" x14ac:dyDescent="0.2">
      <c r="A213" s="53">
        <v>2010107010</v>
      </c>
      <c r="C213">
        <v>1</v>
      </c>
    </row>
    <row r="214" spans="1:3" x14ac:dyDescent="0.2">
      <c r="A214" s="53">
        <v>2010107015</v>
      </c>
      <c r="C214">
        <v>0</v>
      </c>
    </row>
    <row r="215" spans="1:3" x14ac:dyDescent="0.2">
      <c r="A215" s="53">
        <v>2010107021</v>
      </c>
      <c r="C215">
        <v>0</v>
      </c>
    </row>
    <row r="216" spans="1:3" x14ac:dyDescent="0.2">
      <c r="A216" s="53">
        <v>2010107023</v>
      </c>
      <c r="C216">
        <v>0</v>
      </c>
    </row>
    <row r="217" spans="1:3" x14ac:dyDescent="0.2">
      <c r="A217" s="53">
        <v>2010107025</v>
      </c>
      <c r="C217">
        <v>0</v>
      </c>
    </row>
    <row r="218" spans="1:3" x14ac:dyDescent="0.2">
      <c r="A218" s="53">
        <v>2010107031</v>
      </c>
      <c r="C218">
        <v>0</v>
      </c>
    </row>
    <row r="219" spans="1:3" x14ac:dyDescent="0.2">
      <c r="A219" s="53">
        <v>2010107033</v>
      </c>
      <c r="C219">
        <v>0</v>
      </c>
    </row>
    <row r="220" spans="1:3" x14ac:dyDescent="0.2">
      <c r="A220" s="53">
        <v>2010107034</v>
      </c>
      <c r="C220">
        <v>0</v>
      </c>
    </row>
    <row r="221" spans="1:3" x14ac:dyDescent="0.2">
      <c r="A221" s="53" t="s">
        <v>869</v>
      </c>
      <c r="B221">
        <v>1805869.1454769298</v>
      </c>
      <c r="C221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19CF-A08E-48F1-82E9-83E2AE6A2469}">
  <dimension ref="A1:G219"/>
  <sheetViews>
    <sheetView rightToLeft="1" workbookViewId="0">
      <selection activeCell="E5" sqref="E5"/>
    </sheetView>
  </sheetViews>
  <sheetFormatPr defaultRowHeight="12.75" x14ac:dyDescent="0.2"/>
  <cols>
    <col min="1" max="1" width="11" bestFit="1" customWidth="1"/>
    <col min="2" max="2" width="50.42578125" bestFit="1" customWidth="1"/>
    <col min="3" max="3" width="14" style="9" bestFit="1" customWidth="1"/>
    <col min="4" max="4" width="11.7109375" bestFit="1" customWidth="1"/>
    <col min="7" max="7" width="9.140625" style="9"/>
  </cols>
  <sheetData>
    <row r="1" spans="1:7" x14ac:dyDescent="0.2">
      <c r="A1" t="s">
        <v>866</v>
      </c>
      <c r="B1" t="s">
        <v>761</v>
      </c>
      <c r="C1" s="9" t="s">
        <v>870</v>
      </c>
      <c r="D1" t="s">
        <v>1097</v>
      </c>
      <c r="E1" s="51" t="s">
        <v>1099</v>
      </c>
      <c r="F1" t="s">
        <v>1092</v>
      </c>
      <c r="G1" s="8" t="s">
        <v>1100</v>
      </c>
    </row>
    <row r="2" spans="1:7" x14ac:dyDescent="0.2">
      <c r="A2">
        <v>2010101002</v>
      </c>
      <c r="B2" t="s">
        <v>229</v>
      </c>
      <c r="C2" s="9">
        <v>238123.13</v>
      </c>
      <c r="D2">
        <v>91</v>
      </c>
      <c r="E2">
        <f>VLOOKUP(A2,Sheet4!$A$2:$C$223,3,FALSE)</f>
        <v>5</v>
      </c>
      <c r="F2">
        <v>5</v>
      </c>
      <c r="G2" s="9">
        <f>IF(AND(D2&gt;0,F2&gt;0),D2/F2,"")</f>
        <v>18.2</v>
      </c>
    </row>
    <row r="3" spans="1:7" x14ac:dyDescent="0.2">
      <c r="A3">
        <v>2010101003</v>
      </c>
      <c r="B3" t="s">
        <v>230</v>
      </c>
      <c r="C3" s="9">
        <v>11166.991309999972</v>
      </c>
      <c r="D3">
        <v>90</v>
      </c>
      <c r="E3">
        <f>VLOOKUP(A3,Sheet4!$A$2:$C$223,3,FALSE)</f>
        <v>4</v>
      </c>
      <c r="F3">
        <v>4</v>
      </c>
      <c r="G3" s="9">
        <f t="shared" ref="G3:G66" si="0">IF(AND(D3&gt;0,F3&gt;0),D3/F3,"")</f>
        <v>22.5</v>
      </c>
    </row>
    <row r="4" spans="1:7" x14ac:dyDescent="0.2">
      <c r="A4">
        <v>2010101004</v>
      </c>
      <c r="B4" t="s">
        <v>231</v>
      </c>
      <c r="C4" s="9">
        <v>236421.87</v>
      </c>
      <c r="D4">
        <v>90</v>
      </c>
      <c r="E4">
        <f>VLOOKUP(A4,Sheet4!$A$2:$C$223,3,FALSE)</f>
        <v>4</v>
      </c>
      <c r="F4">
        <v>4</v>
      </c>
      <c r="G4" s="9">
        <f t="shared" si="0"/>
        <v>22.5</v>
      </c>
    </row>
    <row r="5" spans="1:7" x14ac:dyDescent="0.2">
      <c r="A5">
        <v>2010101006</v>
      </c>
      <c r="B5" t="s">
        <v>232</v>
      </c>
      <c r="C5" s="9">
        <v>1219698.81</v>
      </c>
      <c r="D5">
        <v>302</v>
      </c>
      <c r="E5">
        <f>VLOOKUP(A5,Sheet4!$A$2:$C$223,3,FALSE)</f>
        <v>8</v>
      </c>
      <c r="F5">
        <v>8</v>
      </c>
      <c r="G5" s="9">
        <f t="shared" si="0"/>
        <v>37.75</v>
      </c>
    </row>
    <row r="6" spans="1:7" x14ac:dyDescent="0.2">
      <c r="A6">
        <v>2010101007</v>
      </c>
      <c r="B6" t="s">
        <v>233</v>
      </c>
      <c r="C6" s="9">
        <v>40426.83</v>
      </c>
      <c r="D6">
        <v>31</v>
      </c>
      <c r="E6">
        <f>VLOOKUP(A6,Sheet4!$A$2:$C$223,3,FALSE)</f>
        <v>2</v>
      </c>
      <c r="F6">
        <v>2</v>
      </c>
      <c r="G6" s="9">
        <f t="shared" si="0"/>
        <v>15.5</v>
      </c>
    </row>
    <row r="7" spans="1:7" x14ac:dyDescent="0.2">
      <c r="A7">
        <v>2010101008</v>
      </c>
      <c r="B7" t="s">
        <v>234</v>
      </c>
      <c r="C7" s="9">
        <v>5596984.7999999998</v>
      </c>
      <c r="D7">
        <v>302</v>
      </c>
      <c r="E7">
        <f>VLOOKUP(A7,Sheet4!$A$2:$C$223,3,FALSE)</f>
        <v>8</v>
      </c>
      <c r="F7">
        <v>8</v>
      </c>
      <c r="G7" s="9">
        <f t="shared" si="0"/>
        <v>37.75</v>
      </c>
    </row>
    <row r="8" spans="1:7" x14ac:dyDescent="0.2">
      <c r="A8">
        <v>2010101010</v>
      </c>
      <c r="B8" t="s">
        <v>236</v>
      </c>
      <c r="C8" s="9">
        <v>542924.55000000005</v>
      </c>
      <c r="D8">
        <v>181</v>
      </c>
      <c r="E8">
        <f>VLOOKUP(A8,Sheet4!$A$2:$C$223,3,FALSE)</f>
        <v>5</v>
      </c>
      <c r="F8">
        <v>5</v>
      </c>
      <c r="G8" s="9">
        <f t="shared" si="0"/>
        <v>36.200000000000003</v>
      </c>
    </row>
    <row r="9" spans="1:7" x14ac:dyDescent="0.2">
      <c r="A9">
        <v>2010101022</v>
      </c>
      <c r="B9" t="s">
        <v>241</v>
      </c>
      <c r="C9" s="9">
        <v>162185.54999999999</v>
      </c>
      <c r="D9">
        <v>181</v>
      </c>
      <c r="E9">
        <f>VLOOKUP(A9,Sheet4!$A$2:$C$223,3,FALSE)</f>
        <v>5</v>
      </c>
      <c r="F9">
        <v>5</v>
      </c>
      <c r="G9" s="9">
        <f t="shared" si="0"/>
        <v>36.200000000000003</v>
      </c>
    </row>
    <row r="10" spans="1:7" x14ac:dyDescent="0.2">
      <c r="A10">
        <v>2010101023</v>
      </c>
      <c r="B10" t="s">
        <v>242</v>
      </c>
      <c r="C10" s="9">
        <v>10392.67</v>
      </c>
      <c r="D10">
        <v>31</v>
      </c>
      <c r="E10">
        <f>VLOOKUP(A10,Sheet4!$A$2:$C$223,3,FALSE)</f>
        <v>1</v>
      </c>
      <c r="F10">
        <v>1</v>
      </c>
      <c r="G10" s="9">
        <f t="shared" si="0"/>
        <v>31</v>
      </c>
    </row>
    <row r="11" spans="1:7" x14ac:dyDescent="0.2">
      <c r="A11">
        <v>2010101032</v>
      </c>
      <c r="B11" t="s">
        <v>244</v>
      </c>
      <c r="C11" s="9">
        <v>357583.37</v>
      </c>
      <c r="D11">
        <v>90</v>
      </c>
      <c r="E11">
        <f>VLOOKUP(A11,Sheet4!$A$2:$C$223,3,FALSE)</f>
        <v>3</v>
      </c>
      <c r="F11">
        <v>3</v>
      </c>
      <c r="G11" s="9">
        <f t="shared" si="0"/>
        <v>30</v>
      </c>
    </row>
    <row r="12" spans="1:7" x14ac:dyDescent="0.2">
      <c r="A12">
        <v>2010101033</v>
      </c>
      <c r="B12" t="s">
        <v>245</v>
      </c>
      <c r="C12" s="9">
        <v>19534.16</v>
      </c>
      <c r="D12">
        <v>91</v>
      </c>
      <c r="E12">
        <f>VLOOKUP(A12,Sheet4!$A$2:$C$223,3,FALSE)</f>
        <v>2</v>
      </c>
      <c r="F12">
        <v>2</v>
      </c>
      <c r="G12" s="9">
        <f t="shared" si="0"/>
        <v>45.5</v>
      </c>
    </row>
    <row r="13" spans="1:7" x14ac:dyDescent="0.2">
      <c r="A13">
        <v>2010101034</v>
      </c>
      <c r="B13" t="s">
        <v>246</v>
      </c>
      <c r="C13" s="9">
        <v>519795.1</v>
      </c>
      <c r="D13">
        <v>302</v>
      </c>
      <c r="E13">
        <f>VLOOKUP(A13,Sheet4!$A$2:$C$223,3,FALSE)</f>
        <v>7</v>
      </c>
      <c r="F13">
        <v>7</v>
      </c>
      <c r="G13" s="9">
        <f t="shared" si="0"/>
        <v>43.142857142857146</v>
      </c>
    </row>
    <row r="14" spans="1:7" x14ac:dyDescent="0.2">
      <c r="A14">
        <v>2010101039</v>
      </c>
      <c r="B14" t="s">
        <v>247</v>
      </c>
      <c r="C14" s="9">
        <v>0</v>
      </c>
      <c r="E14">
        <f>VLOOKUP(A14,Sheet4!$A$2:$C$223,3,FALSE)</f>
        <v>0</v>
      </c>
      <c r="F14">
        <v>0</v>
      </c>
      <c r="G14" s="9" t="str">
        <f t="shared" si="0"/>
        <v/>
      </c>
    </row>
    <row r="15" spans="1:7" x14ac:dyDescent="0.2">
      <c r="A15">
        <v>2010101040</v>
      </c>
      <c r="B15" t="s">
        <v>248</v>
      </c>
      <c r="C15" s="9">
        <v>15559.39</v>
      </c>
      <c r="D15">
        <v>31</v>
      </c>
      <c r="E15">
        <f>VLOOKUP(A15,Sheet4!$A$2:$C$223,3,FALSE)</f>
        <v>1</v>
      </c>
      <c r="F15">
        <v>1</v>
      </c>
      <c r="G15" s="9">
        <f t="shared" si="0"/>
        <v>31</v>
      </c>
    </row>
    <row r="16" spans="1:7" x14ac:dyDescent="0.2">
      <c r="A16">
        <v>2010101044</v>
      </c>
      <c r="B16" t="s">
        <v>249</v>
      </c>
      <c r="C16" s="9">
        <v>141061.98970000001</v>
      </c>
      <c r="D16">
        <v>90</v>
      </c>
      <c r="E16">
        <f>VLOOKUP(A16,Sheet4!$A$2:$C$223,3,FALSE)</f>
        <v>3</v>
      </c>
      <c r="F16">
        <v>3</v>
      </c>
      <c r="G16" s="9">
        <f t="shared" si="0"/>
        <v>30</v>
      </c>
    </row>
    <row r="17" spans="1:7" x14ac:dyDescent="0.2">
      <c r="A17">
        <v>2010101060</v>
      </c>
      <c r="B17" t="s">
        <v>250</v>
      </c>
      <c r="C17" s="9">
        <v>0</v>
      </c>
      <c r="E17">
        <f>VLOOKUP(A17,Sheet4!$A$2:$C$223,3,FALSE)</f>
        <v>0</v>
      </c>
      <c r="F17">
        <v>0</v>
      </c>
      <c r="G17" s="9" t="str">
        <f t="shared" si="0"/>
        <v/>
      </c>
    </row>
    <row r="18" spans="1:7" x14ac:dyDescent="0.2">
      <c r="A18">
        <v>2010101061</v>
      </c>
      <c r="B18" t="s">
        <v>251</v>
      </c>
      <c r="C18" s="9">
        <v>0</v>
      </c>
      <c r="E18">
        <f>VLOOKUP(A18,Sheet4!$A$2:$C$223,3,FALSE)</f>
        <v>0</v>
      </c>
      <c r="F18">
        <v>0</v>
      </c>
      <c r="G18" s="9" t="str">
        <f t="shared" si="0"/>
        <v/>
      </c>
    </row>
    <row r="19" spans="1:7" x14ac:dyDescent="0.2">
      <c r="A19">
        <v>2010101064</v>
      </c>
      <c r="B19" t="s">
        <v>253</v>
      </c>
      <c r="C19" s="9">
        <v>2696620.6</v>
      </c>
      <c r="D19">
        <v>302</v>
      </c>
      <c r="E19">
        <f>VLOOKUP(A19,Sheet4!$A$2:$C$223,3,FALSE)</f>
        <v>7</v>
      </c>
      <c r="F19">
        <v>7</v>
      </c>
      <c r="G19" s="9">
        <f t="shared" si="0"/>
        <v>43.142857142857146</v>
      </c>
    </row>
    <row r="20" spans="1:7" x14ac:dyDescent="0.2">
      <c r="A20">
        <v>2010101072</v>
      </c>
      <c r="B20" t="s">
        <v>255</v>
      </c>
      <c r="C20" s="9">
        <v>0</v>
      </c>
      <c r="E20">
        <f>VLOOKUP(A20,Sheet4!$A$2:$C$223,3,FALSE)</f>
        <v>0</v>
      </c>
      <c r="F20">
        <v>0</v>
      </c>
      <c r="G20" s="9" t="str">
        <f t="shared" si="0"/>
        <v/>
      </c>
    </row>
    <row r="21" spans="1:7" x14ac:dyDescent="0.2">
      <c r="A21">
        <v>2010101074</v>
      </c>
      <c r="B21" t="s">
        <v>256</v>
      </c>
      <c r="C21" s="9">
        <v>102174.56</v>
      </c>
      <c r="D21">
        <v>31</v>
      </c>
      <c r="E21">
        <f>VLOOKUP(A21,Sheet4!$A$2:$C$223,3,FALSE)</f>
        <v>1</v>
      </c>
      <c r="F21">
        <v>1</v>
      </c>
      <c r="G21" s="9">
        <f t="shared" si="0"/>
        <v>31</v>
      </c>
    </row>
    <row r="22" spans="1:7" x14ac:dyDescent="0.2">
      <c r="A22">
        <v>2010101092</v>
      </c>
      <c r="B22" t="s">
        <v>257</v>
      </c>
      <c r="C22" s="9">
        <v>0</v>
      </c>
      <c r="E22">
        <f>VLOOKUP(A22,Sheet4!$A$2:$C$223,3,FALSE)</f>
        <v>0</v>
      </c>
      <c r="F22">
        <v>0</v>
      </c>
      <c r="G22" s="9" t="str">
        <f t="shared" si="0"/>
        <v/>
      </c>
    </row>
    <row r="23" spans="1:7" x14ac:dyDescent="0.2">
      <c r="A23">
        <v>2010101093</v>
      </c>
      <c r="B23" t="s">
        <v>258</v>
      </c>
      <c r="C23" s="9">
        <v>3242966.65</v>
      </c>
      <c r="D23">
        <v>212</v>
      </c>
      <c r="E23">
        <f>VLOOKUP(A23,Sheet4!$A$2:$C$223,3,FALSE)</f>
        <v>4</v>
      </c>
      <c r="F23">
        <v>4</v>
      </c>
      <c r="G23" s="9">
        <f t="shared" si="0"/>
        <v>53</v>
      </c>
    </row>
    <row r="24" spans="1:7" x14ac:dyDescent="0.2">
      <c r="A24">
        <v>2010101095</v>
      </c>
      <c r="B24" t="s">
        <v>259</v>
      </c>
      <c r="C24" s="9">
        <v>67767.820000000007</v>
      </c>
      <c r="D24">
        <v>90</v>
      </c>
      <c r="E24">
        <f>VLOOKUP(A24,Sheet4!$A$2:$C$223,3,FALSE)</f>
        <v>3</v>
      </c>
      <c r="F24">
        <v>3</v>
      </c>
      <c r="G24" s="9">
        <f t="shared" si="0"/>
        <v>30</v>
      </c>
    </row>
    <row r="25" spans="1:7" x14ac:dyDescent="0.2">
      <c r="A25">
        <v>2010101097</v>
      </c>
      <c r="B25" t="s">
        <v>261</v>
      </c>
      <c r="C25" s="9">
        <v>734.81000000000006</v>
      </c>
      <c r="D25">
        <v>31</v>
      </c>
      <c r="E25">
        <f>VLOOKUP(A25,Sheet4!$A$2:$C$223,3,FALSE)</f>
        <v>1</v>
      </c>
      <c r="F25">
        <v>1</v>
      </c>
      <c r="G25" s="9">
        <f t="shared" si="0"/>
        <v>31</v>
      </c>
    </row>
    <row r="26" spans="1:7" x14ac:dyDescent="0.2">
      <c r="A26">
        <v>2010101112</v>
      </c>
      <c r="B26" t="s">
        <v>263</v>
      </c>
      <c r="C26" s="9">
        <v>0.53</v>
      </c>
      <c r="D26">
        <v>31</v>
      </c>
      <c r="E26">
        <f>VLOOKUP(A26,Sheet4!$A$2:$C$223,3,FALSE)</f>
        <v>1</v>
      </c>
      <c r="F26">
        <v>1</v>
      </c>
      <c r="G26" s="9">
        <f t="shared" si="0"/>
        <v>31</v>
      </c>
    </row>
    <row r="27" spans="1:7" x14ac:dyDescent="0.2">
      <c r="A27">
        <v>2010101122</v>
      </c>
      <c r="B27" t="s">
        <v>266</v>
      </c>
      <c r="C27" s="9">
        <v>28742.600000000002</v>
      </c>
      <c r="D27">
        <v>31</v>
      </c>
      <c r="E27">
        <f>VLOOKUP(A27,Sheet4!$A$2:$C$223,3,FALSE)</f>
        <v>1</v>
      </c>
      <c r="F27">
        <v>1</v>
      </c>
      <c r="G27" s="9">
        <f t="shared" si="0"/>
        <v>31</v>
      </c>
    </row>
    <row r="28" spans="1:7" x14ac:dyDescent="0.2">
      <c r="A28">
        <v>2010101149</v>
      </c>
      <c r="B28" t="s">
        <v>271</v>
      </c>
      <c r="C28" s="9">
        <v>0</v>
      </c>
      <c r="E28">
        <f>VLOOKUP(A28,Sheet4!$A$2:$C$223,3,FALSE)</f>
        <v>0</v>
      </c>
      <c r="F28">
        <v>0</v>
      </c>
      <c r="G28" s="9" t="str">
        <f t="shared" si="0"/>
        <v/>
      </c>
    </row>
    <row r="29" spans="1:7" x14ac:dyDescent="0.2">
      <c r="A29">
        <v>2010101150</v>
      </c>
      <c r="B29" t="s">
        <v>272</v>
      </c>
      <c r="C29" s="9">
        <v>0</v>
      </c>
      <c r="E29">
        <f>VLOOKUP(A29,Sheet4!$A$2:$C$223,3,FALSE)</f>
        <v>0</v>
      </c>
      <c r="F29">
        <v>0</v>
      </c>
      <c r="G29" s="9" t="str">
        <f t="shared" si="0"/>
        <v/>
      </c>
    </row>
    <row r="30" spans="1:7" x14ac:dyDescent="0.2">
      <c r="A30">
        <v>2010101157</v>
      </c>
      <c r="B30" t="s">
        <v>274</v>
      </c>
      <c r="C30" s="9">
        <v>2131134.1</v>
      </c>
      <c r="D30">
        <v>152</v>
      </c>
      <c r="E30">
        <f>VLOOKUP(A30,Sheet4!$A$2:$C$223,3,FALSE)</f>
        <v>3</v>
      </c>
      <c r="F30">
        <v>3</v>
      </c>
      <c r="G30" s="9">
        <f t="shared" si="0"/>
        <v>50.666666666666664</v>
      </c>
    </row>
    <row r="31" spans="1:7" x14ac:dyDescent="0.2">
      <c r="A31">
        <v>2010101168</v>
      </c>
      <c r="B31" t="s">
        <v>276</v>
      </c>
      <c r="C31" s="9">
        <v>1904.585189999789</v>
      </c>
      <c r="D31">
        <v>31</v>
      </c>
      <c r="E31">
        <f>VLOOKUP(A31,Sheet4!$A$2:$C$223,3,FALSE)</f>
        <v>1</v>
      </c>
      <c r="F31">
        <v>1</v>
      </c>
      <c r="G31" s="9">
        <f t="shared" si="0"/>
        <v>31</v>
      </c>
    </row>
    <row r="32" spans="1:7" x14ac:dyDescent="0.2">
      <c r="A32">
        <v>2010101170</v>
      </c>
      <c r="B32" t="s">
        <v>278</v>
      </c>
      <c r="C32" s="9">
        <v>0</v>
      </c>
      <c r="E32">
        <f>VLOOKUP(A32,Sheet4!$A$2:$C$223,3,FALSE)</f>
        <v>0</v>
      </c>
      <c r="F32">
        <v>0</v>
      </c>
      <c r="G32" s="9" t="str">
        <f t="shared" si="0"/>
        <v/>
      </c>
    </row>
    <row r="33" spans="1:7" x14ac:dyDescent="0.2">
      <c r="A33">
        <v>2010101173</v>
      </c>
      <c r="B33" t="s">
        <v>279</v>
      </c>
      <c r="C33" s="9">
        <v>0</v>
      </c>
      <c r="E33">
        <f>VLOOKUP(A33,Sheet4!$A$2:$C$223,3,FALSE)</f>
        <v>0</v>
      </c>
      <c r="F33">
        <v>0</v>
      </c>
      <c r="G33" s="9" t="str">
        <f t="shared" si="0"/>
        <v/>
      </c>
    </row>
    <row r="34" spans="1:7" x14ac:dyDescent="0.2">
      <c r="A34">
        <v>2010101182</v>
      </c>
      <c r="B34" t="s">
        <v>280</v>
      </c>
      <c r="C34" s="9">
        <v>3571.94</v>
      </c>
      <c r="D34">
        <v>31</v>
      </c>
      <c r="E34">
        <f>VLOOKUP(A34,Sheet4!$A$2:$C$223,3,FALSE)</f>
        <v>1</v>
      </c>
      <c r="F34">
        <v>1</v>
      </c>
      <c r="G34" s="9">
        <f t="shared" si="0"/>
        <v>31</v>
      </c>
    </row>
    <row r="35" spans="1:7" x14ac:dyDescent="0.2">
      <c r="A35">
        <v>2010101183</v>
      </c>
      <c r="B35" t="s">
        <v>281</v>
      </c>
      <c r="C35" s="9">
        <v>0</v>
      </c>
      <c r="E35">
        <f>VLOOKUP(A35,Sheet4!$A$2:$C$223,3,FALSE)</f>
        <v>0</v>
      </c>
      <c r="F35">
        <v>0</v>
      </c>
      <c r="G35" s="9" t="str">
        <f t="shared" si="0"/>
        <v/>
      </c>
    </row>
    <row r="36" spans="1:7" x14ac:dyDescent="0.2">
      <c r="A36">
        <v>2010101185</v>
      </c>
      <c r="B36" t="s">
        <v>282</v>
      </c>
      <c r="C36" s="9">
        <v>0</v>
      </c>
      <c r="E36">
        <f>VLOOKUP(A36,Sheet4!$A$2:$C$223,3,FALSE)</f>
        <v>0</v>
      </c>
      <c r="F36">
        <v>0</v>
      </c>
      <c r="G36" s="9" t="str">
        <f t="shared" si="0"/>
        <v/>
      </c>
    </row>
    <row r="37" spans="1:7" x14ac:dyDescent="0.2">
      <c r="A37">
        <v>2010101188</v>
      </c>
      <c r="B37" t="s">
        <v>284</v>
      </c>
      <c r="C37" s="9">
        <v>44409.78</v>
      </c>
      <c r="D37">
        <v>31</v>
      </c>
      <c r="E37">
        <f>VLOOKUP(A37,Sheet4!$A$2:$C$223,3,FALSE)</f>
        <v>1</v>
      </c>
      <c r="F37">
        <v>1</v>
      </c>
      <c r="G37" s="9">
        <f t="shared" si="0"/>
        <v>31</v>
      </c>
    </row>
    <row r="38" spans="1:7" x14ac:dyDescent="0.2">
      <c r="A38">
        <v>2010101191</v>
      </c>
      <c r="B38" t="s">
        <v>285</v>
      </c>
      <c r="C38" s="9">
        <v>0</v>
      </c>
      <c r="E38">
        <f>VLOOKUP(A38,Sheet4!$A$2:$C$223,3,FALSE)</f>
        <v>0</v>
      </c>
      <c r="F38">
        <v>0</v>
      </c>
      <c r="G38" s="9" t="str">
        <f t="shared" si="0"/>
        <v/>
      </c>
    </row>
    <row r="39" spans="1:7" x14ac:dyDescent="0.2">
      <c r="A39">
        <v>2010101194</v>
      </c>
      <c r="B39" t="s">
        <v>286</v>
      </c>
      <c r="C39" s="9">
        <v>152538</v>
      </c>
      <c r="D39">
        <v>31</v>
      </c>
      <c r="E39">
        <f>VLOOKUP(A39,Sheet4!$A$2:$C$223,3,FALSE)</f>
        <v>1</v>
      </c>
      <c r="F39">
        <v>1</v>
      </c>
      <c r="G39" s="9">
        <f t="shared" si="0"/>
        <v>31</v>
      </c>
    </row>
    <row r="40" spans="1:7" x14ac:dyDescent="0.2">
      <c r="A40">
        <v>2010101195</v>
      </c>
      <c r="B40" t="s">
        <v>287</v>
      </c>
      <c r="C40" s="9">
        <v>2099.9</v>
      </c>
      <c r="D40">
        <v>31</v>
      </c>
      <c r="E40">
        <f>VLOOKUP(A40,Sheet4!$A$2:$C$223,3,FALSE)</f>
        <v>1</v>
      </c>
      <c r="F40">
        <v>1</v>
      </c>
      <c r="G40" s="9">
        <f t="shared" si="0"/>
        <v>31</v>
      </c>
    </row>
    <row r="41" spans="1:7" x14ac:dyDescent="0.2">
      <c r="A41">
        <v>2010101196</v>
      </c>
      <c r="B41" t="s">
        <v>288</v>
      </c>
      <c r="C41" s="9">
        <v>0</v>
      </c>
      <c r="E41">
        <f>VLOOKUP(A41,Sheet4!$A$2:$C$223,3,FALSE)</f>
        <v>0</v>
      </c>
      <c r="F41">
        <v>0</v>
      </c>
      <c r="G41" s="9" t="str">
        <f t="shared" si="0"/>
        <v/>
      </c>
    </row>
    <row r="42" spans="1:7" x14ac:dyDescent="0.2">
      <c r="A42">
        <v>2010101197</v>
      </c>
      <c r="B42" t="s">
        <v>289</v>
      </c>
      <c r="C42" s="9">
        <v>36086.93</v>
      </c>
      <c r="D42">
        <v>31</v>
      </c>
      <c r="E42">
        <f>VLOOKUP(A42,Sheet4!$A$2:$C$223,3,FALSE)</f>
        <v>1</v>
      </c>
      <c r="F42">
        <v>1</v>
      </c>
      <c r="G42" s="9">
        <f t="shared" si="0"/>
        <v>31</v>
      </c>
    </row>
    <row r="43" spans="1:7" x14ac:dyDescent="0.2">
      <c r="A43">
        <v>2010101200</v>
      </c>
      <c r="B43" t="s">
        <v>291</v>
      </c>
      <c r="C43" s="9">
        <v>0</v>
      </c>
      <c r="E43">
        <f>VLOOKUP(A43,Sheet4!$A$2:$C$223,3,FALSE)</f>
        <v>0</v>
      </c>
      <c r="F43">
        <v>0</v>
      </c>
      <c r="G43" s="9" t="str">
        <f t="shared" si="0"/>
        <v/>
      </c>
    </row>
    <row r="44" spans="1:7" x14ac:dyDescent="0.2">
      <c r="A44">
        <v>2010101201</v>
      </c>
      <c r="B44" t="s">
        <v>292</v>
      </c>
      <c r="C44" s="9">
        <v>0</v>
      </c>
      <c r="E44">
        <f>VLOOKUP(A44,Sheet4!$A$2:$C$223,3,FALSE)</f>
        <v>0</v>
      </c>
      <c r="F44">
        <v>0</v>
      </c>
      <c r="G44" s="9" t="str">
        <f t="shared" si="0"/>
        <v/>
      </c>
    </row>
    <row r="45" spans="1:7" x14ac:dyDescent="0.2">
      <c r="A45">
        <v>2010101209</v>
      </c>
      <c r="B45" t="s">
        <v>298</v>
      </c>
      <c r="C45" s="9">
        <v>8338</v>
      </c>
      <c r="D45">
        <v>31</v>
      </c>
      <c r="E45">
        <f>VLOOKUP(A45,Sheet4!$A$2:$C$223,3,FALSE)</f>
        <v>1</v>
      </c>
      <c r="F45">
        <v>1</v>
      </c>
      <c r="G45" s="9">
        <f t="shared" si="0"/>
        <v>31</v>
      </c>
    </row>
    <row r="46" spans="1:7" x14ac:dyDescent="0.2">
      <c r="A46">
        <v>2010101221</v>
      </c>
      <c r="B46" t="s">
        <v>304</v>
      </c>
      <c r="C46" s="9">
        <v>0</v>
      </c>
      <c r="E46">
        <f>VLOOKUP(A46,Sheet4!$A$2:$C$223,3,FALSE)</f>
        <v>0</v>
      </c>
      <c r="F46">
        <v>0</v>
      </c>
      <c r="G46" s="9" t="str">
        <f t="shared" si="0"/>
        <v/>
      </c>
    </row>
    <row r="47" spans="1:7" x14ac:dyDescent="0.2">
      <c r="A47">
        <v>2010101222</v>
      </c>
      <c r="B47" t="s">
        <v>305</v>
      </c>
      <c r="C47" s="9">
        <v>118067.97</v>
      </c>
      <c r="D47">
        <v>181</v>
      </c>
      <c r="E47">
        <f>VLOOKUP(A47,Sheet4!$A$2:$C$223,3,FALSE)</f>
        <v>5</v>
      </c>
      <c r="F47">
        <v>5</v>
      </c>
      <c r="G47" s="9">
        <f t="shared" si="0"/>
        <v>36.200000000000003</v>
      </c>
    </row>
    <row r="48" spans="1:7" x14ac:dyDescent="0.2">
      <c r="A48">
        <v>2010101231</v>
      </c>
      <c r="B48" t="s">
        <v>313</v>
      </c>
      <c r="C48" s="9">
        <v>231284.76</v>
      </c>
      <c r="D48">
        <v>31</v>
      </c>
      <c r="E48">
        <f>VLOOKUP(A48,Sheet4!$A$2:$C$223,3,FALSE)</f>
        <v>1</v>
      </c>
      <c r="F48">
        <v>1</v>
      </c>
      <c r="G48" s="9">
        <f t="shared" si="0"/>
        <v>31</v>
      </c>
    </row>
    <row r="49" spans="1:7" x14ac:dyDescent="0.2">
      <c r="A49">
        <v>2010101234</v>
      </c>
      <c r="B49" t="s">
        <v>316</v>
      </c>
      <c r="C49" s="9">
        <v>0</v>
      </c>
      <c r="E49">
        <f>VLOOKUP(A49,Sheet4!$A$2:$C$223,3,FALSE)</f>
        <v>0</v>
      </c>
      <c r="F49">
        <v>0</v>
      </c>
      <c r="G49" s="9" t="str">
        <f t="shared" si="0"/>
        <v/>
      </c>
    </row>
    <row r="50" spans="1:7" x14ac:dyDescent="0.2">
      <c r="A50">
        <v>2010101236</v>
      </c>
      <c r="B50" t="s">
        <v>317</v>
      </c>
      <c r="C50" s="9">
        <v>60.145010000169279</v>
      </c>
      <c r="D50">
        <v>121</v>
      </c>
      <c r="E50">
        <f>VLOOKUP(A50,Sheet4!$A$2:$C$223,3,FALSE)</f>
        <v>2</v>
      </c>
      <c r="F50">
        <v>2</v>
      </c>
      <c r="G50" s="9">
        <f t="shared" si="0"/>
        <v>60.5</v>
      </c>
    </row>
    <row r="51" spans="1:7" x14ac:dyDescent="0.2">
      <c r="A51">
        <v>2010101243</v>
      </c>
      <c r="B51" t="s">
        <v>323</v>
      </c>
      <c r="C51" s="9">
        <v>0</v>
      </c>
      <c r="E51">
        <f>VLOOKUP(A51,Sheet4!$A$2:$C$223,3,FALSE)</f>
        <v>0</v>
      </c>
      <c r="F51">
        <v>0</v>
      </c>
      <c r="G51" s="9" t="str">
        <f t="shared" si="0"/>
        <v/>
      </c>
    </row>
    <row r="52" spans="1:7" x14ac:dyDescent="0.2">
      <c r="A52">
        <v>2010101245</v>
      </c>
      <c r="B52" t="s">
        <v>325</v>
      </c>
      <c r="C52" s="9">
        <v>6960.64</v>
      </c>
      <c r="D52">
        <v>31</v>
      </c>
      <c r="E52">
        <f>VLOOKUP(A52,Sheet4!$A$2:$C$223,3,FALSE)</f>
        <v>1</v>
      </c>
      <c r="F52">
        <v>1</v>
      </c>
      <c r="G52" s="9">
        <f t="shared" si="0"/>
        <v>31</v>
      </c>
    </row>
    <row r="53" spans="1:7" x14ac:dyDescent="0.2">
      <c r="A53">
        <v>2010101247</v>
      </c>
      <c r="B53" t="s">
        <v>327</v>
      </c>
      <c r="C53" s="9">
        <v>15687.33</v>
      </c>
      <c r="D53">
        <v>122</v>
      </c>
      <c r="E53">
        <f>VLOOKUP(A53,Sheet4!$A$2:$C$223,3,FALSE)</f>
        <v>3</v>
      </c>
      <c r="F53">
        <v>3</v>
      </c>
      <c r="G53" s="9">
        <f t="shared" si="0"/>
        <v>40.666666666666664</v>
      </c>
    </row>
    <row r="54" spans="1:7" x14ac:dyDescent="0.2">
      <c r="A54">
        <v>2010101249</v>
      </c>
      <c r="B54" t="s">
        <v>329</v>
      </c>
      <c r="C54" s="9">
        <v>0</v>
      </c>
      <c r="E54">
        <f>VLOOKUP(A54,Sheet4!$A$2:$C$223,3,FALSE)</f>
        <v>0</v>
      </c>
      <c r="F54">
        <v>0</v>
      </c>
      <c r="G54" s="9" t="str">
        <f t="shared" si="0"/>
        <v/>
      </c>
    </row>
    <row r="55" spans="1:7" x14ac:dyDescent="0.2">
      <c r="A55">
        <v>2010101251</v>
      </c>
      <c r="B55" t="s">
        <v>331</v>
      </c>
      <c r="C55" s="9">
        <v>0</v>
      </c>
      <c r="E55">
        <f>VLOOKUP(A55,Sheet4!$A$2:$C$223,3,FALSE)</f>
        <v>0</v>
      </c>
      <c r="F55">
        <v>0</v>
      </c>
      <c r="G55" s="9" t="str">
        <f t="shared" si="0"/>
        <v/>
      </c>
    </row>
    <row r="56" spans="1:7" x14ac:dyDescent="0.2">
      <c r="A56">
        <v>2010101253</v>
      </c>
      <c r="B56" t="s">
        <v>333</v>
      </c>
      <c r="C56" s="9">
        <v>0</v>
      </c>
      <c r="E56">
        <f>VLOOKUP(A56,Sheet4!$A$2:$C$223,3,FALSE)</f>
        <v>0</v>
      </c>
      <c r="F56">
        <v>0</v>
      </c>
      <c r="G56" s="9" t="str">
        <f t="shared" si="0"/>
        <v/>
      </c>
    </row>
    <row r="57" spans="1:7" x14ac:dyDescent="0.2">
      <c r="A57">
        <v>2010101254</v>
      </c>
      <c r="B57" t="s">
        <v>334</v>
      </c>
      <c r="C57" s="9">
        <v>107150.40000000001</v>
      </c>
      <c r="D57">
        <v>90</v>
      </c>
      <c r="E57">
        <f>VLOOKUP(A57,Sheet4!$A$2:$C$223,3,FALSE)</f>
        <v>3</v>
      </c>
      <c r="F57">
        <v>3</v>
      </c>
      <c r="G57" s="9">
        <f t="shared" si="0"/>
        <v>30</v>
      </c>
    </row>
    <row r="58" spans="1:7" x14ac:dyDescent="0.2">
      <c r="A58">
        <v>2010101255</v>
      </c>
      <c r="B58" t="s">
        <v>335</v>
      </c>
      <c r="C58" s="9">
        <v>59618</v>
      </c>
      <c r="D58">
        <v>31</v>
      </c>
      <c r="E58">
        <f>VLOOKUP(A58,Sheet4!$A$2:$C$223,3,FALSE)</f>
        <v>1</v>
      </c>
      <c r="F58">
        <v>1</v>
      </c>
      <c r="G58" s="9">
        <f t="shared" si="0"/>
        <v>31</v>
      </c>
    </row>
    <row r="59" spans="1:7" x14ac:dyDescent="0.2">
      <c r="A59">
        <v>2010101256</v>
      </c>
      <c r="B59" t="s">
        <v>336</v>
      </c>
      <c r="C59" s="9">
        <v>441043.57</v>
      </c>
      <c r="D59">
        <v>31</v>
      </c>
      <c r="E59">
        <f>VLOOKUP(A59,Sheet4!$A$2:$C$223,3,FALSE)</f>
        <v>1</v>
      </c>
      <c r="F59">
        <v>1</v>
      </c>
      <c r="G59" s="9">
        <f t="shared" si="0"/>
        <v>31</v>
      </c>
    </row>
    <row r="60" spans="1:7" x14ac:dyDescent="0.2">
      <c r="A60">
        <v>2010101257</v>
      </c>
      <c r="B60" t="s">
        <v>337</v>
      </c>
      <c r="C60" s="9">
        <v>76137.86</v>
      </c>
      <c r="D60">
        <v>31</v>
      </c>
      <c r="E60">
        <f>VLOOKUP(A60,Sheet4!$A$2:$C$223,3,FALSE)</f>
        <v>1</v>
      </c>
      <c r="F60">
        <v>1</v>
      </c>
      <c r="G60" s="9">
        <f t="shared" si="0"/>
        <v>31</v>
      </c>
    </row>
    <row r="61" spans="1:7" x14ac:dyDescent="0.2">
      <c r="A61">
        <v>2010101261</v>
      </c>
      <c r="B61" t="s">
        <v>341</v>
      </c>
      <c r="C61" s="9">
        <v>580.5</v>
      </c>
      <c r="D61">
        <v>31</v>
      </c>
      <c r="E61">
        <f>VLOOKUP(A61,Sheet4!$A$2:$C$223,3,FALSE)</f>
        <v>1</v>
      </c>
      <c r="F61">
        <v>1</v>
      </c>
      <c r="G61" s="9">
        <f t="shared" si="0"/>
        <v>31</v>
      </c>
    </row>
    <row r="62" spans="1:7" x14ac:dyDescent="0.2">
      <c r="A62">
        <v>2010101265</v>
      </c>
      <c r="B62" t="s">
        <v>345</v>
      </c>
      <c r="C62" s="9">
        <v>0</v>
      </c>
      <c r="E62">
        <f>VLOOKUP(A62,Sheet4!$A$2:$C$223,3,FALSE)</f>
        <v>0</v>
      </c>
      <c r="F62">
        <v>0</v>
      </c>
      <c r="G62" s="9" t="str">
        <f t="shared" si="0"/>
        <v/>
      </c>
    </row>
    <row r="63" spans="1:7" x14ac:dyDescent="0.2">
      <c r="A63">
        <v>2010101266</v>
      </c>
      <c r="B63" t="s">
        <v>346</v>
      </c>
      <c r="C63" s="9">
        <v>0</v>
      </c>
      <c r="E63">
        <f>VLOOKUP(A63,Sheet4!$A$2:$C$223,3,FALSE)</f>
        <v>0</v>
      </c>
      <c r="F63">
        <v>0</v>
      </c>
      <c r="G63" s="9" t="str">
        <f t="shared" si="0"/>
        <v/>
      </c>
    </row>
    <row r="64" spans="1:7" x14ac:dyDescent="0.2">
      <c r="A64">
        <v>2010101267</v>
      </c>
      <c r="B64" t="s">
        <v>347</v>
      </c>
      <c r="C64" s="9">
        <v>0</v>
      </c>
      <c r="E64">
        <f>VLOOKUP(A64,Sheet4!$A$2:$C$223,3,FALSE)</f>
        <v>0</v>
      </c>
      <c r="F64">
        <v>0</v>
      </c>
      <c r="G64" s="9" t="str">
        <f t="shared" si="0"/>
        <v/>
      </c>
    </row>
    <row r="65" spans="1:7" x14ac:dyDescent="0.2">
      <c r="A65">
        <v>2010101268</v>
      </c>
      <c r="B65" t="s">
        <v>348</v>
      </c>
      <c r="C65" s="9">
        <v>0</v>
      </c>
      <c r="E65">
        <f>VLOOKUP(A65,Sheet4!$A$2:$C$223,3,FALSE)</f>
        <v>0</v>
      </c>
      <c r="F65">
        <v>0</v>
      </c>
      <c r="G65" s="9" t="str">
        <f t="shared" si="0"/>
        <v/>
      </c>
    </row>
    <row r="66" spans="1:7" x14ac:dyDescent="0.2">
      <c r="A66">
        <v>2010101274</v>
      </c>
      <c r="B66" t="s">
        <v>354</v>
      </c>
      <c r="C66" s="9">
        <v>202418.48</v>
      </c>
      <c r="D66">
        <v>31</v>
      </c>
      <c r="E66">
        <f>VLOOKUP(A66,Sheet4!$A$2:$C$223,3,FALSE)</f>
        <v>1</v>
      </c>
      <c r="F66">
        <v>1</v>
      </c>
      <c r="G66" s="9">
        <f t="shared" si="0"/>
        <v>31</v>
      </c>
    </row>
    <row r="67" spans="1:7" x14ac:dyDescent="0.2">
      <c r="A67">
        <v>2010101275</v>
      </c>
      <c r="B67" t="s">
        <v>355</v>
      </c>
      <c r="C67" s="9">
        <v>0</v>
      </c>
      <c r="E67">
        <f>VLOOKUP(A67,Sheet4!$A$2:$C$223,3,FALSE)</f>
        <v>0</v>
      </c>
      <c r="F67">
        <v>0</v>
      </c>
      <c r="G67" s="9" t="str">
        <f t="shared" ref="G67:G130" si="1">IF(AND(D67&gt;0,F67&gt;0),D67/F67,"")</f>
        <v/>
      </c>
    </row>
    <row r="68" spans="1:7" x14ac:dyDescent="0.2">
      <c r="A68">
        <v>2010101279</v>
      </c>
      <c r="B68" t="s">
        <v>359</v>
      </c>
      <c r="C68" s="9">
        <v>0</v>
      </c>
      <c r="E68">
        <f>VLOOKUP(A68,Sheet4!$A$2:$C$223,3,FALSE)</f>
        <v>0</v>
      </c>
      <c r="F68">
        <v>0</v>
      </c>
      <c r="G68" s="9" t="str">
        <f t="shared" si="1"/>
        <v/>
      </c>
    </row>
    <row r="69" spans="1:7" x14ac:dyDescent="0.2">
      <c r="A69">
        <v>2010101280</v>
      </c>
      <c r="B69" t="s">
        <v>360</v>
      </c>
      <c r="C69" s="9">
        <v>6242.418680000007</v>
      </c>
      <c r="D69">
        <v>31</v>
      </c>
      <c r="E69">
        <f>VLOOKUP(A69,Sheet4!$A$2:$C$223,3,FALSE)</f>
        <v>1</v>
      </c>
      <c r="F69">
        <v>1</v>
      </c>
      <c r="G69" s="9">
        <f t="shared" si="1"/>
        <v>31</v>
      </c>
    </row>
    <row r="70" spans="1:7" x14ac:dyDescent="0.2">
      <c r="A70">
        <v>2010101281</v>
      </c>
      <c r="B70" t="s">
        <v>361</v>
      </c>
      <c r="C70" s="9">
        <v>138413.68</v>
      </c>
      <c r="D70">
        <v>90</v>
      </c>
      <c r="E70">
        <f>VLOOKUP(A70,Sheet4!$A$2:$C$223,3,FALSE)</f>
        <v>3</v>
      </c>
      <c r="F70">
        <v>3</v>
      </c>
      <c r="G70" s="9">
        <f t="shared" si="1"/>
        <v>30</v>
      </c>
    </row>
    <row r="71" spans="1:7" x14ac:dyDescent="0.2">
      <c r="A71">
        <v>2010101285</v>
      </c>
      <c r="B71" t="s">
        <v>363</v>
      </c>
      <c r="C71" s="9">
        <v>0</v>
      </c>
      <c r="E71">
        <f>VLOOKUP(A71,Sheet4!$A$2:$C$223,3,FALSE)</f>
        <v>0</v>
      </c>
      <c r="F71">
        <v>0</v>
      </c>
      <c r="G71" s="9" t="str">
        <f t="shared" si="1"/>
        <v/>
      </c>
    </row>
    <row r="72" spans="1:7" x14ac:dyDescent="0.2">
      <c r="A72">
        <v>2010101288</v>
      </c>
      <c r="B72" t="s">
        <v>366</v>
      </c>
      <c r="C72" s="9">
        <v>10825.75</v>
      </c>
      <c r="D72">
        <v>31</v>
      </c>
      <c r="E72">
        <f>VLOOKUP(A72,Sheet4!$A$2:$C$223,3,FALSE)</f>
        <v>1</v>
      </c>
      <c r="F72">
        <v>1</v>
      </c>
      <c r="G72" s="9">
        <f t="shared" si="1"/>
        <v>31</v>
      </c>
    </row>
    <row r="73" spans="1:7" x14ac:dyDescent="0.2">
      <c r="A73">
        <v>2010101289</v>
      </c>
      <c r="B73" t="s">
        <v>367</v>
      </c>
      <c r="C73" s="9">
        <v>0</v>
      </c>
      <c r="E73">
        <f>VLOOKUP(A73,Sheet4!$A$2:$C$223,3,FALSE)</f>
        <v>0</v>
      </c>
      <c r="F73">
        <v>0</v>
      </c>
      <c r="G73" s="9" t="str">
        <f t="shared" si="1"/>
        <v/>
      </c>
    </row>
    <row r="74" spans="1:7" x14ac:dyDescent="0.2">
      <c r="A74">
        <v>2010101290</v>
      </c>
      <c r="B74" t="s">
        <v>368</v>
      </c>
      <c r="C74" s="9">
        <v>0</v>
      </c>
      <c r="E74">
        <f>VLOOKUP(A74,Sheet4!$A$2:$C$223,3,FALSE)</f>
        <v>0</v>
      </c>
      <c r="F74">
        <v>0</v>
      </c>
      <c r="G74" s="9" t="str">
        <f t="shared" si="1"/>
        <v/>
      </c>
    </row>
    <row r="75" spans="1:7" x14ac:dyDescent="0.2">
      <c r="A75">
        <v>2010101292</v>
      </c>
      <c r="B75" t="s">
        <v>370</v>
      </c>
      <c r="C75" s="9">
        <v>1.53</v>
      </c>
      <c r="D75">
        <v>31</v>
      </c>
      <c r="E75">
        <f>VLOOKUP(A75,Sheet4!$A$2:$C$223,3,FALSE)</f>
        <v>1</v>
      </c>
      <c r="F75">
        <v>1</v>
      </c>
      <c r="G75" s="9">
        <f t="shared" si="1"/>
        <v>31</v>
      </c>
    </row>
    <row r="76" spans="1:7" x14ac:dyDescent="0.2">
      <c r="A76">
        <v>2010101295</v>
      </c>
      <c r="B76" t="s">
        <v>373</v>
      </c>
      <c r="C76" s="9">
        <v>0</v>
      </c>
      <c r="E76">
        <f>VLOOKUP(A76,Sheet4!$A$2:$C$223,3,FALSE)</f>
        <v>0</v>
      </c>
      <c r="F76">
        <v>0</v>
      </c>
      <c r="G76" s="9" t="str">
        <f t="shared" si="1"/>
        <v/>
      </c>
    </row>
    <row r="77" spans="1:7" x14ac:dyDescent="0.2">
      <c r="A77">
        <v>2010101297</v>
      </c>
      <c r="B77" t="s">
        <v>374</v>
      </c>
      <c r="C77" s="9">
        <v>0</v>
      </c>
      <c r="E77">
        <f>VLOOKUP(A77,Sheet4!$A$2:$C$223,3,FALSE)</f>
        <v>0</v>
      </c>
      <c r="F77">
        <v>0</v>
      </c>
      <c r="G77" s="9" t="str">
        <f t="shared" si="1"/>
        <v/>
      </c>
    </row>
    <row r="78" spans="1:7" x14ac:dyDescent="0.2">
      <c r="A78">
        <v>2010101298</v>
      </c>
      <c r="B78" t="s">
        <v>375</v>
      </c>
      <c r="C78" s="9">
        <v>221435.57</v>
      </c>
      <c r="D78">
        <v>90</v>
      </c>
      <c r="E78">
        <f>VLOOKUP(A78,Sheet4!$A$2:$C$223,3,FALSE)</f>
        <v>3</v>
      </c>
      <c r="F78">
        <v>3</v>
      </c>
      <c r="G78" s="9">
        <f t="shared" si="1"/>
        <v>30</v>
      </c>
    </row>
    <row r="79" spans="1:7" x14ac:dyDescent="0.2">
      <c r="A79">
        <v>2010101300</v>
      </c>
      <c r="B79" t="s">
        <v>377</v>
      </c>
      <c r="C79" s="9">
        <v>540168.47</v>
      </c>
      <c r="D79">
        <v>31</v>
      </c>
      <c r="E79">
        <f>VLOOKUP(A79,Sheet4!$A$2:$C$223,3,FALSE)</f>
        <v>1</v>
      </c>
      <c r="F79">
        <v>1</v>
      </c>
      <c r="G79" s="9">
        <f t="shared" si="1"/>
        <v>31</v>
      </c>
    </row>
    <row r="80" spans="1:7" x14ac:dyDescent="0.2">
      <c r="A80">
        <v>2010101301</v>
      </c>
      <c r="B80" t="s">
        <v>378</v>
      </c>
      <c r="C80" s="9">
        <v>0</v>
      </c>
      <c r="E80">
        <f>VLOOKUP(A80,Sheet4!$A$2:$C$223,3,FALSE)</f>
        <v>0</v>
      </c>
      <c r="F80">
        <v>0</v>
      </c>
      <c r="G80" s="9" t="str">
        <f t="shared" si="1"/>
        <v/>
      </c>
    </row>
    <row r="81" spans="1:7" x14ac:dyDescent="0.2">
      <c r="A81">
        <v>2010101304</v>
      </c>
      <c r="B81" t="s">
        <v>381</v>
      </c>
      <c r="C81" s="9">
        <v>0</v>
      </c>
      <c r="E81">
        <f>VLOOKUP(A81,Sheet4!$A$2:$C$223,3,FALSE)</f>
        <v>0</v>
      </c>
      <c r="F81">
        <v>0</v>
      </c>
      <c r="G81" s="9" t="str">
        <f t="shared" si="1"/>
        <v/>
      </c>
    </row>
    <row r="82" spans="1:7" x14ac:dyDescent="0.2">
      <c r="A82">
        <v>2010101307</v>
      </c>
      <c r="B82" t="s">
        <v>384</v>
      </c>
      <c r="C82" s="9">
        <v>486102.3</v>
      </c>
      <c r="D82">
        <v>31</v>
      </c>
      <c r="E82">
        <f>VLOOKUP(A82,Sheet4!$A$2:$C$223,3,FALSE)</f>
        <v>1</v>
      </c>
      <c r="F82">
        <v>1</v>
      </c>
      <c r="G82" s="9">
        <f t="shared" si="1"/>
        <v>31</v>
      </c>
    </row>
    <row r="83" spans="1:7" x14ac:dyDescent="0.2">
      <c r="A83">
        <v>2010101308</v>
      </c>
      <c r="B83" t="s">
        <v>385</v>
      </c>
      <c r="C83" s="9">
        <v>0</v>
      </c>
      <c r="E83">
        <f>VLOOKUP(A83,Sheet4!$A$2:$C$223,3,FALSE)</f>
        <v>0</v>
      </c>
      <c r="F83">
        <v>0</v>
      </c>
      <c r="G83" s="9" t="str">
        <f t="shared" si="1"/>
        <v/>
      </c>
    </row>
    <row r="84" spans="1:7" x14ac:dyDescent="0.2">
      <c r="A84">
        <v>2010101310</v>
      </c>
      <c r="B84" t="s">
        <v>387</v>
      </c>
      <c r="C84" s="9">
        <v>4728315.5414399998</v>
      </c>
      <c r="D84">
        <v>302</v>
      </c>
      <c r="E84">
        <f>VLOOKUP(A84,Sheet4!$A$2:$C$223,3,FALSE)</f>
        <v>7</v>
      </c>
      <c r="F84">
        <v>7</v>
      </c>
      <c r="G84" s="9">
        <f t="shared" si="1"/>
        <v>43.142857142857146</v>
      </c>
    </row>
    <row r="85" spans="1:7" x14ac:dyDescent="0.2">
      <c r="A85">
        <v>2010102004</v>
      </c>
      <c r="B85" t="s">
        <v>391</v>
      </c>
      <c r="C85" s="9">
        <v>30422</v>
      </c>
      <c r="D85">
        <v>31</v>
      </c>
      <c r="E85">
        <f>VLOOKUP(A85,Sheet4!$A$2:$C$223,3,FALSE)</f>
        <v>1</v>
      </c>
      <c r="F85">
        <v>1</v>
      </c>
      <c r="G85" s="9">
        <f t="shared" si="1"/>
        <v>31</v>
      </c>
    </row>
    <row r="86" spans="1:7" x14ac:dyDescent="0.2">
      <c r="A86">
        <v>2010102005</v>
      </c>
      <c r="B86" t="s">
        <v>392</v>
      </c>
      <c r="C86" s="9">
        <v>193200</v>
      </c>
      <c r="D86">
        <v>90</v>
      </c>
      <c r="E86">
        <f>VLOOKUP(A86,Sheet4!$A$2:$C$223,3,FALSE)</f>
        <v>3</v>
      </c>
      <c r="F86">
        <v>3</v>
      </c>
      <c r="G86" s="9">
        <f t="shared" si="1"/>
        <v>30</v>
      </c>
    </row>
    <row r="87" spans="1:7" x14ac:dyDescent="0.2">
      <c r="A87">
        <v>2010102015</v>
      </c>
      <c r="B87" t="s">
        <v>402</v>
      </c>
      <c r="C87" s="9">
        <v>0</v>
      </c>
      <c r="E87">
        <f>VLOOKUP(A87,Sheet4!$A$2:$C$223,3,FALSE)</f>
        <v>0</v>
      </c>
      <c r="F87">
        <v>0</v>
      </c>
      <c r="G87" s="9" t="str">
        <f t="shared" si="1"/>
        <v/>
      </c>
    </row>
    <row r="88" spans="1:7" x14ac:dyDescent="0.2">
      <c r="A88">
        <v>2010102016</v>
      </c>
      <c r="B88" t="s">
        <v>403</v>
      </c>
      <c r="C88" s="9">
        <v>1019716.67</v>
      </c>
      <c r="D88">
        <v>31</v>
      </c>
      <c r="E88">
        <f>VLOOKUP(A88,Sheet4!$A$2:$C$223,3,FALSE)</f>
        <v>1</v>
      </c>
      <c r="F88">
        <v>1</v>
      </c>
      <c r="G88" s="9">
        <f t="shared" si="1"/>
        <v>31</v>
      </c>
    </row>
    <row r="89" spans="1:7" x14ac:dyDescent="0.2">
      <c r="A89">
        <v>2010103008</v>
      </c>
      <c r="B89" t="s">
        <v>785</v>
      </c>
      <c r="C89" s="9">
        <v>6859.4400000000005</v>
      </c>
      <c r="D89">
        <v>31</v>
      </c>
      <c r="E89">
        <f>VLOOKUP(A89,Sheet4!$A$2:$C$223,3,FALSE)</f>
        <v>1</v>
      </c>
      <c r="F89">
        <v>1</v>
      </c>
      <c r="G89" s="9">
        <f t="shared" si="1"/>
        <v>31</v>
      </c>
    </row>
    <row r="90" spans="1:7" x14ac:dyDescent="0.2">
      <c r="A90">
        <v>2010103010</v>
      </c>
      <c r="B90" t="s">
        <v>787</v>
      </c>
      <c r="C90" s="9">
        <v>10429</v>
      </c>
      <c r="D90">
        <v>31</v>
      </c>
      <c r="E90">
        <f>VLOOKUP(A90,Sheet4!$A$2:$C$223,3,FALSE)</f>
        <v>1</v>
      </c>
      <c r="F90">
        <v>1</v>
      </c>
      <c r="G90" s="9">
        <f t="shared" si="1"/>
        <v>31</v>
      </c>
    </row>
    <row r="91" spans="1:7" x14ac:dyDescent="0.2">
      <c r="A91">
        <v>2010103011</v>
      </c>
      <c r="B91" t="s">
        <v>788</v>
      </c>
      <c r="C91" s="9">
        <v>4058010.52</v>
      </c>
      <c r="D91">
        <v>31</v>
      </c>
      <c r="E91">
        <f>VLOOKUP(A91,Sheet4!$A$2:$C$223,3,FALSE)</f>
        <v>1</v>
      </c>
      <c r="F91">
        <v>1</v>
      </c>
      <c r="G91" s="9">
        <f t="shared" si="1"/>
        <v>31</v>
      </c>
    </row>
    <row r="92" spans="1:7" x14ac:dyDescent="0.2">
      <c r="A92">
        <v>2010103016</v>
      </c>
      <c r="B92" t="s">
        <v>790</v>
      </c>
      <c r="C92" s="9">
        <v>0</v>
      </c>
      <c r="E92">
        <f>VLOOKUP(A92,Sheet4!$A$2:$C$223,3,FALSE)</f>
        <v>0</v>
      </c>
      <c r="F92">
        <v>0</v>
      </c>
      <c r="G92" s="9" t="str">
        <f t="shared" si="1"/>
        <v/>
      </c>
    </row>
    <row r="93" spans="1:7" x14ac:dyDescent="0.2">
      <c r="A93">
        <v>2010103022</v>
      </c>
      <c r="B93" t="s">
        <v>793</v>
      </c>
      <c r="C93" s="9">
        <v>60982.5</v>
      </c>
      <c r="D93">
        <v>90</v>
      </c>
      <c r="E93">
        <f>VLOOKUP(A93,Sheet4!$A$2:$C$223,3,FALSE)</f>
        <v>3</v>
      </c>
      <c r="F93">
        <v>3</v>
      </c>
      <c r="G93" s="9">
        <f t="shared" si="1"/>
        <v>30</v>
      </c>
    </row>
    <row r="94" spans="1:7" x14ac:dyDescent="0.2">
      <c r="A94">
        <v>2010103030</v>
      </c>
      <c r="B94" t="s">
        <v>797</v>
      </c>
      <c r="C94" s="9">
        <v>4108.8722499999994</v>
      </c>
      <c r="D94">
        <v>90</v>
      </c>
      <c r="E94">
        <f>VLOOKUP(A94,Sheet4!$A$2:$C$223,3,FALSE)</f>
        <v>3</v>
      </c>
      <c r="F94">
        <v>3</v>
      </c>
      <c r="G94" s="9">
        <f t="shared" si="1"/>
        <v>30</v>
      </c>
    </row>
    <row r="95" spans="1:7" x14ac:dyDescent="0.2">
      <c r="A95">
        <v>2010103032</v>
      </c>
      <c r="B95" t="s">
        <v>798</v>
      </c>
      <c r="C95" s="9">
        <v>37023.557349999995</v>
      </c>
      <c r="D95">
        <v>90</v>
      </c>
      <c r="E95">
        <f>VLOOKUP(A95,Sheet4!$A$2:$C$223,3,FALSE)</f>
        <v>3</v>
      </c>
      <c r="F95">
        <v>3</v>
      </c>
      <c r="G95" s="9">
        <f t="shared" si="1"/>
        <v>30</v>
      </c>
    </row>
    <row r="96" spans="1:7" x14ac:dyDescent="0.2">
      <c r="A96">
        <v>2010103033</v>
      </c>
      <c r="B96" t="s">
        <v>799</v>
      </c>
      <c r="C96" s="9">
        <v>2731.25</v>
      </c>
      <c r="D96">
        <v>31</v>
      </c>
      <c r="E96">
        <f>VLOOKUP(A96,Sheet4!$A$2:$C$223,3,FALSE)</f>
        <v>1</v>
      </c>
      <c r="F96">
        <v>1</v>
      </c>
      <c r="G96" s="9">
        <f t="shared" si="1"/>
        <v>31</v>
      </c>
    </row>
    <row r="97" spans="1:7" x14ac:dyDescent="0.2">
      <c r="A97">
        <v>2010103046</v>
      </c>
      <c r="B97" t="s">
        <v>408</v>
      </c>
      <c r="C97" s="9">
        <v>333199.7</v>
      </c>
      <c r="D97">
        <v>181</v>
      </c>
      <c r="E97">
        <f>VLOOKUP(A97,Sheet4!$A$2:$C$223,3,FALSE)</f>
        <v>5</v>
      </c>
      <c r="F97">
        <v>5</v>
      </c>
      <c r="G97" s="9">
        <f t="shared" si="1"/>
        <v>36.200000000000003</v>
      </c>
    </row>
    <row r="98" spans="1:7" x14ac:dyDescent="0.2">
      <c r="A98">
        <v>2010103065</v>
      </c>
      <c r="B98" t="s">
        <v>417</v>
      </c>
      <c r="C98" s="9">
        <v>0</v>
      </c>
      <c r="E98">
        <f>VLOOKUP(A98,Sheet4!$A$2:$C$223,3,FALSE)</f>
        <v>0</v>
      </c>
      <c r="F98">
        <v>0</v>
      </c>
      <c r="G98" s="9" t="str">
        <f t="shared" si="1"/>
        <v/>
      </c>
    </row>
    <row r="99" spans="1:7" x14ac:dyDescent="0.2">
      <c r="A99">
        <v>2010103073</v>
      </c>
      <c r="B99" t="s">
        <v>421</v>
      </c>
      <c r="C99" s="9">
        <v>17569</v>
      </c>
      <c r="D99">
        <v>90</v>
      </c>
      <c r="E99">
        <f>VLOOKUP(A99,Sheet4!$A$2:$C$223,3,FALSE)</f>
        <v>3</v>
      </c>
      <c r="F99">
        <v>3</v>
      </c>
      <c r="G99" s="9">
        <f t="shared" si="1"/>
        <v>30</v>
      </c>
    </row>
    <row r="100" spans="1:7" x14ac:dyDescent="0.2">
      <c r="A100">
        <v>2010103085</v>
      </c>
      <c r="B100" t="s">
        <v>425</v>
      </c>
      <c r="C100" s="9">
        <v>713</v>
      </c>
      <c r="D100">
        <v>31</v>
      </c>
      <c r="E100">
        <f>VLOOKUP(A100,Sheet4!$A$2:$C$223,3,FALSE)</f>
        <v>1</v>
      </c>
      <c r="F100">
        <v>1</v>
      </c>
      <c r="G100" s="9">
        <f t="shared" si="1"/>
        <v>31</v>
      </c>
    </row>
    <row r="101" spans="1:7" x14ac:dyDescent="0.2">
      <c r="A101">
        <v>2010103086</v>
      </c>
      <c r="B101" t="s">
        <v>426</v>
      </c>
      <c r="C101" s="9">
        <v>0</v>
      </c>
      <c r="E101">
        <f>VLOOKUP(A101,Sheet4!$A$2:$C$223,3,FALSE)</f>
        <v>0</v>
      </c>
      <c r="F101">
        <v>0</v>
      </c>
      <c r="G101" s="9" t="str">
        <f t="shared" si="1"/>
        <v/>
      </c>
    </row>
    <row r="102" spans="1:7" x14ac:dyDescent="0.2">
      <c r="A102">
        <v>2010103091</v>
      </c>
      <c r="B102" t="s">
        <v>429</v>
      </c>
      <c r="C102" s="9">
        <v>0</v>
      </c>
      <c r="E102">
        <f>VLOOKUP(A102,Sheet4!$A$2:$C$223,3,FALSE)</f>
        <v>0</v>
      </c>
      <c r="F102">
        <v>0</v>
      </c>
      <c r="G102" s="9" t="str">
        <f t="shared" si="1"/>
        <v/>
      </c>
    </row>
    <row r="103" spans="1:7" x14ac:dyDescent="0.2">
      <c r="A103">
        <v>2010103118</v>
      </c>
      <c r="B103" t="s">
        <v>436</v>
      </c>
      <c r="C103" s="9">
        <v>15413.05</v>
      </c>
      <c r="D103">
        <v>31</v>
      </c>
      <c r="E103">
        <f>VLOOKUP(A103,Sheet4!$A$2:$C$223,3,FALSE)</f>
        <v>1</v>
      </c>
      <c r="F103">
        <v>1</v>
      </c>
      <c r="G103" s="9">
        <f t="shared" si="1"/>
        <v>31</v>
      </c>
    </row>
    <row r="104" spans="1:7" x14ac:dyDescent="0.2">
      <c r="A104">
        <v>2010103132</v>
      </c>
      <c r="B104" t="s">
        <v>448</v>
      </c>
      <c r="C104" s="9">
        <v>0</v>
      </c>
      <c r="E104">
        <f>VLOOKUP(A104,Sheet4!$A$2:$C$223,3,FALSE)</f>
        <v>0</v>
      </c>
      <c r="F104">
        <v>0</v>
      </c>
      <c r="G104" s="9" t="str">
        <f t="shared" si="1"/>
        <v/>
      </c>
    </row>
    <row r="105" spans="1:7" x14ac:dyDescent="0.2">
      <c r="A105">
        <v>2010105001</v>
      </c>
      <c r="B105" t="s">
        <v>824</v>
      </c>
      <c r="C105" s="9">
        <v>605.6</v>
      </c>
      <c r="D105">
        <v>31</v>
      </c>
      <c r="E105">
        <f>VLOOKUP(A105,Sheet4!$A$2:$C$223,3,FALSE)</f>
        <v>1</v>
      </c>
      <c r="F105">
        <v>1</v>
      </c>
      <c r="G105" s="9">
        <f t="shared" si="1"/>
        <v>31</v>
      </c>
    </row>
    <row r="106" spans="1:7" x14ac:dyDescent="0.2">
      <c r="A106">
        <v>2010105002</v>
      </c>
      <c r="B106" t="s">
        <v>450</v>
      </c>
      <c r="C106" s="9">
        <v>25939.65</v>
      </c>
      <c r="D106">
        <v>90</v>
      </c>
      <c r="E106">
        <f>VLOOKUP(A106,Sheet4!$A$2:$C$223,3,FALSE)</f>
        <v>3</v>
      </c>
      <c r="F106">
        <v>3</v>
      </c>
      <c r="G106" s="9">
        <f t="shared" si="1"/>
        <v>30</v>
      </c>
    </row>
    <row r="107" spans="1:7" x14ac:dyDescent="0.2">
      <c r="A107">
        <v>2010105003</v>
      </c>
      <c r="B107" t="s">
        <v>825</v>
      </c>
      <c r="C107" s="9">
        <v>35740.76</v>
      </c>
      <c r="D107">
        <v>90</v>
      </c>
      <c r="E107">
        <f>VLOOKUP(A107,Sheet4!$A$2:$C$223,3,FALSE)</f>
        <v>3</v>
      </c>
      <c r="F107">
        <v>3</v>
      </c>
      <c r="G107" s="9">
        <f t="shared" si="1"/>
        <v>30</v>
      </c>
    </row>
    <row r="108" spans="1:7" x14ac:dyDescent="0.2">
      <c r="A108">
        <v>2010105005</v>
      </c>
      <c r="B108" t="s">
        <v>826</v>
      </c>
      <c r="C108" s="9">
        <v>347896.03</v>
      </c>
      <c r="D108">
        <v>122</v>
      </c>
      <c r="E108">
        <f>VLOOKUP(A108,Sheet4!$A$2:$C$223,3,FALSE)</f>
        <v>3</v>
      </c>
      <c r="F108">
        <v>3</v>
      </c>
      <c r="G108" s="9">
        <f t="shared" si="1"/>
        <v>40.666666666666664</v>
      </c>
    </row>
    <row r="109" spans="1:7" x14ac:dyDescent="0.2">
      <c r="A109">
        <v>2010105009</v>
      </c>
      <c r="B109" t="s">
        <v>829</v>
      </c>
      <c r="C109" s="9">
        <v>3832.44</v>
      </c>
      <c r="D109">
        <v>31</v>
      </c>
      <c r="E109">
        <f>VLOOKUP(A109,Sheet4!$A$2:$C$223,3,FALSE)</f>
        <v>1</v>
      </c>
      <c r="F109">
        <v>1</v>
      </c>
      <c r="G109" s="9">
        <f t="shared" si="1"/>
        <v>31</v>
      </c>
    </row>
    <row r="110" spans="1:7" x14ac:dyDescent="0.2">
      <c r="A110">
        <v>2010105010</v>
      </c>
      <c r="B110" t="s">
        <v>451</v>
      </c>
      <c r="C110" s="9">
        <v>0</v>
      </c>
      <c r="E110">
        <f>VLOOKUP(A110,Sheet4!$A$2:$C$223,3,FALSE)</f>
        <v>0</v>
      </c>
      <c r="F110">
        <v>0</v>
      </c>
      <c r="G110" s="9" t="str">
        <f t="shared" si="1"/>
        <v/>
      </c>
    </row>
    <row r="111" spans="1:7" x14ac:dyDescent="0.2">
      <c r="A111">
        <v>2010105012</v>
      </c>
      <c r="B111" t="s">
        <v>830</v>
      </c>
      <c r="C111" s="9">
        <v>10035.06</v>
      </c>
      <c r="D111">
        <v>31</v>
      </c>
      <c r="E111">
        <f>VLOOKUP(A111,Sheet4!$A$2:$C$223,3,FALSE)</f>
        <v>1</v>
      </c>
      <c r="F111">
        <v>1</v>
      </c>
      <c r="G111" s="9">
        <f t="shared" si="1"/>
        <v>31</v>
      </c>
    </row>
    <row r="112" spans="1:7" x14ac:dyDescent="0.2">
      <c r="A112">
        <v>2010105013</v>
      </c>
      <c r="B112" t="s">
        <v>452</v>
      </c>
      <c r="C112" s="9">
        <v>148596.75</v>
      </c>
      <c r="D112">
        <v>90</v>
      </c>
      <c r="E112">
        <f>VLOOKUP(A112,Sheet4!$A$2:$C$223,3,FALSE)</f>
        <v>3</v>
      </c>
      <c r="F112">
        <v>3</v>
      </c>
      <c r="G112" s="9">
        <f t="shared" si="1"/>
        <v>30</v>
      </c>
    </row>
    <row r="113" spans="1:7" x14ac:dyDescent="0.2">
      <c r="A113">
        <v>2010105019</v>
      </c>
      <c r="B113" t="s">
        <v>455</v>
      </c>
      <c r="C113" s="9">
        <v>0.05</v>
      </c>
      <c r="D113">
        <v>31</v>
      </c>
      <c r="E113">
        <f>VLOOKUP(A113,Sheet4!$A$2:$C$223,3,FALSE)</f>
        <v>1</v>
      </c>
      <c r="F113">
        <v>1</v>
      </c>
      <c r="G113" s="9">
        <f t="shared" si="1"/>
        <v>31</v>
      </c>
    </row>
    <row r="114" spans="1:7" x14ac:dyDescent="0.2">
      <c r="A114">
        <v>2010105025</v>
      </c>
      <c r="B114" t="s">
        <v>831</v>
      </c>
      <c r="C114" s="9">
        <v>285980.88</v>
      </c>
      <c r="D114">
        <v>181</v>
      </c>
      <c r="E114">
        <f>VLOOKUP(A114,Sheet4!$A$2:$C$223,3,FALSE)</f>
        <v>5</v>
      </c>
      <c r="F114">
        <v>5</v>
      </c>
      <c r="G114" s="9">
        <f t="shared" si="1"/>
        <v>36.200000000000003</v>
      </c>
    </row>
    <row r="115" spans="1:7" x14ac:dyDescent="0.2">
      <c r="A115">
        <v>2010105031</v>
      </c>
      <c r="B115" t="s">
        <v>833</v>
      </c>
      <c r="C115" s="9">
        <v>0</v>
      </c>
      <c r="E115">
        <f>VLOOKUP(A115,Sheet4!$A$2:$C$223,3,FALSE)</f>
        <v>0</v>
      </c>
      <c r="F115">
        <v>0</v>
      </c>
      <c r="G115" s="9" t="str">
        <f t="shared" si="1"/>
        <v/>
      </c>
    </row>
    <row r="116" spans="1:7" x14ac:dyDescent="0.2">
      <c r="A116">
        <v>2010105032</v>
      </c>
      <c r="B116" t="s">
        <v>834</v>
      </c>
      <c r="C116" s="9">
        <v>350</v>
      </c>
      <c r="D116">
        <v>31</v>
      </c>
      <c r="E116">
        <f>VLOOKUP(A116,Sheet4!$A$2:$C$223,3,FALSE)</f>
        <v>1</v>
      </c>
      <c r="F116">
        <v>1</v>
      </c>
      <c r="G116" s="9">
        <f t="shared" si="1"/>
        <v>31</v>
      </c>
    </row>
    <row r="117" spans="1:7" x14ac:dyDescent="0.2">
      <c r="A117">
        <v>2010105049</v>
      </c>
      <c r="B117" t="s">
        <v>839</v>
      </c>
      <c r="C117" s="9">
        <v>45.49</v>
      </c>
      <c r="D117">
        <v>31</v>
      </c>
      <c r="E117">
        <f>VLOOKUP(A117,Sheet4!$A$2:$C$223,3,FALSE)</f>
        <v>1</v>
      </c>
      <c r="F117">
        <v>1</v>
      </c>
      <c r="G117" s="9">
        <f t="shared" si="1"/>
        <v>31</v>
      </c>
    </row>
    <row r="118" spans="1:7" x14ac:dyDescent="0.2">
      <c r="A118">
        <v>2010105050</v>
      </c>
      <c r="B118" t="s">
        <v>840</v>
      </c>
      <c r="C118" s="9">
        <v>327843.19</v>
      </c>
      <c r="D118">
        <v>181</v>
      </c>
      <c r="E118">
        <f>VLOOKUP(A118,Sheet4!$A$2:$C$223,3,FALSE)</f>
        <v>5</v>
      </c>
      <c r="F118">
        <v>5</v>
      </c>
      <c r="G118" s="9">
        <f t="shared" si="1"/>
        <v>36.200000000000003</v>
      </c>
    </row>
    <row r="119" spans="1:7" x14ac:dyDescent="0.2">
      <c r="A119">
        <v>2010105056</v>
      </c>
      <c r="B119" t="s">
        <v>844</v>
      </c>
      <c r="C119" s="9">
        <v>117523.65000000001</v>
      </c>
      <c r="D119">
        <v>90</v>
      </c>
      <c r="E119">
        <f>VLOOKUP(A119,Sheet4!$A$2:$C$223,3,FALSE)</f>
        <v>3</v>
      </c>
      <c r="F119">
        <v>3</v>
      </c>
      <c r="G119" s="9">
        <f t="shared" si="1"/>
        <v>30</v>
      </c>
    </row>
    <row r="120" spans="1:7" x14ac:dyDescent="0.2">
      <c r="A120">
        <v>2010105057</v>
      </c>
      <c r="B120" t="s">
        <v>458</v>
      </c>
      <c r="C120" s="9">
        <v>130497.25</v>
      </c>
      <c r="D120">
        <v>31</v>
      </c>
      <c r="E120">
        <f>VLOOKUP(A120,Sheet4!$A$2:$C$223,3,FALSE)</f>
        <v>1</v>
      </c>
      <c r="F120">
        <v>1</v>
      </c>
      <c r="G120" s="9">
        <f t="shared" si="1"/>
        <v>31</v>
      </c>
    </row>
    <row r="121" spans="1:7" x14ac:dyDescent="0.2">
      <c r="A121">
        <v>2010105065</v>
      </c>
      <c r="B121" t="s">
        <v>460</v>
      </c>
      <c r="C121" s="9">
        <v>4738</v>
      </c>
      <c r="D121">
        <v>31</v>
      </c>
      <c r="E121">
        <f>VLOOKUP(A121,Sheet4!$A$2:$C$223,3,FALSE)</f>
        <v>1</v>
      </c>
      <c r="F121">
        <v>1</v>
      </c>
      <c r="G121" s="9">
        <f t="shared" si="1"/>
        <v>31</v>
      </c>
    </row>
    <row r="122" spans="1:7" x14ac:dyDescent="0.2">
      <c r="A122">
        <v>2010105066</v>
      </c>
      <c r="B122" t="s">
        <v>461</v>
      </c>
      <c r="C122" s="9">
        <v>47087.37</v>
      </c>
      <c r="D122">
        <v>31</v>
      </c>
      <c r="E122">
        <f>VLOOKUP(A122,Sheet4!$A$2:$C$223,3,FALSE)</f>
        <v>1</v>
      </c>
      <c r="F122">
        <v>1</v>
      </c>
      <c r="G122" s="9">
        <f t="shared" si="1"/>
        <v>31</v>
      </c>
    </row>
    <row r="123" spans="1:7" x14ac:dyDescent="0.2">
      <c r="A123">
        <v>2010105069</v>
      </c>
      <c r="B123" t="s">
        <v>462</v>
      </c>
      <c r="C123" s="9">
        <v>15937.54</v>
      </c>
      <c r="D123">
        <v>31</v>
      </c>
      <c r="E123">
        <f>VLOOKUP(A123,Sheet4!$A$2:$C$223,3,FALSE)</f>
        <v>1</v>
      </c>
      <c r="F123">
        <v>1</v>
      </c>
      <c r="G123" s="9">
        <f t="shared" si="1"/>
        <v>31</v>
      </c>
    </row>
    <row r="124" spans="1:7" x14ac:dyDescent="0.2">
      <c r="A124">
        <v>2010105071</v>
      </c>
      <c r="B124" t="s">
        <v>464</v>
      </c>
      <c r="C124" s="9">
        <v>936825</v>
      </c>
      <c r="D124">
        <v>302</v>
      </c>
      <c r="E124">
        <f>VLOOKUP(A124,Sheet4!$A$2:$C$223,3,FALSE)</f>
        <v>7</v>
      </c>
      <c r="F124">
        <v>7</v>
      </c>
      <c r="G124" s="9">
        <f t="shared" si="1"/>
        <v>43.142857142857146</v>
      </c>
    </row>
    <row r="125" spans="1:7" x14ac:dyDescent="0.2">
      <c r="A125">
        <v>2010105075</v>
      </c>
      <c r="B125" t="s">
        <v>465</v>
      </c>
      <c r="C125" s="9">
        <v>5000.17</v>
      </c>
      <c r="D125">
        <v>31</v>
      </c>
      <c r="E125">
        <f>VLOOKUP(A125,Sheet4!$A$2:$C$223,3,FALSE)</f>
        <v>1</v>
      </c>
      <c r="F125">
        <v>1</v>
      </c>
      <c r="G125" s="9">
        <f t="shared" si="1"/>
        <v>31</v>
      </c>
    </row>
    <row r="126" spans="1:7" x14ac:dyDescent="0.2">
      <c r="A126">
        <v>2010105079</v>
      </c>
      <c r="B126" t="s">
        <v>467</v>
      </c>
      <c r="C126" s="9">
        <v>8704.0900100000017</v>
      </c>
      <c r="D126">
        <v>90</v>
      </c>
      <c r="E126">
        <f>VLOOKUP(A126,Sheet4!$A$2:$C$223,3,FALSE)</f>
        <v>3</v>
      </c>
      <c r="F126">
        <v>3</v>
      </c>
      <c r="G126" s="9">
        <f t="shared" si="1"/>
        <v>30</v>
      </c>
    </row>
    <row r="127" spans="1:7" x14ac:dyDescent="0.2">
      <c r="A127">
        <v>2010105091</v>
      </c>
      <c r="B127" t="s">
        <v>848</v>
      </c>
      <c r="C127" s="9">
        <v>5481.5</v>
      </c>
      <c r="D127">
        <v>31</v>
      </c>
      <c r="E127">
        <f>VLOOKUP(A127,Sheet4!$A$2:$C$223,3,FALSE)</f>
        <v>1</v>
      </c>
      <c r="F127">
        <v>1</v>
      </c>
      <c r="G127" s="9">
        <f t="shared" si="1"/>
        <v>31</v>
      </c>
    </row>
    <row r="128" spans="1:7" x14ac:dyDescent="0.2">
      <c r="A128">
        <v>2010105096</v>
      </c>
      <c r="B128" t="s">
        <v>849</v>
      </c>
      <c r="C128" s="9">
        <v>10871.87</v>
      </c>
      <c r="D128">
        <v>31</v>
      </c>
      <c r="E128">
        <f>VLOOKUP(A128,Sheet4!$A$2:$C$223,3,FALSE)</f>
        <v>1</v>
      </c>
      <c r="F128">
        <v>1</v>
      </c>
      <c r="G128" s="9">
        <f t="shared" si="1"/>
        <v>31</v>
      </c>
    </row>
    <row r="129" spans="1:7" x14ac:dyDescent="0.2">
      <c r="A129">
        <v>2010105100</v>
      </c>
      <c r="B129" t="s">
        <v>479</v>
      </c>
      <c r="C129" s="9">
        <v>1886</v>
      </c>
      <c r="D129">
        <v>31</v>
      </c>
      <c r="E129">
        <f>VLOOKUP(A129,Sheet4!$A$2:$C$223,3,FALSE)</f>
        <v>1</v>
      </c>
      <c r="F129">
        <v>1</v>
      </c>
      <c r="G129" s="9">
        <f t="shared" si="1"/>
        <v>31</v>
      </c>
    </row>
    <row r="130" spans="1:7" x14ac:dyDescent="0.2">
      <c r="A130">
        <v>2010105103</v>
      </c>
      <c r="B130" t="s">
        <v>482</v>
      </c>
      <c r="C130" s="9">
        <v>822</v>
      </c>
      <c r="D130">
        <v>31</v>
      </c>
      <c r="E130">
        <f>VLOOKUP(A130,Sheet4!$A$2:$C$223,3,FALSE)</f>
        <v>1</v>
      </c>
      <c r="F130">
        <v>1</v>
      </c>
      <c r="G130" s="9">
        <f t="shared" si="1"/>
        <v>31</v>
      </c>
    </row>
    <row r="131" spans="1:7" x14ac:dyDescent="0.2">
      <c r="A131">
        <v>2010105104</v>
      </c>
      <c r="B131" t="s">
        <v>483</v>
      </c>
      <c r="C131" s="9">
        <v>10401.67</v>
      </c>
      <c r="D131">
        <v>31</v>
      </c>
      <c r="E131">
        <f>VLOOKUP(A131,Sheet4!$A$2:$C$223,3,FALSE)</f>
        <v>1</v>
      </c>
      <c r="F131">
        <v>1</v>
      </c>
      <c r="G131" s="9">
        <f t="shared" ref="G131:G194" si="2">IF(AND(D131&gt;0,F131&gt;0),D131/F131,"")</f>
        <v>31</v>
      </c>
    </row>
    <row r="132" spans="1:7" x14ac:dyDescent="0.2">
      <c r="A132">
        <v>2010105110</v>
      </c>
      <c r="B132" t="s">
        <v>486</v>
      </c>
      <c r="C132" s="9">
        <v>590</v>
      </c>
      <c r="D132">
        <v>31</v>
      </c>
      <c r="E132">
        <f>VLOOKUP(A132,Sheet4!$A$2:$C$223,3,FALSE)</f>
        <v>1</v>
      </c>
      <c r="F132">
        <v>1</v>
      </c>
      <c r="G132" s="9">
        <f t="shared" si="2"/>
        <v>31</v>
      </c>
    </row>
    <row r="133" spans="1:7" x14ac:dyDescent="0.2">
      <c r="A133">
        <v>2010105113</v>
      </c>
      <c r="B133" t="s">
        <v>489</v>
      </c>
      <c r="C133" s="9">
        <v>0</v>
      </c>
      <c r="E133">
        <f>VLOOKUP(A133,Sheet4!$A$2:$C$223,3,FALSE)</f>
        <v>0</v>
      </c>
      <c r="F133">
        <v>0</v>
      </c>
      <c r="G133" s="9" t="str">
        <f t="shared" si="2"/>
        <v/>
      </c>
    </row>
    <row r="134" spans="1:7" x14ac:dyDescent="0.2">
      <c r="A134">
        <v>2010105116</v>
      </c>
      <c r="B134" t="s">
        <v>492</v>
      </c>
      <c r="C134" s="9">
        <v>0</v>
      </c>
      <c r="E134">
        <f>VLOOKUP(A134,Sheet4!$A$2:$C$223,3,FALSE)</f>
        <v>0</v>
      </c>
      <c r="F134">
        <v>0</v>
      </c>
      <c r="G134" s="9" t="str">
        <f t="shared" si="2"/>
        <v/>
      </c>
    </row>
    <row r="135" spans="1:7" x14ac:dyDescent="0.2">
      <c r="A135">
        <v>2010105117</v>
      </c>
      <c r="B135" t="s">
        <v>493</v>
      </c>
      <c r="C135" s="9">
        <v>13110</v>
      </c>
      <c r="D135">
        <v>31</v>
      </c>
      <c r="E135">
        <f>VLOOKUP(A135,Sheet4!$A$2:$C$223,3,FALSE)</f>
        <v>1</v>
      </c>
      <c r="F135">
        <v>1</v>
      </c>
      <c r="G135" s="9">
        <f t="shared" si="2"/>
        <v>31</v>
      </c>
    </row>
    <row r="136" spans="1:7" x14ac:dyDescent="0.2">
      <c r="A136">
        <v>2010105119</v>
      </c>
      <c r="B136" t="s">
        <v>495</v>
      </c>
      <c r="C136" s="9">
        <v>2875.0050000000001</v>
      </c>
      <c r="D136">
        <v>31</v>
      </c>
      <c r="E136">
        <f>VLOOKUP(A136,Sheet4!$A$2:$C$223,3,FALSE)</f>
        <v>1</v>
      </c>
      <c r="F136">
        <v>1</v>
      </c>
      <c r="G136" s="9">
        <f t="shared" si="2"/>
        <v>31</v>
      </c>
    </row>
    <row r="137" spans="1:7" x14ac:dyDescent="0.2">
      <c r="A137">
        <v>2010105121</v>
      </c>
      <c r="B137" t="s">
        <v>850</v>
      </c>
      <c r="C137" s="9">
        <v>12225.22</v>
      </c>
      <c r="D137">
        <v>302</v>
      </c>
      <c r="E137">
        <f>VLOOKUP(A137,Sheet4!$A$2:$C$223,3,FALSE)</f>
        <v>7</v>
      </c>
      <c r="F137">
        <v>7</v>
      </c>
      <c r="G137" s="9">
        <f t="shared" si="2"/>
        <v>43.142857142857146</v>
      </c>
    </row>
    <row r="138" spans="1:7" x14ac:dyDescent="0.2">
      <c r="A138">
        <v>2010105122</v>
      </c>
      <c r="B138" t="s">
        <v>497</v>
      </c>
      <c r="C138" s="9">
        <v>89017.25</v>
      </c>
      <c r="D138">
        <v>31</v>
      </c>
      <c r="E138">
        <f>VLOOKUP(A138,Sheet4!$A$2:$C$223,3,FALSE)</f>
        <v>1</v>
      </c>
      <c r="F138">
        <v>1</v>
      </c>
      <c r="G138" s="9">
        <f t="shared" si="2"/>
        <v>31</v>
      </c>
    </row>
    <row r="139" spans="1:7" x14ac:dyDescent="0.2">
      <c r="A139">
        <v>2010105128</v>
      </c>
      <c r="B139" t="s">
        <v>503</v>
      </c>
      <c r="C139" s="9">
        <v>172500</v>
      </c>
      <c r="D139">
        <v>31</v>
      </c>
      <c r="E139">
        <f>VLOOKUP(A139,Sheet4!$A$2:$C$223,3,FALSE)</f>
        <v>1</v>
      </c>
      <c r="F139">
        <v>1</v>
      </c>
      <c r="G139" s="9">
        <f t="shared" si="2"/>
        <v>31</v>
      </c>
    </row>
    <row r="140" spans="1:7" x14ac:dyDescent="0.2">
      <c r="A140">
        <v>2010105131</v>
      </c>
      <c r="B140" t="s">
        <v>506</v>
      </c>
      <c r="C140" s="9">
        <v>0</v>
      </c>
      <c r="E140">
        <f>VLOOKUP(A140,Sheet4!$A$2:$C$223,3,FALSE)</f>
        <v>0</v>
      </c>
      <c r="F140">
        <v>0</v>
      </c>
      <c r="G140" s="9" t="str">
        <f t="shared" si="2"/>
        <v/>
      </c>
    </row>
    <row r="141" spans="1:7" x14ac:dyDescent="0.2">
      <c r="A141">
        <v>2010105132</v>
      </c>
      <c r="B141" t="s">
        <v>851</v>
      </c>
      <c r="C141" s="9">
        <v>77134.47</v>
      </c>
      <c r="D141">
        <v>31</v>
      </c>
      <c r="E141">
        <f>VLOOKUP(A141,Sheet4!$A$2:$C$223,3,FALSE)</f>
        <v>1</v>
      </c>
      <c r="F141">
        <v>1</v>
      </c>
      <c r="G141" s="9">
        <f t="shared" si="2"/>
        <v>31</v>
      </c>
    </row>
    <row r="142" spans="1:7" x14ac:dyDescent="0.2">
      <c r="A142">
        <v>2010105133</v>
      </c>
      <c r="B142" t="s">
        <v>852</v>
      </c>
      <c r="C142" s="9">
        <v>12767.33</v>
      </c>
      <c r="D142">
        <v>31</v>
      </c>
      <c r="E142">
        <f>VLOOKUP(A142,Sheet4!$A$2:$C$223,3,FALSE)</f>
        <v>1</v>
      </c>
      <c r="F142">
        <v>1</v>
      </c>
      <c r="G142" s="9">
        <f t="shared" si="2"/>
        <v>31</v>
      </c>
    </row>
    <row r="143" spans="1:7" x14ac:dyDescent="0.2">
      <c r="A143">
        <v>2010105134</v>
      </c>
      <c r="B143" t="s">
        <v>507</v>
      </c>
      <c r="C143" s="9">
        <v>0</v>
      </c>
      <c r="E143">
        <f>VLOOKUP(A143,Sheet4!$A$2:$C$223,3,FALSE)</f>
        <v>0</v>
      </c>
      <c r="F143">
        <v>0</v>
      </c>
      <c r="G143" s="9" t="str">
        <f t="shared" si="2"/>
        <v/>
      </c>
    </row>
    <row r="144" spans="1:7" x14ac:dyDescent="0.2">
      <c r="A144">
        <v>2010105140</v>
      </c>
      <c r="B144" t="s">
        <v>513</v>
      </c>
      <c r="C144" s="9">
        <v>0</v>
      </c>
      <c r="E144">
        <f>VLOOKUP(A144,Sheet4!$A$2:$C$223,3,FALSE)</f>
        <v>0</v>
      </c>
      <c r="F144">
        <v>0</v>
      </c>
      <c r="G144" s="9" t="str">
        <f t="shared" si="2"/>
        <v/>
      </c>
    </row>
    <row r="145" spans="1:7" x14ac:dyDescent="0.2">
      <c r="A145">
        <v>2010105141</v>
      </c>
      <c r="B145" t="s">
        <v>853</v>
      </c>
      <c r="C145" s="9">
        <v>0</v>
      </c>
      <c r="E145">
        <f>VLOOKUP(A145,Sheet4!$A$2:$C$223,3,FALSE)</f>
        <v>0</v>
      </c>
      <c r="F145">
        <v>0</v>
      </c>
      <c r="G145" s="9" t="str">
        <f t="shared" si="2"/>
        <v/>
      </c>
    </row>
    <row r="146" spans="1:7" x14ac:dyDescent="0.2">
      <c r="A146">
        <v>2010105142</v>
      </c>
      <c r="B146" t="s">
        <v>514</v>
      </c>
      <c r="C146" s="9">
        <v>0</v>
      </c>
      <c r="E146">
        <f>VLOOKUP(A146,Sheet4!$A$2:$C$223,3,FALSE)</f>
        <v>0</v>
      </c>
      <c r="F146">
        <v>0</v>
      </c>
      <c r="G146" s="9" t="str">
        <f t="shared" si="2"/>
        <v/>
      </c>
    </row>
    <row r="147" spans="1:7" x14ac:dyDescent="0.2">
      <c r="A147">
        <v>2010105145</v>
      </c>
      <c r="B147" t="s">
        <v>516</v>
      </c>
      <c r="C147" s="9">
        <v>91054.46</v>
      </c>
      <c r="D147">
        <v>31</v>
      </c>
      <c r="E147">
        <f>VLOOKUP(A147,Sheet4!$A$2:$C$223,3,FALSE)</f>
        <v>1</v>
      </c>
      <c r="F147">
        <v>1</v>
      </c>
      <c r="G147" s="9">
        <f t="shared" si="2"/>
        <v>31</v>
      </c>
    </row>
    <row r="148" spans="1:7" x14ac:dyDescent="0.2">
      <c r="A148">
        <v>2010105148</v>
      </c>
      <c r="B148" t="s">
        <v>519</v>
      </c>
      <c r="C148" s="9">
        <v>1787.42</v>
      </c>
      <c r="D148">
        <v>31</v>
      </c>
      <c r="E148">
        <f>VLOOKUP(A148,Sheet4!$A$2:$C$223,3,FALSE)</f>
        <v>1</v>
      </c>
      <c r="F148">
        <v>1</v>
      </c>
      <c r="G148" s="9">
        <f t="shared" si="2"/>
        <v>31</v>
      </c>
    </row>
    <row r="149" spans="1:7" x14ac:dyDescent="0.2">
      <c r="A149">
        <v>2010105149</v>
      </c>
      <c r="B149" t="s">
        <v>520</v>
      </c>
      <c r="C149" s="9">
        <v>0</v>
      </c>
      <c r="E149">
        <f>VLOOKUP(A149,Sheet4!$A$2:$C$223,3,FALSE)</f>
        <v>0</v>
      </c>
      <c r="F149">
        <v>0</v>
      </c>
      <c r="G149" s="9" t="str">
        <f t="shared" si="2"/>
        <v/>
      </c>
    </row>
    <row r="150" spans="1:7" x14ac:dyDescent="0.2">
      <c r="A150">
        <v>2010105154</v>
      </c>
      <c r="B150" t="s">
        <v>524</v>
      </c>
      <c r="C150" s="9">
        <v>0</v>
      </c>
      <c r="E150">
        <f>VLOOKUP(A150,Sheet4!$A$2:$C$223,3,FALSE)</f>
        <v>0</v>
      </c>
      <c r="F150">
        <v>0</v>
      </c>
      <c r="G150" s="9" t="str">
        <f t="shared" si="2"/>
        <v/>
      </c>
    </row>
    <row r="151" spans="1:7" x14ac:dyDescent="0.2">
      <c r="A151">
        <v>2010105156</v>
      </c>
      <c r="B151" t="s">
        <v>526</v>
      </c>
      <c r="C151" s="9">
        <v>0</v>
      </c>
      <c r="E151">
        <f>VLOOKUP(A151,Sheet4!$A$2:$C$223,3,FALSE)</f>
        <v>0</v>
      </c>
      <c r="F151">
        <v>0</v>
      </c>
      <c r="G151" s="9" t="str">
        <f t="shared" si="2"/>
        <v/>
      </c>
    </row>
    <row r="152" spans="1:7" x14ac:dyDescent="0.2">
      <c r="A152">
        <v>2010105160</v>
      </c>
      <c r="B152" t="s">
        <v>528</v>
      </c>
      <c r="C152" s="9">
        <v>55080.17</v>
      </c>
      <c r="D152">
        <v>302</v>
      </c>
      <c r="E152">
        <f>VLOOKUP(A152,Sheet4!$A$2:$C$223,3,FALSE)</f>
        <v>7</v>
      </c>
      <c r="F152">
        <v>7</v>
      </c>
      <c r="G152" s="9">
        <f t="shared" si="2"/>
        <v>43.142857142857146</v>
      </c>
    </row>
    <row r="153" spans="1:7" x14ac:dyDescent="0.2">
      <c r="A153">
        <v>2010105163</v>
      </c>
      <c r="B153" t="s">
        <v>531</v>
      </c>
      <c r="C153" s="9">
        <v>1277.3900000000001</v>
      </c>
      <c r="D153">
        <v>31</v>
      </c>
      <c r="E153">
        <f>VLOOKUP(A153,Sheet4!$A$2:$C$223,3,FALSE)</f>
        <v>1</v>
      </c>
      <c r="F153">
        <v>1</v>
      </c>
      <c r="G153" s="9">
        <f t="shared" si="2"/>
        <v>31</v>
      </c>
    </row>
    <row r="154" spans="1:7" x14ac:dyDescent="0.2">
      <c r="A154">
        <v>2010105164</v>
      </c>
      <c r="B154" t="s">
        <v>532</v>
      </c>
      <c r="C154" s="9">
        <v>10516.130000000001</v>
      </c>
      <c r="D154">
        <v>31</v>
      </c>
      <c r="E154">
        <f>VLOOKUP(A154,Sheet4!$A$2:$C$223,3,FALSE)</f>
        <v>1</v>
      </c>
      <c r="F154">
        <v>1</v>
      </c>
      <c r="G154" s="9">
        <f t="shared" si="2"/>
        <v>31</v>
      </c>
    </row>
    <row r="155" spans="1:7" x14ac:dyDescent="0.2">
      <c r="A155">
        <v>2010105167</v>
      </c>
      <c r="B155" t="s">
        <v>535</v>
      </c>
      <c r="C155" s="9">
        <v>55709.81</v>
      </c>
      <c r="D155">
        <v>181</v>
      </c>
      <c r="E155">
        <f>VLOOKUP(A155,Sheet4!$A$2:$C$223,3,FALSE)</f>
        <v>5</v>
      </c>
      <c r="F155">
        <v>5</v>
      </c>
      <c r="G155" s="9">
        <f t="shared" si="2"/>
        <v>36.200000000000003</v>
      </c>
    </row>
    <row r="156" spans="1:7" x14ac:dyDescent="0.2">
      <c r="A156">
        <v>2010105172</v>
      </c>
      <c r="B156" t="s">
        <v>540</v>
      </c>
      <c r="C156" s="9">
        <v>0</v>
      </c>
      <c r="E156">
        <f>VLOOKUP(A156,Sheet4!$A$2:$C$223,3,FALSE)</f>
        <v>0</v>
      </c>
      <c r="F156">
        <v>0</v>
      </c>
      <c r="G156" s="9" t="str">
        <f t="shared" si="2"/>
        <v/>
      </c>
    </row>
    <row r="157" spans="1:7" x14ac:dyDescent="0.2">
      <c r="A157">
        <v>2010105176</v>
      </c>
      <c r="B157" t="s">
        <v>544</v>
      </c>
      <c r="C157" s="9">
        <v>89257.67</v>
      </c>
      <c r="D157">
        <v>31</v>
      </c>
      <c r="E157">
        <f>VLOOKUP(A157,Sheet4!$A$2:$C$223,3,FALSE)</f>
        <v>1</v>
      </c>
      <c r="F157">
        <v>1</v>
      </c>
      <c r="G157" s="9">
        <f t="shared" si="2"/>
        <v>31</v>
      </c>
    </row>
    <row r="158" spans="1:7" x14ac:dyDescent="0.2">
      <c r="A158">
        <v>2010105177</v>
      </c>
      <c r="B158" t="s">
        <v>545</v>
      </c>
      <c r="C158" s="9">
        <v>1324</v>
      </c>
      <c r="D158">
        <v>31</v>
      </c>
      <c r="E158">
        <f>VLOOKUP(A158,Sheet4!$A$2:$C$223,3,FALSE)</f>
        <v>1</v>
      </c>
      <c r="F158">
        <v>1</v>
      </c>
      <c r="G158" s="9">
        <f t="shared" si="2"/>
        <v>31</v>
      </c>
    </row>
    <row r="159" spans="1:7" x14ac:dyDescent="0.2">
      <c r="A159">
        <v>2010105178</v>
      </c>
      <c r="B159" t="s">
        <v>546</v>
      </c>
      <c r="C159" s="9">
        <v>33992.9</v>
      </c>
      <c r="D159">
        <v>90</v>
      </c>
      <c r="E159">
        <f>VLOOKUP(A159,Sheet4!$A$2:$C$223,3,FALSE)</f>
        <v>3</v>
      </c>
      <c r="F159">
        <v>3</v>
      </c>
      <c r="G159" s="9">
        <f t="shared" si="2"/>
        <v>30</v>
      </c>
    </row>
    <row r="160" spans="1:7" x14ac:dyDescent="0.2">
      <c r="A160">
        <v>2010105181</v>
      </c>
      <c r="B160" t="s">
        <v>549</v>
      </c>
      <c r="C160" s="9">
        <v>0</v>
      </c>
      <c r="E160">
        <f>VLOOKUP(A160,Sheet4!$A$2:$C$223,3,FALSE)</f>
        <v>0</v>
      </c>
      <c r="F160">
        <v>0</v>
      </c>
      <c r="G160" s="9" t="str">
        <f t="shared" si="2"/>
        <v/>
      </c>
    </row>
    <row r="161" spans="1:7" x14ac:dyDescent="0.2">
      <c r="A161">
        <v>2010105182</v>
      </c>
      <c r="B161" t="s">
        <v>550</v>
      </c>
      <c r="C161" s="9">
        <v>80010.600000000006</v>
      </c>
      <c r="D161">
        <v>31</v>
      </c>
      <c r="E161">
        <f>VLOOKUP(A161,Sheet4!$A$2:$C$223,3,FALSE)</f>
        <v>1</v>
      </c>
      <c r="F161">
        <v>1</v>
      </c>
      <c r="G161" s="9">
        <f t="shared" si="2"/>
        <v>31</v>
      </c>
    </row>
    <row r="162" spans="1:7" x14ac:dyDescent="0.2">
      <c r="A162">
        <v>2010105183</v>
      </c>
      <c r="B162" t="s">
        <v>551</v>
      </c>
      <c r="C162" s="9">
        <v>143447.6</v>
      </c>
      <c r="D162">
        <v>31</v>
      </c>
      <c r="E162">
        <f>VLOOKUP(A162,Sheet4!$A$2:$C$223,3,FALSE)</f>
        <v>1</v>
      </c>
      <c r="F162">
        <v>1</v>
      </c>
      <c r="G162" s="9">
        <f t="shared" si="2"/>
        <v>31</v>
      </c>
    </row>
    <row r="163" spans="1:7" x14ac:dyDescent="0.2">
      <c r="A163">
        <v>2010105185</v>
      </c>
      <c r="B163" t="s">
        <v>858</v>
      </c>
      <c r="C163" s="9">
        <v>235521.5</v>
      </c>
      <c r="D163">
        <v>31</v>
      </c>
      <c r="E163">
        <f>VLOOKUP(A163,Sheet4!$A$2:$C$223,3,FALSE)</f>
        <v>1</v>
      </c>
      <c r="F163">
        <v>1</v>
      </c>
      <c r="G163" s="9">
        <f t="shared" si="2"/>
        <v>31</v>
      </c>
    </row>
    <row r="164" spans="1:7" x14ac:dyDescent="0.2">
      <c r="A164">
        <v>2010105189</v>
      </c>
      <c r="B164" t="s">
        <v>859</v>
      </c>
      <c r="C164" s="9">
        <v>16000</v>
      </c>
      <c r="D164">
        <v>90</v>
      </c>
      <c r="E164">
        <f>VLOOKUP(A164,Sheet4!$A$2:$C$223,3,FALSE)</f>
        <v>3</v>
      </c>
      <c r="F164">
        <v>3</v>
      </c>
      <c r="G164" s="9">
        <f t="shared" si="2"/>
        <v>30</v>
      </c>
    </row>
    <row r="165" spans="1:7" x14ac:dyDescent="0.2">
      <c r="A165">
        <v>2010105190</v>
      </c>
      <c r="B165" t="s">
        <v>556</v>
      </c>
      <c r="C165" s="9">
        <v>21443.13</v>
      </c>
      <c r="D165">
        <v>31</v>
      </c>
      <c r="E165">
        <f>VLOOKUP(A165,Sheet4!$A$2:$C$223,3,FALSE)</f>
        <v>1</v>
      </c>
      <c r="F165">
        <v>1</v>
      </c>
      <c r="G165" s="9">
        <f t="shared" si="2"/>
        <v>31</v>
      </c>
    </row>
    <row r="166" spans="1:7" x14ac:dyDescent="0.2">
      <c r="A166">
        <v>2010105191</v>
      </c>
      <c r="B166" t="s">
        <v>557</v>
      </c>
      <c r="C166" s="9">
        <v>46690</v>
      </c>
      <c r="D166">
        <v>31</v>
      </c>
      <c r="E166">
        <f>VLOOKUP(A166,Sheet4!$A$2:$C$223,3,FALSE)</f>
        <v>1</v>
      </c>
      <c r="F166">
        <v>1</v>
      </c>
      <c r="G166" s="9">
        <f t="shared" si="2"/>
        <v>31</v>
      </c>
    </row>
    <row r="167" spans="1:7" x14ac:dyDescent="0.2">
      <c r="A167">
        <v>2010105192</v>
      </c>
      <c r="B167" t="s">
        <v>558</v>
      </c>
      <c r="C167" s="9">
        <v>0</v>
      </c>
      <c r="E167">
        <f>VLOOKUP(A167,Sheet4!$A$2:$C$223,3,FALSE)</f>
        <v>0</v>
      </c>
      <c r="F167">
        <v>0</v>
      </c>
      <c r="G167" s="9" t="str">
        <f t="shared" si="2"/>
        <v/>
      </c>
    </row>
    <row r="168" spans="1:7" x14ac:dyDescent="0.2">
      <c r="A168">
        <v>2010105195</v>
      </c>
      <c r="B168" t="s">
        <v>561</v>
      </c>
      <c r="C168" s="9">
        <v>33827.5</v>
      </c>
      <c r="D168">
        <v>31</v>
      </c>
      <c r="E168">
        <f>VLOOKUP(A168,Sheet4!$A$2:$C$223,3,FALSE)</f>
        <v>1</v>
      </c>
      <c r="F168">
        <v>1</v>
      </c>
      <c r="G168" s="9">
        <f t="shared" si="2"/>
        <v>31</v>
      </c>
    </row>
    <row r="169" spans="1:7" x14ac:dyDescent="0.2">
      <c r="A169">
        <v>2010105196</v>
      </c>
      <c r="B169" t="s">
        <v>562</v>
      </c>
      <c r="C169" s="9">
        <v>48891.1</v>
      </c>
      <c r="D169">
        <v>90</v>
      </c>
      <c r="E169">
        <f>VLOOKUP(A169,Sheet4!$A$2:$C$223,3,FALSE)</f>
        <v>3</v>
      </c>
      <c r="F169">
        <v>3</v>
      </c>
      <c r="G169" s="9">
        <f t="shared" si="2"/>
        <v>30</v>
      </c>
    </row>
    <row r="170" spans="1:7" x14ac:dyDescent="0.2">
      <c r="A170">
        <v>2010105197</v>
      </c>
      <c r="B170" t="s">
        <v>563</v>
      </c>
      <c r="C170" s="9">
        <v>0</v>
      </c>
      <c r="E170">
        <f>VLOOKUP(A170,Sheet4!$A$2:$C$223,3,FALSE)</f>
        <v>0</v>
      </c>
      <c r="F170">
        <v>0</v>
      </c>
      <c r="G170" s="9" t="str">
        <f t="shared" si="2"/>
        <v/>
      </c>
    </row>
    <row r="171" spans="1:7" x14ac:dyDescent="0.2">
      <c r="A171">
        <v>2010105198</v>
      </c>
      <c r="B171" t="s">
        <v>564</v>
      </c>
      <c r="C171" s="9">
        <v>0</v>
      </c>
      <c r="E171">
        <f>VLOOKUP(A171,Sheet4!$A$2:$C$223,3,FALSE)</f>
        <v>0</v>
      </c>
      <c r="F171">
        <v>0</v>
      </c>
      <c r="G171" s="9" t="str">
        <f t="shared" si="2"/>
        <v/>
      </c>
    </row>
    <row r="172" spans="1:7" x14ac:dyDescent="0.2">
      <c r="A172">
        <v>2010106004</v>
      </c>
      <c r="B172" t="s">
        <v>571</v>
      </c>
      <c r="C172" s="9">
        <v>0</v>
      </c>
      <c r="E172">
        <f>VLOOKUP(A172,Sheet4!$A$2:$C$223,3,FALSE)</f>
        <v>0</v>
      </c>
      <c r="F172">
        <v>0</v>
      </c>
      <c r="G172" s="9" t="str">
        <f t="shared" si="2"/>
        <v/>
      </c>
    </row>
    <row r="173" spans="1:7" x14ac:dyDescent="0.2">
      <c r="A173">
        <v>2010106006</v>
      </c>
      <c r="B173" t="s">
        <v>572</v>
      </c>
      <c r="C173" s="9">
        <v>19082.920229999909</v>
      </c>
      <c r="D173">
        <v>31</v>
      </c>
      <c r="E173">
        <f>VLOOKUP(A173,Sheet4!$A$2:$C$223,3,FALSE)</f>
        <v>1</v>
      </c>
      <c r="F173">
        <v>1</v>
      </c>
      <c r="G173" s="9">
        <f t="shared" si="2"/>
        <v>31</v>
      </c>
    </row>
    <row r="174" spans="1:7" x14ac:dyDescent="0.2">
      <c r="A174">
        <v>2010106014</v>
      </c>
      <c r="B174" t="s">
        <v>574</v>
      </c>
      <c r="C174" s="9">
        <v>0</v>
      </c>
      <c r="E174">
        <f>VLOOKUP(A174,Sheet4!$A$2:$C$223,3,FALSE)</f>
        <v>0</v>
      </c>
      <c r="F174">
        <v>0</v>
      </c>
      <c r="G174" s="9" t="str">
        <f t="shared" si="2"/>
        <v/>
      </c>
    </row>
    <row r="175" spans="1:7" x14ac:dyDescent="0.2">
      <c r="A175">
        <v>2010106019</v>
      </c>
      <c r="B175" t="s">
        <v>579</v>
      </c>
      <c r="C175" s="9">
        <v>273.81366999994964</v>
      </c>
      <c r="D175">
        <v>31</v>
      </c>
      <c r="E175">
        <f>VLOOKUP(A175,Sheet4!$A$2:$C$223,3,FALSE)</f>
        <v>1</v>
      </c>
      <c r="F175">
        <v>1</v>
      </c>
      <c r="G175" s="9">
        <f t="shared" si="2"/>
        <v>31</v>
      </c>
    </row>
    <row r="176" spans="1:7" x14ac:dyDescent="0.2">
      <c r="A176">
        <v>2010106021</v>
      </c>
      <c r="B176" t="s">
        <v>581</v>
      </c>
      <c r="C176" s="9">
        <v>2900919.94</v>
      </c>
      <c r="D176">
        <v>271</v>
      </c>
      <c r="E176">
        <f>VLOOKUP(A176,Sheet4!$A$2:$C$223,3,FALSE)</f>
        <v>6</v>
      </c>
      <c r="F176">
        <v>6</v>
      </c>
      <c r="G176" s="9">
        <f t="shared" si="2"/>
        <v>45.166666666666664</v>
      </c>
    </row>
    <row r="177" spans="1:7" x14ac:dyDescent="0.2">
      <c r="A177">
        <v>2010106022</v>
      </c>
      <c r="B177" t="s">
        <v>582</v>
      </c>
      <c r="C177" s="9">
        <v>0</v>
      </c>
      <c r="E177">
        <f>VLOOKUP(A177,Sheet4!$A$2:$C$223,3,FALSE)</f>
        <v>0</v>
      </c>
      <c r="F177">
        <v>0</v>
      </c>
      <c r="G177" s="9" t="str">
        <f t="shared" si="2"/>
        <v/>
      </c>
    </row>
    <row r="178" spans="1:7" x14ac:dyDescent="0.2">
      <c r="A178">
        <v>2010106023</v>
      </c>
      <c r="B178" t="s">
        <v>583</v>
      </c>
      <c r="C178" s="9">
        <v>0</v>
      </c>
      <c r="E178">
        <f>VLOOKUP(A178,Sheet4!$A$2:$C$223,3,FALSE)</f>
        <v>0</v>
      </c>
      <c r="F178">
        <v>0</v>
      </c>
      <c r="G178" s="9" t="str">
        <f t="shared" si="2"/>
        <v/>
      </c>
    </row>
    <row r="179" spans="1:7" x14ac:dyDescent="0.2">
      <c r="A179">
        <v>2010106024</v>
      </c>
      <c r="B179" t="s">
        <v>584</v>
      </c>
      <c r="C179" s="9">
        <v>0</v>
      </c>
      <c r="E179">
        <f>VLOOKUP(A179,Sheet4!$A$2:$C$223,3,FALSE)</f>
        <v>0</v>
      </c>
      <c r="F179">
        <v>0</v>
      </c>
      <c r="G179" s="9" t="str">
        <f t="shared" si="2"/>
        <v/>
      </c>
    </row>
    <row r="180" spans="1:7" x14ac:dyDescent="0.2">
      <c r="A180">
        <v>2010106026</v>
      </c>
      <c r="B180" t="s">
        <v>586</v>
      </c>
      <c r="C180" s="9">
        <v>2718649.94</v>
      </c>
      <c r="D180">
        <v>31</v>
      </c>
      <c r="E180">
        <f>VLOOKUP(A180,Sheet4!$A$2:$C$223,3,FALSE)</f>
        <v>1</v>
      </c>
      <c r="F180">
        <v>1</v>
      </c>
      <c r="G180" s="9">
        <f t="shared" si="2"/>
        <v>31</v>
      </c>
    </row>
    <row r="181" spans="1:7" x14ac:dyDescent="0.2">
      <c r="A181">
        <v>2010106030</v>
      </c>
      <c r="B181" t="s">
        <v>590</v>
      </c>
      <c r="C181" s="9">
        <v>0</v>
      </c>
      <c r="E181">
        <f>VLOOKUP(A181,Sheet4!$A$2:$C$223,3,FALSE)</f>
        <v>0</v>
      </c>
      <c r="F181">
        <v>0</v>
      </c>
      <c r="G181" s="9" t="str">
        <f t="shared" si="2"/>
        <v/>
      </c>
    </row>
    <row r="182" spans="1:7" x14ac:dyDescent="0.2">
      <c r="A182">
        <v>2010106035</v>
      </c>
      <c r="B182" t="s">
        <v>595</v>
      </c>
      <c r="C182" s="9">
        <v>0</v>
      </c>
      <c r="E182">
        <f>VLOOKUP(A182,Sheet4!$A$2:$C$223,3,FALSE)</f>
        <v>0</v>
      </c>
      <c r="F182">
        <v>0</v>
      </c>
      <c r="G182" s="9" t="str">
        <f t="shared" si="2"/>
        <v/>
      </c>
    </row>
    <row r="183" spans="1:7" x14ac:dyDescent="0.2">
      <c r="A183">
        <v>2010106048</v>
      </c>
      <c r="B183" t="s">
        <v>604</v>
      </c>
      <c r="C183" s="9">
        <v>0</v>
      </c>
      <c r="E183">
        <f>VLOOKUP(A183,Sheet4!$A$2:$C$223,3,FALSE)</f>
        <v>0</v>
      </c>
      <c r="F183">
        <v>0</v>
      </c>
      <c r="G183" s="9" t="str">
        <f t="shared" si="2"/>
        <v/>
      </c>
    </row>
    <row r="184" spans="1:7" x14ac:dyDescent="0.2">
      <c r="A184">
        <v>2010106050</v>
      </c>
      <c r="B184" t="s">
        <v>606</v>
      </c>
      <c r="C184" s="9">
        <v>0</v>
      </c>
      <c r="E184">
        <f>VLOOKUP(A184,Sheet4!$A$2:$C$223,3,FALSE)</f>
        <v>0</v>
      </c>
      <c r="F184">
        <v>0</v>
      </c>
      <c r="G184" s="9" t="str">
        <f t="shared" si="2"/>
        <v/>
      </c>
    </row>
    <row r="185" spans="1:7" x14ac:dyDescent="0.2">
      <c r="A185">
        <v>2010106053</v>
      </c>
      <c r="B185" t="s">
        <v>609</v>
      </c>
      <c r="C185" s="9">
        <v>0</v>
      </c>
      <c r="E185">
        <f>VLOOKUP(A185,Sheet4!$A$2:$C$223,3,FALSE)</f>
        <v>0</v>
      </c>
      <c r="F185">
        <v>0</v>
      </c>
      <c r="G185" s="9" t="str">
        <f t="shared" si="2"/>
        <v/>
      </c>
    </row>
    <row r="186" spans="1:7" x14ac:dyDescent="0.2">
      <c r="A186">
        <v>2010106057</v>
      </c>
      <c r="B186" t="s">
        <v>613</v>
      </c>
      <c r="C186" s="9">
        <v>0</v>
      </c>
      <c r="E186">
        <f>VLOOKUP(A186,Sheet4!$A$2:$C$223,3,FALSE)</f>
        <v>0</v>
      </c>
      <c r="F186">
        <v>0</v>
      </c>
      <c r="G186" s="9" t="str">
        <f t="shared" si="2"/>
        <v/>
      </c>
    </row>
    <row r="187" spans="1:7" x14ac:dyDescent="0.2">
      <c r="A187">
        <v>2010106063</v>
      </c>
      <c r="B187" t="s">
        <v>619</v>
      </c>
      <c r="C187" s="9">
        <v>0</v>
      </c>
      <c r="E187">
        <f>VLOOKUP(A187,Sheet4!$A$2:$C$223,3,FALSE)</f>
        <v>0</v>
      </c>
      <c r="F187">
        <v>0</v>
      </c>
      <c r="G187" s="9" t="str">
        <f t="shared" si="2"/>
        <v/>
      </c>
    </row>
    <row r="188" spans="1:7" x14ac:dyDescent="0.2">
      <c r="A188">
        <v>2010106065</v>
      </c>
      <c r="B188" t="s">
        <v>620</v>
      </c>
      <c r="C188" s="9">
        <v>0</v>
      </c>
      <c r="E188">
        <f>VLOOKUP(A188,Sheet4!$A$2:$C$223,3,FALSE)</f>
        <v>0</v>
      </c>
      <c r="F188">
        <v>0</v>
      </c>
      <c r="G188" s="9" t="str">
        <f t="shared" si="2"/>
        <v/>
      </c>
    </row>
    <row r="189" spans="1:7" x14ac:dyDescent="0.2">
      <c r="A189">
        <v>2010106070</v>
      </c>
      <c r="B189" t="s">
        <v>625</v>
      </c>
      <c r="C189" s="9">
        <v>0</v>
      </c>
      <c r="E189">
        <f>VLOOKUP(A189,Sheet4!$A$2:$C$223,3,FALSE)</f>
        <v>0</v>
      </c>
      <c r="F189">
        <v>0</v>
      </c>
      <c r="G189" s="9" t="str">
        <f t="shared" si="2"/>
        <v/>
      </c>
    </row>
    <row r="190" spans="1:7" x14ac:dyDescent="0.2">
      <c r="A190">
        <v>2010106074</v>
      </c>
      <c r="B190" t="s">
        <v>629</v>
      </c>
      <c r="C190" s="9">
        <v>0</v>
      </c>
      <c r="E190">
        <f>VLOOKUP(A190,Sheet4!$A$2:$C$223,3,FALSE)</f>
        <v>0</v>
      </c>
      <c r="F190">
        <v>0</v>
      </c>
      <c r="G190" s="9" t="str">
        <f t="shared" si="2"/>
        <v/>
      </c>
    </row>
    <row r="191" spans="1:7" x14ac:dyDescent="0.2">
      <c r="A191">
        <v>2010106076</v>
      </c>
      <c r="B191" t="s">
        <v>631</v>
      </c>
      <c r="C191" s="9">
        <v>0</v>
      </c>
      <c r="E191">
        <f>VLOOKUP(A191,Sheet4!$A$2:$C$223,3,FALSE)</f>
        <v>0</v>
      </c>
      <c r="F191">
        <v>0</v>
      </c>
      <c r="G191" s="9" t="str">
        <f t="shared" si="2"/>
        <v/>
      </c>
    </row>
    <row r="192" spans="1:7" x14ac:dyDescent="0.2">
      <c r="A192">
        <v>2010106077</v>
      </c>
      <c r="B192" t="s">
        <v>632</v>
      </c>
      <c r="C192" s="9">
        <v>310602.33584000025</v>
      </c>
      <c r="D192">
        <v>31</v>
      </c>
      <c r="E192">
        <f>VLOOKUP(A192,Sheet4!$A$2:$C$223,3,FALSE)</f>
        <v>1</v>
      </c>
      <c r="F192">
        <v>1</v>
      </c>
      <c r="G192" s="9">
        <f t="shared" si="2"/>
        <v>31</v>
      </c>
    </row>
    <row r="193" spans="1:7" x14ac:dyDescent="0.2">
      <c r="A193">
        <v>2010106080</v>
      </c>
      <c r="B193" t="s">
        <v>635</v>
      </c>
      <c r="C193" s="9">
        <v>0</v>
      </c>
      <c r="E193">
        <f>VLOOKUP(A193,Sheet4!$A$2:$C$223,3,FALSE)</f>
        <v>0</v>
      </c>
      <c r="F193">
        <v>0</v>
      </c>
      <c r="G193" s="9" t="str">
        <f t="shared" si="2"/>
        <v/>
      </c>
    </row>
    <row r="194" spans="1:7" x14ac:dyDescent="0.2">
      <c r="A194">
        <v>2010106081</v>
      </c>
      <c r="B194" t="s">
        <v>636</v>
      </c>
      <c r="C194" s="9">
        <v>0</v>
      </c>
      <c r="E194">
        <f>VLOOKUP(A194,Sheet4!$A$2:$C$223,3,FALSE)</f>
        <v>0</v>
      </c>
      <c r="F194">
        <v>0</v>
      </c>
      <c r="G194" s="9" t="str">
        <f t="shared" si="2"/>
        <v/>
      </c>
    </row>
    <row r="195" spans="1:7" x14ac:dyDescent="0.2">
      <c r="A195">
        <v>2010106086</v>
      </c>
      <c r="B195" t="s">
        <v>640</v>
      </c>
      <c r="C195" s="9">
        <v>0</v>
      </c>
      <c r="E195">
        <f>VLOOKUP(A195,Sheet4!$A$2:$C$223,3,FALSE)</f>
        <v>0</v>
      </c>
      <c r="F195">
        <v>0</v>
      </c>
      <c r="G195" s="9" t="str">
        <f t="shared" ref="G195:G217" si="3">IF(AND(D195&gt;0,F195&gt;0),D195/F195,"")</f>
        <v/>
      </c>
    </row>
    <row r="196" spans="1:7" x14ac:dyDescent="0.2">
      <c r="A196">
        <v>2010106088</v>
      </c>
      <c r="B196" t="s">
        <v>642</v>
      </c>
      <c r="C196" s="9">
        <v>0</v>
      </c>
      <c r="E196">
        <f>VLOOKUP(A196,Sheet4!$A$2:$C$223,3,FALSE)</f>
        <v>0</v>
      </c>
      <c r="F196">
        <v>0</v>
      </c>
      <c r="G196" s="9" t="str">
        <f t="shared" si="3"/>
        <v/>
      </c>
    </row>
    <row r="197" spans="1:7" x14ac:dyDescent="0.2">
      <c r="A197">
        <v>2010106092</v>
      </c>
      <c r="B197" t="s">
        <v>646</v>
      </c>
      <c r="C197" s="9">
        <v>110732.03362</v>
      </c>
      <c r="D197">
        <v>31</v>
      </c>
      <c r="E197">
        <f>VLOOKUP(A197,Sheet4!$A$2:$C$223,3,FALSE)</f>
        <v>1</v>
      </c>
      <c r="F197">
        <v>1</v>
      </c>
      <c r="G197" s="9">
        <f t="shared" si="3"/>
        <v>31</v>
      </c>
    </row>
    <row r="198" spans="1:7" x14ac:dyDescent="0.2">
      <c r="A198">
        <v>2010106093</v>
      </c>
      <c r="B198" t="s">
        <v>647</v>
      </c>
      <c r="C198" s="9">
        <v>0</v>
      </c>
      <c r="E198">
        <f>VLOOKUP(A198,Sheet4!$A$2:$C$223,3,FALSE)</f>
        <v>0</v>
      </c>
      <c r="F198">
        <v>0</v>
      </c>
      <c r="G198" s="9" t="str">
        <f t="shared" si="3"/>
        <v/>
      </c>
    </row>
    <row r="199" spans="1:7" x14ac:dyDescent="0.2">
      <c r="A199">
        <v>2010106095</v>
      </c>
      <c r="B199" t="s">
        <v>649</v>
      </c>
      <c r="C199" s="9">
        <v>0</v>
      </c>
      <c r="E199">
        <f>VLOOKUP(A199,Sheet4!$A$2:$C$223,3,FALSE)</f>
        <v>0</v>
      </c>
      <c r="F199">
        <v>0</v>
      </c>
      <c r="G199" s="9" t="str">
        <f t="shared" si="3"/>
        <v/>
      </c>
    </row>
    <row r="200" spans="1:7" x14ac:dyDescent="0.2">
      <c r="A200">
        <v>2010106098</v>
      </c>
      <c r="B200" t="s">
        <v>652</v>
      </c>
      <c r="C200" s="9">
        <v>0</v>
      </c>
      <c r="E200">
        <f>VLOOKUP(A200,Sheet4!$A$2:$C$223,3,FALSE)</f>
        <v>0</v>
      </c>
      <c r="F200">
        <v>0</v>
      </c>
      <c r="G200" s="9" t="str">
        <f t="shared" si="3"/>
        <v/>
      </c>
    </row>
    <row r="201" spans="1:7" x14ac:dyDescent="0.2">
      <c r="A201">
        <v>2010106099</v>
      </c>
      <c r="B201" t="s">
        <v>653</v>
      </c>
      <c r="C201" s="9">
        <v>0</v>
      </c>
      <c r="E201">
        <f>VLOOKUP(A201,Sheet4!$A$2:$C$223,3,FALSE)</f>
        <v>0</v>
      </c>
      <c r="F201">
        <v>0</v>
      </c>
      <c r="G201" s="9" t="str">
        <f t="shared" si="3"/>
        <v/>
      </c>
    </row>
    <row r="202" spans="1:7" x14ac:dyDescent="0.2">
      <c r="A202">
        <v>2010106100</v>
      </c>
      <c r="B202" t="s">
        <v>654</v>
      </c>
      <c r="C202" s="9">
        <v>0</v>
      </c>
      <c r="E202">
        <f>VLOOKUP(A202,Sheet4!$A$2:$C$223,3,FALSE)</f>
        <v>0</v>
      </c>
      <c r="F202">
        <v>0</v>
      </c>
      <c r="G202" s="9" t="str">
        <f t="shared" si="3"/>
        <v/>
      </c>
    </row>
    <row r="203" spans="1:7" x14ac:dyDescent="0.2">
      <c r="A203">
        <v>2010106102</v>
      </c>
      <c r="B203" t="s">
        <v>656</v>
      </c>
      <c r="C203" s="9">
        <v>0</v>
      </c>
      <c r="E203">
        <f>VLOOKUP(A203,Sheet4!$A$2:$C$223,3,FALSE)</f>
        <v>0</v>
      </c>
      <c r="F203">
        <v>0</v>
      </c>
      <c r="G203" s="9" t="str">
        <f t="shared" si="3"/>
        <v/>
      </c>
    </row>
    <row r="204" spans="1:7" x14ac:dyDescent="0.2">
      <c r="A204">
        <v>2010106104</v>
      </c>
      <c r="B204" t="s">
        <v>658</v>
      </c>
      <c r="C204" s="9">
        <v>0</v>
      </c>
      <c r="E204">
        <f>VLOOKUP(A204,Sheet4!$A$2:$C$223,3,FALSE)</f>
        <v>0</v>
      </c>
      <c r="F204">
        <v>0</v>
      </c>
      <c r="G204" s="9" t="str">
        <f t="shared" si="3"/>
        <v/>
      </c>
    </row>
    <row r="205" spans="1:7" x14ac:dyDescent="0.2">
      <c r="A205">
        <v>2010106105</v>
      </c>
      <c r="B205" t="s">
        <v>659</v>
      </c>
      <c r="C205" s="9">
        <v>0</v>
      </c>
      <c r="E205">
        <f>VLOOKUP(A205,Sheet4!$A$2:$C$223,3,FALSE)</f>
        <v>0</v>
      </c>
      <c r="F205">
        <v>0</v>
      </c>
      <c r="G205" s="9" t="str">
        <f t="shared" si="3"/>
        <v/>
      </c>
    </row>
    <row r="206" spans="1:7" x14ac:dyDescent="0.2">
      <c r="A206">
        <v>2010106106</v>
      </c>
      <c r="B206" t="s">
        <v>660</v>
      </c>
      <c r="C206" s="9">
        <v>0</v>
      </c>
      <c r="E206">
        <f>VLOOKUP(A206,Sheet4!$A$2:$C$223,3,FALSE)</f>
        <v>0</v>
      </c>
      <c r="F206">
        <v>0</v>
      </c>
      <c r="G206" s="9" t="str">
        <f t="shared" si="3"/>
        <v/>
      </c>
    </row>
    <row r="207" spans="1:7" x14ac:dyDescent="0.2">
      <c r="A207">
        <v>2010106109</v>
      </c>
      <c r="B207" t="s">
        <v>663</v>
      </c>
      <c r="C207" s="9">
        <v>0</v>
      </c>
      <c r="E207">
        <f>VLOOKUP(A207,Sheet4!$A$2:$C$223,3,FALSE)</f>
        <v>0</v>
      </c>
      <c r="F207">
        <v>0</v>
      </c>
      <c r="G207" s="9" t="str">
        <f t="shared" si="3"/>
        <v/>
      </c>
    </row>
    <row r="208" spans="1:7" x14ac:dyDescent="0.2">
      <c r="A208">
        <v>2010106110</v>
      </c>
      <c r="B208" t="s">
        <v>664</v>
      </c>
      <c r="C208" s="9">
        <v>0</v>
      </c>
      <c r="E208">
        <f>VLOOKUP(A208,Sheet4!$A$2:$C$223,3,FALSE)</f>
        <v>0</v>
      </c>
      <c r="F208">
        <v>0</v>
      </c>
      <c r="G208" s="9" t="str">
        <f t="shared" si="3"/>
        <v/>
      </c>
    </row>
    <row r="209" spans="1:7" x14ac:dyDescent="0.2">
      <c r="A209">
        <v>2010107002</v>
      </c>
      <c r="B209" t="s">
        <v>666</v>
      </c>
      <c r="C209" s="9">
        <v>0</v>
      </c>
      <c r="E209">
        <f>VLOOKUP(A209,Sheet4!$A$2:$C$223,3,FALSE)</f>
        <v>0</v>
      </c>
      <c r="F209">
        <v>0</v>
      </c>
      <c r="G209" s="9" t="str">
        <f t="shared" si="3"/>
        <v/>
      </c>
    </row>
    <row r="210" spans="1:7" x14ac:dyDescent="0.2">
      <c r="A210">
        <v>2010107010</v>
      </c>
      <c r="B210" t="s">
        <v>672</v>
      </c>
      <c r="C210" s="9">
        <v>3765.26</v>
      </c>
      <c r="D210">
        <v>31</v>
      </c>
      <c r="E210">
        <f>VLOOKUP(A210,Sheet4!$A$2:$C$223,3,FALSE)</f>
        <v>1</v>
      </c>
      <c r="F210">
        <v>1</v>
      </c>
      <c r="G210" s="9">
        <f t="shared" si="3"/>
        <v>31</v>
      </c>
    </row>
    <row r="211" spans="1:7" x14ac:dyDescent="0.2">
      <c r="A211">
        <v>2010107015</v>
      </c>
      <c r="B211" t="s">
        <v>677</v>
      </c>
      <c r="C211" s="9">
        <v>0</v>
      </c>
      <c r="E211">
        <f>VLOOKUP(A211,Sheet4!$A$2:$C$223,3,FALSE)</f>
        <v>0</v>
      </c>
      <c r="F211">
        <v>0</v>
      </c>
      <c r="G211" s="9" t="str">
        <f t="shared" si="3"/>
        <v/>
      </c>
    </row>
    <row r="212" spans="1:7" x14ac:dyDescent="0.2">
      <c r="A212">
        <v>2010107021</v>
      </c>
      <c r="B212" t="s">
        <v>683</v>
      </c>
      <c r="C212" s="9">
        <v>0</v>
      </c>
      <c r="E212">
        <f>VLOOKUP(A212,Sheet4!$A$2:$C$223,3,FALSE)</f>
        <v>0</v>
      </c>
      <c r="F212">
        <v>0</v>
      </c>
      <c r="G212" s="9" t="str">
        <f t="shared" si="3"/>
        <v/>
      </c>
    </row>
    <row r="213" spans="1:7" x14ac:dyDescent="0.2">
      <c r="A213">
        <v>2010107023</v>
      </c>
      <c r="B213" t="s">
        <v>685</v>
      </c>
      <c r="C213" s="9">
        <v>0</v>
      </c>
      <c r="E213">
        <f>VLOOKUP(A213,Sheet4!$A$2:$C$223,3,FALSE)</f>
        <v>0</v>
      </c>
      <c r="F213">
        <v>0</v>
      </c>
      <c r="G213" s="9" t="str">
        <f t="shared" si="3"/>
        <v/>
      </c>
    </row>
    <row r="214" spans="1:7" x14ac:dyDescent="0.2">
      <c r="A214">
        <v>2010107025</v>
      </c>
      <c r="B214" t="s">
        <v>686</v>
      </c>
      <c r="C214" s="9">
        <v>0</v>
      </c>
      <c r="E214">
        <f>VLOOKUP(A214,Sheet4!$A$2:$C$223,3,FALSE)</f>
        <v>0</v>
      </c>
      <c r="F214">
        <v>0</v>
      </c>
      <c r="G214" s="9" t="str">
        <f t="shared" si="3"/>
        <v/>
      </c>
    </row>
    <row r="215" spans="1:7" x14ac:dyDescent="0.2">
      <c r="A215">
        <v>2010107031</v>
      </c>
      <c r="B215" t="s">
        <v>692</v>
      </c>
      <c r="C215" s="9">
        <v>0</v>
      </c>
      <c r="E215">
        <f>VLOOKUP(A215,Sheet4!$A$2:$C$223,3,FALSE)</f>
        <v>0</v>
      </c>
      <c r="F215">
        <v>0</v>
      </c>
      <c r="G215" s="9" t="str">
        <f t="shared" si="3"/>
        <v/>
      </c>
    </row>
    <row r="216" spans="1:7" x14ac:dyDescent="0.2">
      <c r="A216">
        <v>2010107033</v>
      </c>
      <c r="B216" t="s">
        <v>661</v>
      </c>
      <c r="C216" s="9">
        <v>0</v>
      </c>
      <c r="E216">
        <f>VLOOKUP(A216,Sheet4!$A$2:$C$223,3,FALSE)</f>
        <v>0</v>
      </c>
      <c r="F216">
        <v>0</v>
      </c>
      <c r="G216" s="9" t="str">
        <f t="shared" si="3"/>
        <v/>
      </c>
    </row>
    <row r="217" spans="1:7" x14ac:dyDescent="0.2">
      <c r="A217">
        <v>2010107034</v>
      </c>
      <c r="B217" t="s">
        <v>694</v>
      </c>
      <c r="C217" s="9">
        <v>0</v>
      </c>
      <c r="E217">
        <f>VLOOKUP(A217,Sheet4!$A$2:$C$223,3,FALSE)</f>
        <v>0</v>
      </c>
      <c r="F217">
        <v>0</v>
      </c>
      <c r="G217" s="9" t="str">
        <f t="shared" si="3"/>
        <v/>
      </c>
    </row>
    <row r="218" spans="1:7" x14ac:dyDescent="0.2">
      <c r="A218" t="s">
        <v>869</v>
      </c>
      <c r="C218" s="9">
        <v>40704562.399300016</v>
      </c>
      <c r="D218">
        <f>SUM(D2:D217)</f>
        <v>9080</v>
      </c>
      <c r="E218">
        <f>VLOOKUP(A218,Sheet4!$A$2:$C$223,3,FALSE)</f>
        <v>262</v>
      </c>
      <c r="F218">
        <f>SUM(F2:F217)</f>
        <v>262</v>
      </c>
      <c r="G218" s="9">
        <f>SUM(G2:G217)</f>
        <v>3866.6238095238091</v>
      </c>
    </row>
    <row r="219" spans="1:7" x14ac:dyDescent="0.2">
      <c r="G219" s="9">
        <f>D218/F218</f>
        <v>34.656488549618324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3125B7-87AD-412D-9AD4-A0620B1D2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Sheet1 (2)</vt:lpstr>
      <vt:lpstr>Sheet1 (3)</vt:lpstr>
      <vt:lpstr>Sheet2</vt:lpstr>
      <vt:lpstr>Sheet3</vt:lpstr>
      <vt:lpstr>Sheet1 (5)</vt:lpstr>
      <vt:lpstr>Table1</vt:lpstr>
      <vt:lpstr>Sheet1 (4)</vt:lpstr>
      <vt:lpstr>Sheet5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تقارير حساب الأستاذ</dc:title>
  <dc:creator>Crystal Decisions</dc:creator>
  <dc:description>Powered by Crystal</dc:description>
  <cp:lastModifiedBy>Ahmed Abuouf</cp:lastModifiedBy>
  <cp:lastPrinted>2024-01-21T07:58:14Z</cp:lastPrinted>
  <dcterms:created xsi:type="dcterms:W3CDTF">2024-01-21T07:55:29Z</dcterms:created>
  <dcterms:modified xsi:type="dcterms:W3CDTF">2024-03-09T05:30:47Z</dcterms:modified>
</cp:coreProperties>
</file>