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Modelos Personalizados do Office\"/>
    </mc:Choice>
  </mc:AlternateContent>
  <xr:revisionPtr revIDLastSave="0" documentId="8_{BDA40B85-281D-4185-A593-C86D27C27027}" xr6:coauthVersionLast="47" xr6:coauthVersionMax="47" xr10:uidLastSave="{00000000-0000-0000-0000-000000000000}"/>
  <bookViews>
    <workbookView xWindow="-120" yWindow="-120" windowWidth="29040" windowHeight="15840" activeTab="1" xr2:uid="{9B5AE709-1AC9-429B-AD42-93631487C773}"/>
  </bookViews>
  <sheets>
    <sheet name="Gráfico" sheetId="2" r:id="rId1"/>
    <sheet name="Comição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P3" i="1" s="1" a="1"/>
  <c r="N3" i="1" a="1"/>
  <c r="N3" i="1" s="1"/>
  <c r="M3" i="1" a="1"/>
  <c r="M3" i="1" s="1"/>
  <c r="L3" i="1" a="1"/>
  <c r="L3" i="1" s="1"/>
  <c r="P3" i="1" l="1"/>
  <c r="R3" i="1" s="1"/>
  <c r="R8" i="1"/>
  <c r="D19" i="1" s="1"/>
  <c r="R4" i="1"/>
  <c r="R6" i="1"/>
  <c r="R7" i="1"/>
  <c r="R5" i="1"/>
  <c r="D18" i="1" s="1"/>
  <c r="D17" i="1" l="1"/>
  <c r="D16" i="1"/>
  <c r="Q3" i="1" a="1"/>
  <c r="Q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<sst xmlns="http://schemas.openxmlformats.org/spreadsheetml/2006/main" count="78" uniqueCount="51">
  <si>
    <t>Tabela de altomoveis</t>
  </si>
  <si>
    <t>Modelo</t>
  </si>
  <si>
    <t>Ano</t>
  </si>
  <si>
    <t>Valor</t>
  </si>
  <si>
    <t>Placa</t>
  </si>
  <si>
    <t>Marca</t>
  </si>
  <si>
    <t>XDF5487</t>
  </si>
  <si>
    <t>XSD8A78</t>
  </si>
  <si>
    <t>SDF7897</t>
  </si>
  <si>
    <t>SDF7985</t>
  </si>
  <si>
    <t>KJG4567</t>
  </si>
  <si>
    <t>KDF9877</t>
  </si>
  <si>
    <t>HHH8977</t>
  </si>
  <si>
    <t>HFD9878</t>
  </si>
  <si>
    <t>SDF7898</t>
  </si>
  <si>
    <t>DFG8987</t>
  </si>
  <si>
    <t>Fiat</t>
  </si>
  <si>
    <t>VW</t>
  </si>
  <si>
    <t>Chevrolet</t>
  </si>
  <si>
    <t>Renaut</t>
  </si>
  <si>
    <t>Audi</t>
  </si>
  <si>
    <t>Palio</t>
  </si>
  <si>
    <t>Gol</t>
  </si>
  <si>
    <t>Onix</t>
  </si>
  <si>
    <t>Uno</t>
  </si>
  <si>
    <t>Golf</t>
  </si>
  <si>
    <t>S10</t>
  </si>
  <si>
    <t>Sandero</t>
  </si>
  <si>
    <t>Toro</t>
  </si>
  <si>
    <t>A3</t>
  </si>
  <si>
    <t>Fox</t>
  </si>
  <si>
    <t>vendedores</t>
  </si>
  <si>
    <t>Nome</t>
  </si>
  <si>
    <t>Codigo</t>
  </si>
  <si>
    <t>Tipo</t>
  </si>
  <si>
    <t>Total Comição</t>
  </si>
  <si>
    <t>Comissões</t>
  </si>
  <si>
    <t>Classe A</t>
  </si>
  <si>
    <t>Classe B</t>
  </si>
  <si>
    <t xml:space="preserve">codigo vendedor </t>
  </si>
  <si>
    <t>nome vendedor</t>
  </si>
  <si>
    <t>Mariana</t>
  </si>
  <si>
    <t>Julia</t>
  </si>
  <si>
    <t>Marcelo</t>
  </si>
  <si>
    <t>Juliana</t>
  </si>
  <si>
    <t xml:space="preserve">Classe </t>
  </si>
  <si>
    <t>% comissão</t>
  </si>
  <si>
    <t>Valor comissão</t>
  </si>
  <si>
    <t>Rótulos de Linha</t>
  </si>
  <si>
    <t>Total Geral</t>
  </si>
  <si>
    <t>Soma de Total Comição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</si>
</sst>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44" fontId="0" fillId="0" borderId="1" xfId="1" applyFont="1" applyBorder="1"/>
    <xf numFmtId="0" fontId="0" fillId="3" borderId="1" xfId="0" applyFill="1" applyBorder="1"/>
    <xf numFmtId="0" fontId="0" fillId="4" borderId="1" xfId="0" applyFill="1" applyBorder="1"/>
    <xf numFmtId="9" fontId="0" fillId="0" borderId="1" xfId="0" applyNumberFormat="1" applyBorder="1"/>
    <xf numFmtId="0" fontId="0" fillId="5" borderId="1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4" fontId="2" fillId="0" borderId="1" xfId="1" applyFont="1" applyBorder="1"/>
    <xf numFmtId="0" fontId="0" fillId="6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[Prova exel.xlsx]Gráfico!Tabela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Gráfico!$A$2:$A$14</c:f>
              <c:multiLvlStrCache>
                <c:ptCount val="4"/>
                <c:lvl>
                  <c:pt idx="0">
                    <c:v>4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</c:lvl>
                <c:lvl>
                  <c:pt idx="0">
                    <c:v>Classe B</c:v>
                  </c:pt>
                  <c:pt idx="1">
                    <c:v>Classe A</c:v>
                  </c:pt>
                  <c:pt idx="2">
                    <c:v>Classe B</c:v>
                  </c:pt>
                  <c:pt idx="3">
                    <c:v>Classe A</c:v>
                  </c:pt>
                </c:lvl>
                <c:lvl>
                  <c:pt idx="0">
                    <c:v>Julia</c:v>
                  </c:pt>
                  <c:pt idx="1">
                    <c:v>Juliana</c:v>
                  </c:pt>
                  <c:pt idx="2">
                    <c:v>Marcelo</c:v>
                  </c:pt>
                  <c:pt idx="3">
                    <c:v>Mariana</c:v>
                  </c:pt>
                </c:lvl>
              </c:multiLvlStrCache>
            </c:multiLvlStrRef>
          </c:cat>
          <c:val>
            <c:numRef>
              <c:f>Gráfico!$B$2:$B$14</c:f>
              <c:numCache>
                <c:formatCode>General</c:formatCode>
                <c:ptCount val="4"/>
                <c:pt idx="0">
                  <c:v>14250</c:v>
                </c:pt>
                <c:pt idx="1">
                  <c:v>14250</c:v>
                </c:pt>
                <c:pt idx="2">
                  <c:v>4170</c:v>
                </c:pt>
                <c:pt idx="3">
                  <c:v>11265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9-4A67-A8B2-2DB38CB1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4897967"/>
        <c:axId val="1574900463"/>
      </c:barChart>
      <c:catAx>
        <c:axId val="15748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900463"/>
        <c:crosses val="autoZero"/>
        <c:auto val="1"/>
        <c:lblAlgn val="ctr"/>
        <c:lblOffset val="100"/>
        <c:noMultiLvlLbl val="0"/>
      </c:catAx>
      <c:valAx>
        <c:axId val="1574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8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Comição!$D$15</c:f>
              <c:strCache>
                <c:ptCount val="1"/>
                <c:pt idx="0">
                  <c:v>Total Comição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Comição!$B$16:$C$19</c:f>
              <c:multiLvlStrCache>
                <c:ptCount val="4"/>
                <c:lvl>
                  <c:pt idx="0">
                    <c:v>Classe A</c:v>
                  </c:pt>
                  <c:pt idx="1">
                    <c:v>Classe A</c:v>
                  </c:pt>
                  <c:pt idx="2">
                    <c:v>Classe B</c:v>
                  </c:pt>
                  <c:pt idx="3">
                    <c:v>Classe B</c:v>
                  </c:pt>
                </c:lvl>
                <c:lvl>
                  <c:pt idx="0">
                    <c:v>Mariana</c:v>
                  </c:pt>
                  <c:pt idx="1">
                    <c:v>Juliana</c:v>
                  </c:pt>
                  <c:pt idx="2">
                    <c:v>Marcelo</c:v>
                  </c:pt>
                  <c:pt idx="3">
                    <c:v>Julia</c:v>
                  </c:pt>
                </c:lvl>
              </c:multiLvlStrCache>
            </c:multiLvlStrRef>
          </c:cat>
          <c:val>
            <c:numRef>
              <c:f>Comição!$D$16:$D$19</c:f>
              <c:numCache>
                <c:formatCode>_("R$"* #,##0.00_);_("R$"* \(#,##0.00\);_("R$"* "-"??_);_(@_)</c:formatCode>
                <c:ptCount val="4"/>
                <c:pt idx="0">
                  <c:v>3755</c:v>
                </c:pt>
                <c:pt idx="1">
                  <c:v>6140</c:v>
                </c:pt>
                <c:pt idx="2">
                  <c:v>0</c:v>
                </c:pt>
                <c:pt idx="3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A-4F88-B4BD-89C5772DF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771583"/>
        <c:axId val="1723772415"/>
      </c:barChart>
      <c:catAx>
        <c:axId val="172377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72415"/>
        <c:crosses val="autoZero"/>
        <c:auto val="1"/>
        <c:lblAlgn val="ctr"/>
        <c:lblOffset val="100"/>
        <c:noMultiLvlLbl val="0"/>
      </c:catAx>
      <c:valAx>
        <c:axId val="172377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7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114299</xdr:rowOff>
    </xdr:from>
    <xdr:to>
      <xdr:col>15</xdr:col>
      <xdr:colOff>247650</xdr:colOff>
      <xdr:row>20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693899-1073-642E-DCD0-F220341F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150201</xdr:colOff>
      <xdr:row>10</xdr:row>
      <xdr:rowOff>27843</xdr:rowOff>
    </xdr:from>
    <xdr:to>
      <xdr:col>16</xdr:col>
      <xdr:colOff>157528</xdr:colOff>
      <xdr:row>24</xdr:row>
      <xdr:rowOff>104043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4ED5B-D111-147E-36B9-6A1A192B2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orte" refreshedDate="44721.425358912034" createdVersion="8" refreshedVersion="8" minRefreshableVersion="3" recordCount="4" xr:uid="{006C5D6C-7011-4170-B0D6-84FD662E921D}">
  <cacheSource type="worksheet">
    <worksheetSource ref="A15:D19" sheet="Comição"/>
  </cacheSource>
  <cacheFields count="4">
    <cacheField name="Codigo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Nome" numFmtId="0">
      <sharedItems count="4">
        <s v="Mariana"/>
        <s v="Juliana"/>
        <s v="Marcelo"/>
        <s v="Julia"/>
      </sharedItems>
    </cacheField>
    <cacheField name="Tipo" numFmtId="0">
      <sharedItems count="2">
        <s v="Classe A"/>
        <s v="Classe B"/>
      </sharedItems>
    </cacheField>
    <cacheField name="Total Comição" numFmtId="44">
      <sharedItems containsSemiMixedTypes="0" containsString="0" containsNumber="1" containsInteger="1" minValue="4170" maxValue="14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11265"/>
  </r>
  <r>
    <x v="1"/>
    <x v="1"/>
    <x v="0"/>
    <n v="14250"/>
  </r>
  <r>
    <x v="2"/>
    <x v="2"/>
    <x v="1"/>
    <n v="4170"/>
  </r>
  <r>
    <x v="3"/>
    <x v="3"/>
    <x v="1"/>
    <n v="14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A7296-4277-4509-9248-10D3AABD12A8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B14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numFmtId="44" showAll="0"/>
  </pivotFields>
  <rowFields count="3">
    <field x="1"/>
    <field x="2"/>
    <field x="0"/>
  </rowFields>
  <rowItems count="13">
    <i>
      <x/>
    </i>
    <i r="1">
      <x v="1"/>
    </i>
    <i r="2">
      <x v="3"/>
    </i>
    <i>
      <x v="1"/>
    </i>
    <i r="1">
      <x/>
    </i>
    <i r="2">
      <x v="1"/>
    </i>
    <i>
      <x v="2"/>
    </i>
    <i r="1">
      <x v="1"/>
    </i>
    <i r="2">
      <x v="2"/>
    </i>
    <i>
      <x v="3"/>
    </i>
    <i r="1">
      <x/>
    </i>
    <i r="2">
      <x/>
    </i>
    <i t="grand">
      <x/>
    </i>
  </rowItems>
  <colItems count="1">
    <i/>
  </colItems>
  <dataFields count="1">
    <dataField name="Soma de Total Comição" fld="3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57C0-6173-4599-A112-6003986AFA1A}">
  <dimension ref="A1:B14"/>
  <sheetViews>
    <sheetView workbookViewId="0"/>
  </sheetViews>
  <sheetFormatPr defaultRowHeight="15" x14ac:dyDescent="0.25"/>
  <cols>
    <col min="1" max="1" width="18" bestFit="1" customWidth="1"/>
    <col min="2" max="3" width="21.85546875" bestFit="1" customWidth="1"/>
  </cols>
  <sheetData>
    <row r="1" spans="1:2" x14ac:dyDescent="0.25">
      <c r="A1" s="9" t="s">
        <v>48</v>
      </c>
      <c r="B1" t="s">
        <v>50</v>
      </c>
    </row>
    <row r="2" spans="1:2" x14ac:dyDescent="0.25">
      <c r="A2" s="10" t="s">
        <v>42</v>
      </c>
      <c r="B2" s="8">
        <v>14250</v>
      </c>
    </row>
    <row r="3" spans="1:2" x14ac:dyDescent="0.25">
      <c r="A3" s="11" t="s">
        <v>38</v>
      </c>
      <c r="B3" s="8">
        <v>14250</v>
      </c>
    </row>
    <row r="4" spans="1:2" x14ac:dyDescent="0.25">
      <c r="A4" s="12">
        <v>4</v>
      </c>
      <c r="B4" s="8">
        <v>14250</v>
      </c>
    </row>
    <row r="5" spans="1:2" x14ac:dyDescent="0.25">
      <c r="A5" s="10" t="s">
        <v>44</v>
      </c>
      <c r="B5" s="8">
        <v>14250</v>
      </c>
    </row>
    <row r="6" spans="1:2" x14ac:dyDescent="0.25">
      <c r="A6" s="11" t="s">
        <v>37</v>
      </c>
      <c r="B6" s="8">
        <v>14250</v>
      </c>
    </row>
    <row r="7" spans="1:2" x14ac:dyDescent="0.25">
      <c r="A7" s="12">
        <v>2</v>
      </c>
      <c r="B7" s="8">
        <v>14250</v>
      </c>
    </row>
    <row r="8" spans="1:2" x14ac:dyDescent="0.25">
      <c r="A8" s="10" t="s">
        <v>43</v>
      </c>
      <c r="B8" s="8">
        <v>4170</v>
      </c>
    </row>
    <row r="9" spans="1:2" x14ac:dyDescent="0.25">
      <c r="A9" s="11" t="s">
        <v>38</v>
      </c>
      <c r="B9" s="8">
        <v>4170</v>
      </c>
    </row>
    <row r="10" spans="1:2" x14ac:dyDescent="0.25">
      <c r="A10" s="12">
        <v>3</v>
      </c>
      <c r="B10" s="8">
        <v>4170</v>
      </c>
    </row>
    <row r="11" spans="1:2" x14ac:dyDescent="0.25">
      <c r="A11" s="10" t="s">
        <v>41</v>
      </c>
      <c r="B11" s="8">
        <v>11265</v>
      </c>
    </row>
    <row r="12" spans="1:2" x14ac:dyDescent="0.25">
      <c r="A12" s="11" t="s">
        <v>37</v>
      </c>
      <c r="B12" s="8">
        <v>11265</v>
      </c>
    </row>
    <row r="13" spans="1:2" x14ac:dyDescent="0.25">
      <c r="A13" s="12">
        <v>1</v>
      </c>
      <c r="B13" s="8">
        <v>11265</v>
      </c>
    </row>
    <row r="14" spans="1:2" x14ac:dyDescent="0.25">
      <c r="A14" s="10" t="s">
        <v>49</v>
      </c>
      <c r="B14" s="8">
        <v>43935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EA96-DB77-4F92-AFCD-96215E78EDE3}">
  <dimension ref="A1:R19"/>
  <sheetViews>
    <sheetView showGridLines="0" tabSelected="1" zoomScale="130" zoomScaleNormal="130" workbookViewId="0">
      <selection activeCell="D18" sqref="D18"/>
    </sheetView>
  </sheetViews>
  <sheetFormatPr defaultRowHeight="15" x14ac:dyDescent="0.25"/>
  <cols>
    <col min="1" max="1" width="9.85546875" customWidth="1"/>
    <col min="2" max="2" width="12" customWidth="1"/>
    <col min="4" max="4" width="14.140625" customWidth="1"/>
    <col min="5" max="5" width="14.7109375" customWidth="1"/>
    <col min="14" max="14" width="13.7109375" bestFit="1" customWidth="1"/>
    <col min="15" max="15" width="9.140625" customWidth="1"/>
    <col min="17" max="17" width="13.140625" customWidth="1"/>
    <col min="18" max="18" width="18" customWidth="1"/>
  </cols>
  <sheetData>
    <row r="1" spans="1:18" x14ac:dyDescent="0.25">
      <c r="A1" s="14" t="s">
        <v>0</v>
      </c>
      <c r="B1" s="14"/>
      <c r="C1" s="14"/>
      <c r="D1" s="14"/>
      <c r="E1" s="14"/>
    </row>
    <row r="2" spans="1:18" x14ac:dyDescent="0.25">
      <c r="A2" s="2" t="s">
        <v>4</v>
      </c>
      <c r="B2" s="2" t="s">
        <v>5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39</v>
      </c>
      <c r="I2" s="2"/>
      <c r="J2" s="2" t="s">
        <v>40</v>
      </c>
      <c r="K2" s="2"/>
      <c r="L2" s="2" t="s">
        <v>5</v>
      </c>
      <c r="M2" s="2" t="s">
        <v>1</v>
      </c>
      <c r="N2" s="2" t="s">
        <v>3</v>
      </c>
      <c r="P2" s="4" t="s">
        <v>45</v>
      </c>
      <c r="Q2" s="4" t="s">
        <v>46</v>
      </c>
      <c r="R2" s="4" t="s">
        <v>47</v>
      </c>
    </row>
    <row r="3" spans="1:18" x14ac:dyDescent="0.25">
      <c r="A3" s="1" t="s">
        <v>6</v>
      </c>
      <c r="B3" s="1" t="s">
        <v>16</v>
      </c>
      <c r="C3" s="1" t="s">
        <v>21</v>
      </c>
      <c r="D3" s="1">
        <v>2010</v>
      </c>
      <c r="E3" s="3">
        <v>17000</v>
      </c>
      <c r="G3" s="1" t="s">
        <v>15</v>
      </c>
      <c r="H3" s="1">
        <v>3</v>
      </c>
      <c r="I3" s="1"/>
      <c r="J3" s="1" t="str" cm="1">
        <f t="array" ref="J3:J8">VLOOKUP($H$3:$H$8,A16:B19,2,FALSE)</f>
        <v>Marcelo</v>
      </c>
      <c r="K3" s="1"/>
      <c r="L3" s="1" t="str" cm="1">
        <f t="array" ref="L3:L8">VLOOKUP($G$3:$G$8,A3:B12,2,FALSE)</f>
        <v>VW</v>
      </c>
      <c r="M3" s="1" t="str" cm="1">
        <f t="array" ref="M3:M8">VLOOKUP($G$3:$G$8,A3:C12,3,FALSE)</f>
        <v>Fox</v>
      </c>
      <c r="N3" s="3" cm="1">
        <f t="array" ref="N3:N8">VLOOKUP($G$3:$G$8,A3:E12,5,FALSE)</f>
        <v>25600</v>
      </c>
      <c r="P3" s="1" t="str" cm="1">
        <f t="array" ref="P3:P8">VLOOKUP(J3:J8,B16:C19,2,FALSE)</f>
        <v>Classe B</v>
      </c>
      <c r="Q3" s="1" cm="1">
        <f t="array" ref="Q3:Q8">VLOOKUP(_xlfn.ANCHORARRAY(P3),G16:H17,2,FALSE)</f>
        <v>0.05</v>
      </c>
      <c r="R3" s="3">
        <f>IF(P3=G16,N3*H16,N3*H17)</f>
        <v>1280</v>
      </c>
    </row>
    <row r="4" spans="1:18" x14ac:dyDescent="0.25">
      <c r="A4" s="1" t="s">
        <v>7</v>
      </c>
      <c r="B4" s="1" t="s">
        <v>17</v>
      </c>
      <c r="C4" s="1" t="s">
        <v>22</v>
      </c>
      <c r="D4" s="1">
        <v>2005</v>
      </c>
      <c r="E4" s="3">
        <v>18500</v>
      </c>
      <c r="G4" s="1" t="s">
        <v>8</v>
      </c>
      <c r="H4" s="1">
        <v>1</v>
      </c>
      <c r="I4" s="1"/>
      <c r="J4" s="1" t="str">
        <v>Mariana</v>
      </c>
      <c r="K4" s="1"/>
      <c r="L4" s="1" t="str">
        <v>Chevrolet</v>
      </c>
      <c r="M4" s="1" t="str">
        <v>Onix</v>
      </c>
      <c r="N4" s="3">
        <v>45800</v>
      </c>
      <c r="P4" s="1" t="str">
        <v>Classe A</v>
      </c>
      <c r="Q4" s="1">
        <v>0.1</v>
      </c>
      <c r="R4" s="3">
        <f>IF(P4=G17,N4*H16,N4*H17)</f>
        <v>2290</v>
      </c>
    </row>
    <row r="5" spans="1:18" x14ac:dyDescent="0.25">
      <c r="A5" s="1" t="s">
        <v>8</v>
      </c>
      <c r="B5" s="1" t="s">
        <v>18</v>
      </c>
      <c r="C5" s="1" t="s">
        <v>23</v>
      </c>
      <c r="D5" s="1">
        <v>2002</v>
      </c>
      <c r="E5" s="3">
        <v>45800</v>
      </c>
      <c r="G5" s="1" t="s">
        <v>10</v>
      </c>
      <c r="H5" s="1">
        <v>2</v>
      </c>
      <c r="I5" s="1"/>
      <c r="J5" s="1" t="str">
        <v>Juliana</v>
      </c>
      <c r="K5" s="1"/>
      <c r="L5" s="1" t="str">
        <v>VW</v>
      </c>
      <c r="M5" s="1" t="str">
        <v>Golf</v>
      </c>
      <c r="N5" s="3">
        <v>27800</v>
      </c>
      <c r="P5" s="1" t="str">
        <v>Classe A</v>
      </c>
      <c r="Q5" s="1">
        <v>0.1</v>
      </c>
      <c r="R5" s="3">
        <f>IF(P5=G18,N5*H16,N5*H17)</f>
        <v>1390</v>
      </c>
    </row>
    <row r="6" spans="1:18" x14ac:dyDescent="0.25">
      <c r="A6" s="1" t="s">
        <v>9</v>
      </c>
      <c r="B6" s="1" t="s">
        <v>16</v>
      </c>
      <c r="C6" s="1" t="s">
        <v>24</v>
      </c>
      <c r="D6" s="1">
        <v>2015</v>
      </c>
      <c r="E6" s="3">
        <v>55300</v>
      </c>
      <c r="G6" s="1" t="s">
        <v>11</v>
      </c>
      <c r="H6" s="1">
        <v>1</v>
      </c>
      <c r="I6" s="1"/>
      <c r="J6" s="1" t="str">
        <v>Mariana</v>
      </c>
      <c r="K6" s="1"/>
      <c r="L6" s="1" t="str">
        <v>Chevrolet</v>
      </c>
      <c r="M6" s="1" t="str">
        <v>S10</v>
      </c>
      <c r="N6" s="3">
        <v>29300</v>
      </c>
      <c r="P6" s="1" t="str">
        <v>Classe A</v>
      </c>
      <c r="Q6" s="1">
        <v>0.1</v>
      </c>
      <c r="R6" s="3">
        <f>IF(P6=G19,N6*H16,N6*H17)</f>
        <v>1465</v>
      </c>
    </row>
    <row r="7" spans="1:18" x14ac:dyDescent="0.25">
      <c r="A7" s="1" t="s">
        <v>10</v>
      </c>
      <c r="B7" s="1" t="s">
        <v>17</v>
      </c>
      <c r="C7" s="1" t="s">
        <v>25</v>
      </c>
      <c r="D7" s="1">
        <v>2010</v>
      </c>
      <c r="E7" s="3">
        <v>27800</v>
      </c>
      <c r="G7" s="1" t="s">
        <v>13</v>
      </c>
      <c r="H7" s="1">
        <v>2</v>
      </c>
      <c r="I7" s="1"/>
      <c r="J7" s="1" t="str">
        <v>Juliana</v>
      </c>
      <c r="K7" s="1"/>
      <c r="L7" s="1" t="str">
        <v>Fiat</v>
      </c>
      <c r="M7" s="1" t="str">
        <v>Toro</v>
      </c>
      <c r="N7" s="3">
        <v>95000</v>
      </c>
      <c r="P7" s="1" t="str">
        <v>Classe A</v>
      </c>
      <c r="Q7" s="1">
        <v>0.1</v>
      </c>
      <c r="R7" s="3">
        <f>IF(P7=G20,N7*H16,N7*H17)</f>
        <v>4750</v>
      </c>
    </row>
    <row r="8" spans="1:18" x14ac:dyDescent="0.25">
      <c r="A8" s="1" t="s">
        <v>11</v>
      </c>
      <c r="B8" s="1" t="s">
        <v>18</v>
      </c>
      <c r="C8" s="1" t="s">
        <v>26</v>
      </c>
      <c r="D8" s="1">
        <v>2011</v>
      </c>
      <c r="E8" s="3">
        <v>29300</v>
      </c>
      <c r="G8" s="1" t="s">
        <v>13</v>
      </c>
      <c r="H8" s="1">
        <v>4</v>
      </c>
      <c r="I8" s="1"/>
      <c r="J8" s="1" t="str">
        <v>Julia</v>
      </c>
      <c r="K8" s="1"/>
      <c r="L8" s="1" t="str">
        <v>Fiat</v>
      </c>
      <c r="M8" s="1" t="str">
        <v>Toro</v>
      </c>
      <c r="N8" s="3">
        <v>95000</v>
      </c>
      <c r="P8" s="1" t="str">
        <v>Classe B</v>
      </c>
      <c r="Q8" s="1">
        <v>0.05</v>
      </c>
      <c r="R8" s="3">
        <f>IF(P8=G21,N8*H16,N8*H17)</f>
        <v>4750</v>
      </c>
    </row>
    <row r="9" spans="1:18" x14ac:dyDescent="0.25">
      <c r="A9" s="1" t="s">
        <v>12</v>
      </c>
      <c r="B9" s="1" t="s">
        <v>19</v>
      </c>
      <c r="C9" s="1" t="s">
        <v>27</v>
      </c>
      <c r="D9" s="1">
        <v>2001</v>
      </c>
      <c r="E9" s="3">
        <v>15400</v>
      </c>
    </row>
    <row r="10" spans="1:18" x14ac:dyDescent="0.25">
      <c r="A10" s="1" t="s">
        <v>13</v>
      </c>
      <c r="B10" s="1" t="s">
        <v>16</v>
      </c>
      <c r="C10" s="1" t="s">
        <v>28</v>
      </c>
      <c r="D10" s="1">
        <v>2018</v>
      </c>
      <c r="E10" s="3">
        <v>95000</v>
      </c>
    </row>
    <row r="11" spans="1:18" x14ac:dyDescent="0.25">
      <c r="A11" s="1" t="s">
        <v>14</v>
      </c>
      <c r="B11" s="1" t="s">
        <v>20</v>
      </c>
      <c r="C11" s="1" t="s">
        <v>29</v>
      </c>
      <c r="D11" s="1">
        <v>2010</v>
      </c>
      <c r="E11" s="3">
        <v>33200</v>
      </c>
    </row>
    <row r="12" spans="1:18" x14ac:dyDescent="0.25">
      <c r="A12" s="1" t="s">
        <v>15</v>
      </c>
      <c r="B12" s="1" t="s">
        <v>17</v>
      </c>
      <c r="C12" s="1" t="s">
        <v>30</v>
      </c>
      <c r="D12" s="1">
        <v>2015</v>
      </c>
      <c r="E12" s="3">
        <v>25600</v>
      </c>
    </row>
    <row r="14" spans="1:18" x14ac:dyDescent="0.25">
      <c r="A14" t="s">
        <v>31</v>
      </c>
    </row>
    <row r="15" spans="1:18" x14ac:dyDescent="0.25">
      <c r="A15" s="7" t="s">
        <v>33</v>
      </c>
      <c r="B15" s="7" t="s">
        <v>32</v>
      </c>
      <c r="C15" s="7" t="s">
        <v>34</v>
      </c>
      <c r="D15" s="7" t="s">
        <v>35</v>
      </c>
      <c r="G15" s="5" t="s">
        <v>36</v>
      </c>
      <c r="H15" s="5"/>
    </row>
    <row r="16" spans="1:18" x14ac:dyDescent="0.25">
      <c r="A16" s="1">
        <v>1</v>
      </c>
      <c r="B16" s="1" t="s">
        <v>41</v>
      </c>
      <c r="C16" s="1" t="s">
        <v>37</v>
      </c>
      <c r="D16" s="13">
        <f>SUMIF(J3:J8,B16,R3:R8)</f>
        <v>3755</v>
      </c>
      <c r="G16" s="1" t="s">
        <v>37</v>
      </c>
      <c r="H16" s="6">
        <v>0.1</v>
      </c>
    </row>
    <row r="17" spans="1:8" x14ac:dyDescent="0.25">
      <c r="A17" s="1">
        <v>2</v>
      </c>
      <c r="B17" s="1" t="s">
        <v>44</v>
      </c>
      <c r="C17" s="1" t="s">
        <v>37</v>
      </c>
      <c r="D17" s="13">
        <f t="shared" ref="D17:D19" si="0">SUMIF(J4:J9,B17,R4:R9)</f>
        <v>6140</v>
      </c>
      <c r="G17" s="1" t="s">
        <v>38</v>
      </c>
      <c r="H17" s="6">
        <v>0.05</v>
      </c>
    </row>
    <row r="18" spans="1:8" x14ac:dyDescent="0.25">
      <c r="A18" s="1">
        <v>3</v>
      </c>
      <c r="B18" s="1" t="s">
        <v>43</v>
      </c>
      <c r="C18" s="1" t="s">
        <v>38</v>
      </c>
      <c r="D18" s="13">
        <f t="shared" si="0"/>
        <v>0</v>
      </c>
    </row>
    <row r="19" spans="1:8" x14ac:dyDescent="0.25">
      <c r="A19" s="1">
        <v>4</v>
      </c>
      <c r="B19" s="1" t="s">
        <v>42</v>
      </c>
      <c r="C19" s="1" t="s">
        <v>38</v>
      </c>
      <c r="D19" s="13">
        <f t="shared" si="0"/>
        <v>4750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73FA5264408D4A87CB2E6064361651" ma:contentTypeVersion="9" ma:contentTypeDescription="Crie um novo documento." ma:contentTypeScope="" ma:versionID="9272782c00c0a7ca4b9ea344215f47ca">
  <xsd:schema xmlns:xsd="http://www.w3.org/2001/XMLSchema" xmlns:xs="http://www.w3.org/2001/XMLSchema" xmlns:p="http://schemas.microsoft.com/office/2006/metadata/properties" xmlns:ns3="614b62f7-2ee2-4176-b2f7-7950535412d4" xmlns:ns4="b82d7aaa-2179-4e34-8872-e79cb7fd9fe2" targetNamespace="http://schemas.microsoft.com/office/2006/metadata/properties" ma:root="true" ma:fieldsID="fd5cb02cdfd33889460e310bc4aeed64" ns3:_="" ns4:_="">
    <xsd:import namespace="614b62f7-2ee2-4176-b2f7-7950535412d4"/>
    <xsd:import namespace="b82d7aaa-2179-4e34-8872-e79cb7fd9f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b62f7-2ee2-4176-b2f7-7950535412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d7aaa-2179-4e34-8872-e79cb7fd9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47EBD-F0B8-43AD-9519-044B58A5E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b62f7-2ee2-4176-b2f7-7950535412d4"/>
    <ds:schemaRef ds:uri="b82d7aaa-2179-4e34-8872-e79cb7fd9f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1A227-303A-45D5-B39B-940CD7F426D0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614b62f7-2ee2-4176-b2f7-7950535412d4"/>
    <ds:schemaRef ds:uri="http://purl.org/dc/elements/1.1/"/>
    <ds:schemaRef ds:uri="http://schemas.openxmlformats.org/package/2006/metadata/core-properties"/>
    <ds:schemaRef ds:uri="b82d7aaa-2179-4e34-8872-e79cb7fd9fe2"/>
  </ds:schemaRefs>
</ds:datastoreItem>
</file>

<file path=customXml/itemProps3.xml><?xml version="1.0" encoding="utf-8"?>
<ds:datastoreItem xmlns:ds="http://schemas.openxmlformats.org/officeDocument/2006/customXml" ds:itemID="{97E091AD-B1DD-4D1D-BEC8-652057C07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Gráfico</vt:lpstr>
      <vt:lpstr>Comição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CARLOS DANIEL DE ABREU</cp:lastModifiedBy>
  <dcterms:created xsi:type="dcterms:W3CDTF">2022-06-09T11:37:07Z</dcterms:created>
  <dcterms:modified xsi:type="dcterms:W3CDTF">2022-06-09T14:08:42Z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0x0101009973FA5264408D4A87CB2E6064361651</vt:lpwstr>
  </property>
</Properties>
</file>