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git\stps\"/>
    </mc:Choice>
  </mc:AlternateContent>
  <xr:revisionPtr revIDLastSave="0" documentId="13_ncr:1_{0B078CCE-D8E2-42B0-9938-16F085C883BC}" xr6:coauthVersionLast="47" xr6:coauthVersionMax="47" xr10:uidLastSave="{00000000-0000-0000-0000-000000000000}"/>
  <bookViews>
    <workbookView xWindow="1896" yWindow="396" windowWidth="20640" windowHeight="11568" tabRatio="775" firstSheet="1" activeTab="9"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til py" sheetId="78" r:id="rId10"/>
    <sheet name="Statistikk" sheetId="45" r:id="rId11"/>
    <sheet name="Hjelpeark" sheetId="56" r:id="rId12"/>
    <sheet name="Historikk" sheetId="75" state="hidden" r:id="rId13"/>
    <sheet name="f_ahh" sheetId="46" r:id="rId14"/>
    <sheet name="f_rb" sheetId="67" r:id="rId15"/>
    <sheet name="f_eb" sheetId="68" r:id="rId16"/>
    <sheet name="f_kaf" sheetId="69" r:id="rId17"/>
    <sheet name="f_øg" sheetId="70" r:id="rId18"/>
    <sheet name="f_jh" sheetId="71" r:id="rId19"/>
    <sheet name="f_toh" sheetId="72" r:id="rId20"/>
    <sheet name="f_utg" sheetId="73" r:id="rId21"/>
    <sheet name="f_lev" sheetId="74" r:id="rId22"/>
  </sheets>
  <externalReferences>
    <externalReference r:id="rId23"/>
  </externalReferences>
  <definedNames>
    <definedName name="_200402" localSheetId="0">#REF!</definedName>
    <definedName name="_200402">#REF!</definedName>
    <definedName name="_xlnm._FilterDatabase" localSheetId="11"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Y3" i="45"/>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S4" i="46"/>
  <c r="Q4" i="45" s="1"/>
  <c r="J7" i="70"/>
  <c r="K5" i="73"/>
  <c r="J7" i="67"/>
  <c r="Q6" i="73"/>
  <c r="R6" i="73" s="1"/>
  <c r="Q6" i="74"/>
  <c r="J7" i="71"/>
  <c r="D6" i="45"/>
  <c r="K5" i="69"/>
  <c r="J7" i="74"/>
  <c r="K5" i="71"/>
  <c r="J7" i="69"/>
  <c r="R5" i="73"/>
  <c r="K5" i="68"/>
  <c r="Q6" i="72"/>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R6" i="72"/>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AB3" i="45" a="1"/>
  <c r="AB3" i="45" s="1"/>
  <c r="AM3" i="45" a="1"/>
  <c r="AM3" i="45" s="1"/>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S5" i="46" l="1"/>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Q11" i="45"/>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AM20" i="45" a="1"/>
  <c r="AM20" i="45" s="1"/>
  <c r="Q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S22" i="46" l="1"/>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AM26" i="45" a="1"/>
  <c r="AM26" i="45" s="1"/>
  <c r="AB26" i="45" a="1"/>
  <c r="AB26" i="45" s="1"/>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Q27" i="45" l="1"/>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Q29" i="45"/>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R35" i="73"/>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AQ9" i="55"/>
  <c r="AP7" i="55"/>
  <c r="AR10" i="55"/>
  <c r="AP12" i="55"/>
  <c r="I109" i="55"/>
  <c r="I107" i="55"/>
  <c r="AR8" i="55"/>
  <c r="AQ10" i="55"/>
  <c r="AP6" i="55"/>
  <c r="AR7" i="55"/>
  <c r="AL43" i="33" a="1"/>
  <c r="I104" i="55"/>
  <c r="AQ8" i="55"/>
  <c r="I102" i="55"/>
  <c r="AP9" i="55"/>
  <c r="AQ6" i="55"/>
  <c r="AR6" i="55"/>
  <c r="AQ7" i="55"/>
  <c r="AR12" i="55"/>
  <c r="I106" i="55"/>
  <c r="AQ12" i="55"/>
  <c r="AP8" i="55"/>
  <c r="AR9" i="55"/>
  <c r="I103" i="55"/>
  <c r="AP10" i="55"/>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D8" i="55"/>
  <c r="D12" i="55"/>
  <c r="P8" i="77"/>
  <c r="F101" i="55"/>
  <c r="F72" i="76"/>
  <c r="G68" i="76"/>
  <c r="P12" i="55"/>
  <c r="I105" i="55"/>
  <c r="W5" i="55"/>
  <c r="AB6" i="55"/>
  <c r="AL38" i="55"/>
  <c r="N107" i="55"/>
  <c r="N8" i="77"/>
  <c r="N104" i="55"/>
  <c r="AM47" i="55"/>
  <c r="C101" i="55"/>
  <c r="AL45" i="55"/>
  <c r="Q8" i="77"/>
  <c r="Q11" i="77"/>
  <c r="AM10" i="55"/>
  <c r="D64" i="76"/>
  <c r="X6" i="77"/>
  <c r="Q5" i="77"/>
  <c r="G71" i="76"/>
  <c r="N109" i="55"/>
  <c r="F104" i="55"/>
  <c r="F65" i="76"/>
  <c r="L103" i="55"/>
  <c r="M107" i="55"/>
  <c r="AL47" i="55"/>
  <c r="AB12" i="55"/>
  <c r="P13" i="77"/>
  <c r="N6" i="77"/>
  <c r="AK44" i="55"/>
  <c r="AL46" i="55"/>
  <c r="P8" i="55"/>
  <c r="E70" i="76"/>
  <c r="L107" i="55"/>
  <c r="AB10" i="55"/>
  <c r="E69" i="76"/>
  <c r="D6" i="55"/>
  <c r="L104" i="55"/>
  <c r="F105" i="55"/>
  <c r="C104" i="55"/>
  <c r="M106" i="55"/>
  <c r="M103" i="55"/>
  <c r="E66" i="76"/>
  <c r="G67" i="76"/>
  <c r="J103" i="55"/>
  <c r="AR11" i="55"/>
  <c r="J109" i="55"/>
  <c r="N106" i="55"/>
  <c r="AM11" i="55"/>
  <c r="J106" i="55"/>
  <c r="AB5" i="55"/>
  <c r="G70" i="76"/>
  <c r="AB8" i="55"/>
  <c r="N11" i="77"/>
  <c r="R8" i="77"/>
  <c r="D5" i="55"/>
  <c r="R5" i="77"/>
  <c r="J104" i="55"/>
  <c r="F106" i="55"/>
  <c r="P5" i="77"/>
  <c r="X12" i="77"/>
  <c r="AB9" i="55"/>
  <c r="N7" i="77"/>
  <c r="C105" i="55"/>
  <c r="J102" i="55"/>
  <c r="AM8" i="55"/>
  <c r="X13" i="77"/>
  <c r="D109" i="55"/>
  <c r="X8" i="77"/>
  <c r="M109" i="55"/>
  <c r="E65" i="76"/>
  <c r="X5" i="77"/>
  <c r="AM6" i="55"/>
  <c r="E105" i="55"/>
  <c r="F108" i="55"/>
  <c r="D101" i="55"/>
  <c r="L102" i="55"/>
  <c r="C109" i="55"/>
  <c r="X11" i="77"/>
  <c r="D70" i="76"/>
  <c r="E108" i="55"/>
  <c r="D67" i="76"/>
  <c r="F66" i="76"/>
  <c r="P13" i="55"/>
  <c r="AB13" i="55"/>
  <c r="G65" i="76"/>
  <c r="D11" i="55"/>
  <c r="D7" i="55"/>
  <c r="J107" i="55"/>
  <c r="F67" i="76"/>
  <c r="AQ11" i="55"/>
  <c r="AP5" i="55"/>
  <c r="C108" i="55"/>
  <c r="N10" i="77"/>
  <c r="I108" i="55"/>
  <c r="G66" i="76"/>
  <c r="D104" i="55"/>
  <c r="AR5" i="55"/>
  <c r="AK48" i="55"/>
  <c r="AK51" i="55"/>
  <c r="Q13" i="77"/>
  <c r="M104" i="55"/>
  <c r="AL44" i="55"/>
  <c r="S9" i="55"/>
  <c r="AQ5" i="55"/>
  <c r="AP11" i="55"/>
  <c r="E64" i="76"/>
  <c r="P7" i="77"/>
  <c r="X7" i="77"/>
  <c r="F107" i="55"/>
  <c r="Q6" i="77"/>
  <c r="AB7" i="55"/>
  <c r="P9" i="55"/>
  <c r="Q7" i="77"/>
  <c r="AK46" i="55"/>
  <c r="D65" i="76"/>
  <c r="M102" i="55"/>
  <c r="R7" i="77"/>
  <c r="F64" i="76"/>
  <c r="R6" i="77"/>
  <c r="E104" i="55"/>
  <c r="D66" i="76"/>
  <c r="P7" i="55"/>
  <c r="R10" i="77"/>
  <c r="F69" i="76"/>
  <c r="AM45" i="55"/>
  <c r="E72" i="76"/>
  <c r="P10" i="55"/>
  <c r="AK50" i="55"/>
  <c r="N103" i="55"/>
  <c r="P11" i="77"/>
  <c r="P6" i="77"/>
  <c r="W12" i="55"/>
  <c r="S11" i="55"/>
  <c r="W9" i="55"/>
  <c r="AB11" i="55"/>
  <c r="AM48" i="55"/>
  <c r="N9" i="77"/>
  <c r="N5" i="77"/>
  <c r="X10" i="77"/>
  <c r="D72" i="76"/>
  <c r="F102" i="55"/>
  <c r="D105" i="55"/>
  <c r="X9" i="77"/>
  <c r="D69" i="76"/>
  <c r="S7" i="55"/>
  <c r="G72" i="76"/>
  <c r="F109" i="55"/>
  <c r="F103" i="55"/>
  <c r="Q10" i="77"/>
  <c r="N12" i="77"/>
  <c r="AK45" i="55"/>
  <c r="AK47" i="55"/>
  <c r="D10" i="55"/>
  <c r="AM5" i="55"/>
  <c r="E67" i="76"/>
  <c r="AM13" i="55"/>
  <c r="AM44" i="55"/>
  <c r="AP13" i="55"/>
  <c r="P11" i="55"/>
  <c r="E101" i="55"/>
  <c r="N102" i="55"/>
  <c r="AM51" i="55"/>
  <c r="G69" i="76"/>
  <c r="AQ13" i="55"/>
  <c r="D108" i="55"/>
  <c r="AM7" i="55"/>
  <c r="I101" i="55"/>
  <c r="R13" i="77"/>
  <c r="E109" i="55"/>
  <c r="AM46" i="55"/>
  <c r="P10" i="77"/>
  <c r="AL48" i="55"/>
  <c r="AL51" i="55"/>
  <c r="AR13" i="55"/>
  <c r="AL44" i="33" a="1"/>
  <c r="F70" i="76"/>
  <c r="R11" i="77"/>
  <c r="W13" i="55"/>
  <c r="N13" i="77"/>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D21" i="55"/>
  <c r="G109" i="55"/>
  <c r="AM49" i="55"/>
  <c r="H67" i="76"/>
  <c r="D7" i="77"/>
  <c r="H6" i="55"/>
  <c r="L101" i="55"/>
  <c r="J101" i="55"/>
  <c r="L26" i="55"/>
  <c r="E24" i="55"/>
  <c r="D5" i="77"/>
  <c r="E19" i="55"/>
  <c r="F18" i="55"/>
  <c r="J105" i="55"/>
  <c r="F24" i="55"/>
  <c r="M108" i="55"/>
  <c r="H7" i="55"/>
  <c r="D33" i="54"/>
  <c r="D19" i="55"/>
  <c r="AM31" i="55"/>
  <c r="L19" i="55"/>
  <c r="F20" i="55"/>
  <c r="N108" i="55"/>
  <c r="L109" i="55"/>
  <c r="H8" i="55"/>
  <c r="E20" i="55"/>
  <c r="N33" i="54"/>
  <c r="H72" i="76"/>
  <c r="F33" i="54"/>
  <c r="N101" i="55"/>
  <c r="AM37" i="55"/>
  <c r="L108" i="55"/>
  <c r="E18" i="55"/>
  <c r="AL37" i="55"/>
  <c r="H64" i="76"/>
  <c r="AL49" i="55"/>
  <c r="H70" i="76"/>
  <c r="L25" i="55"/>
  <c r="AL45" i="33" a="1"/>
  <c r="H13" i="55"/>
  <c r="G105" i="55"/>
  <c r="F23" i="55"/>
  <c r="F19" i="55"/>
  <c r="AK43" i="55"/>
  <c r="AL36" i="55"/>
  <c r="N105" i="55"/>
  <c r="AK31" i="55"/>
  <c r="D24" i="55"/>
  <c r="E26" i="55"/>
  <c r="D11" i="77"/>
  <c r="L24" i="55"/>
  <c r="AM43" i="55"/>
  <c r="O107" i="55"/>
  <c r="G108" i="55"/>
  <c r="F21" i="55"/>
  <c r="R33" i="54"/>
  <c r="J108" i="55"/>
  <c r="D13" i="77"/>
  <c r="F26" i="55"/>
  <c r="D26" i="55"/>
  <c r="O106" i="55"/>
  <c r="G104" i="55"/>
  <c r="L21" i="55"/>
  <c r="M105" i="55"/>
  <c r="AK38" i="55"/>
  <c r="D20" i="55"/>
  <c r="AM50" i="55"/>
  <c r="P106" i="55"/>
  <c r="H5" i="55"/>
  <c r="D10" i="77"/>
  <c r="B33" i="54"/>
  <c r="H33" i="54"/>
  <c r="AK37" i="55"/>
  <c r="H69" i="76"/>
  <c r="L105" i="55"/>
  <c r="L22" i="55"/>
  <c r="E21" i="55"/>
  <c r="L33" i="54"/>
  <c r="H9" i="55"/>
  <c r="H66" i="76"/>
  <c r="D23" i="55"/>
  <c r="D6" i="77"/>
  <c r="L23" i="55"/>
  <c r="G101" i="55"/>
  <c r="D8" i="77"/>
  <c r="D18" i="55"/>
  <c r="AL31" i="55"/>
  <c r="AK49" i="55"/>
  <c r="H65" i="76"/>
  <c r="M101" i="55"/>
  <c r="L106" i="55"/>
  <c r="AL43" i="55"/>
  <c r="H10" i="55"/>
  <c r="AL50" i="55"/>
  <c r="E23"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S20" i="55"/>
  <c r="AB43" i="55"/>
  <c r="AE13" i="55"/>
  <c r="P20" i="55"/>
  <c r="AE11" i="55"/>
  <c r="AE9" i="55"/>
  <c r="AK30" i="55"/>
  <c r="K109" i="55"/>
  <c r="S24" i="55"/>
  <c r="P24" i="55"/>
  <c r="S23" i="55"/>
  <c r="P19" i="55"/>
  <c r="S25" i="55"/>
  <c r="AM30" i="55"/>
  <c r="AL30" i="55"/>
  <c r="K105" i="55"/>
  <c r="AE5" i="55"/>
  <c r="P23" i="55"/>
  <c r="P22" i="55"/>
  <c r="O101" i="55"/>
  <c r="P26" i="55"/>
  <c r="S21" i="55"/>
  <c r="S22" i="55"/>
  <c r="P25" i="55"/>
  <c r="Q101" i="55"/>
  <c r="AL46" i="33" a="1"/>
  <c r="AE7" i="55"/>
  <c r="P18" i="55"/>
  <c r="K104" i="55"/>
  <c r="K101" i="55"/>
  <c r="AE12" i="55"/>
  <c r="AE10" i="55"/>
  <c r="AK36" i="55"/>
  <c r="K108" i="55"/>
  <c r="S26" i="55"/>
  <c r="P101" i="55"/>
  <c r="AB49" i="55"/>
  <c r="P21"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AL47" i="33" a="1"/>
  <c r="AB42" i="55"/>
  <c r="R101" i="55"/>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E68" i="76"/>
  <c r="D103" i="55"/>
  <c r="AM9" i="55"/>
  <c r="Q9" i="77"/>
  <c r="C107" i="55"/>
  <c r="P9" i="77"/>
  <c r="S6" i="55"/>
  <c r="S8" i="55"/>
  <c r="D9" i="55"/>
  <c r="S13" i="55"/>
  <c r="C103" i="55"/>
  <c r="D68" i="76"/>
  <c r="D107" i="55"/>
  <c r="P5" i="55"/>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E103" i="55"/>
  <c r="E71" i="76"/>
  <c r="F68" i="76"/>
  <c r="R9" i="77"/>
  <c r="D106" i="55"/>
  <c r="W7" i="55"/>
  <c r="W8" i="55"/>
  <c r="S12" i="55"/>
  <c r="S5" i="55"/>
  <c r="Q12" i="77"/>
  <c r="E107" i="55"/>
  <c r="S10" i="55"/>
  <c r="D102" i="55"/>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G103" i="55"/>
  <c r="C102" i="55"/>
  <c r="D13" i="55"/>
  <c r="AM12" i="55"/>
  <c r="P6" i="55"/>
  <c r="F22" i="55"/>
  <c r="G107" i="55"/>
  <c r="L20" i="55"/>
  <c r="E22" i="55"/>
  <c r="H68" i="76"/>
  <c r="P12" i="77"/>
  <c r="D71" i="76"/>
  <c r="D9" i="77"/>
  <c r="C106" i="55"/>
  <c r="J33" i="54"/>
  <c r="D22" i="55"/>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W11" i="55"/>
  <c r="S19" i="55"/>
  <c r="H11" i="55"/>
  <c r="R12" i="77"/>
  <c r="E102" i="55"/>
  <c r="W6" i="55"/>
  <c r="W10" i="55"/>
  <c r="K103" i="55"/>
  <c r="AE6" i="55"/>
  <c r="K107" i="55"/>
  <c r="E106" i="55"/>
  <c r="F71" i="76"/>
  <c r="L45" i="55" a="1"/>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H12" i="55"/>
  <c r="G102" i="55"/>
  <c r="L18" i="55"/>
  <c r="G106" i="55"/>
  <c r="D12" i="77"/>
  <c r="E25" i="55"/>
  <c r="H71" i="76"/>
  <c r="D25" i="55"/>
  <c r="P33" i="54"/>
  <c r="F25" i="55"/>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AE8" i="55"/>
  <c r="S18" i="55"/>
  <c r="K102"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AB9" i="45" l="1" a="1"/>
  <c r="AB9" i="45" s="1"/>
  <c r="A2" i="78" a="1"/>
  <c r="A2" i="78" s="1"/>
  <c r="T20" i="55"/>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F20" i="55"/>
  <c r="AE20" i="55"/>
  <c r="AE25" i="55"/>
  <c r="I69" i="76"/>
  <c r="V11" i="77"/>
  <c r="AA19" i="55"/>
  <c r="AA23" i="55"/>
  <c r="AF23" i="55"/>
  <c r="H107" i="55"/>
  <c r="V6" i="77"/>
  <c r="AG22" i="55"/>
  <c r="AB23" i="55"/>
  <c r="I68" i="76"/>
  <c r="V9" i="77"/>
  <c r="AF19" i="55"/>
  <c r="I70" i="76"/>
  <c r="AC22" i="55"/>
  <c r="H106" i="55"/>
  <c r="Z22" i="55"/>
  <c r="Z25" i="55"/>
  <c r="H109" i="55"/>
  <c r="AE23" i="55"/>
  <c r="AD22" i="55"/>
  <c r="AC19" i="55"/>
  <c r="V12" i="77"/>
  <c r="AC25" i="55"/>
  <c r="AD23" i="55"/>
  <c r="AG24" i="55"/>
  <c r="AG25" i="55"/>
  <c r="AF24" i="55"/>
  <c r="H108" i="55"/>
  <c r="AE24" i="55"/>
  <c r="E7" i="77"/>
  <c r="Z24" i="55"/>
  <c r="Y20" i="55"/>
  <c r="AG23" i="55"/>
  <c r="AF25" i="55"/>
  <c r="Z20" i="55"/>
  <c r="E9" i="77"/>
  <c r="E12" i="77"/>
  <c r="AB19" i="55"/>
  <c r="AD19" i="55"/>
  <c r="AD20" i="55"/>
  <c r="Y25" i="55"/>
  <c r="AC24" i="55"/>
  <c r="I66" i="76"/>
  <c r="Z23" i="55"/>
  <c r="E6" i="77"/>
  <c r="AD24" i="55"/>
  <c r="AG19" i="55"/>
  <c r="Y23" i="55"/>
  <c r="AB25" i="55"/>
  <c r="V7" i="77"/>
  <c r="AA25" i="55"/>
  <c r="I71" i="76"/>
  <c r="H103" i="55"/>
  <c r="AE22" i="55"/>
  <c r="AG20" i="55"/>
  <c r="Y19" i="55"/>
  <c r="AF22" i="55"/>
  <c r="H105" i="55"/>
  <c r="AA22" i="55"/>
  <c r="E11" i="77"/>
  <c r="AA20" i="55"/>
  <c r="AB20" i="55"/>
  <c r="Y22" i="55"/>
  <c r="I65" i="76"/>
  <c r="AC20" i="55"/>
  <c r="AC23" i="55"/>
  <c r="AE19" i="55"/>
  <c r="E10" i="77"/>
  <c r="AD25" i="55"/>
  <c r="AA24" i="55"/>
  <c r="Z19" i="55"/>
  <c r="Y24" i="55"/>
  <c r="AB22" i="55"/>
  <c r="V10" i="77"/>
  <c r="AB24" i="55"/>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H102" i="55"/>
  <c r="AB26" i="55"/>
  <c r="E13" i="77"/>
  <c r="AM38" i="55"/>
  <c r="AL35" i="55"/>
  <c r="O105" i="55"/>
  <c r="E8" i="77"/>
  <c r="Y26" i="55"/>
  <c r="I64" i="76"/>
  <c r="AD21" i="55"/>
  <c r="AM32" i="55"/>
  <c r="Y21" i="55"/>
  <c r="P109" i="55"/>
  <c r="AK35" i="55"/>
  <c r="AK32" i="55"/>
  <c r="AM36" i="55"/>
  <c r="O108" i="55"/>
  <c r="O109" i="55"/>
  <c r="V13" i="77"/>
  <c r="AD26" i="55"/>
  <c r="AD18" i="55"/>
  <c r="AC21" i="55"/>
  <c r="AL32" i="55"/>
  <c r="P105" i="55"/>
  <c r="V5" i="77"/>
  <c r="AM35" i="55"/>
  <c r="AF26" i="55"/>
  <c r="P107" i="55"/>
  <c r="Q106" i="55"/>
  <c r="Q107" i="55"/>
  <c r="Z18" i="55"/>
  <c r="I67" i="76"/>
  <c r="AC18" i="55"/>
  <c r="AF18" i="55"/>
  <c r="AL34" i="55"/>
  <c r="AA26" i="55"/>
  <c r="AG21" i="55"/>
  <c r="AE18" i="55"/>
  <c r="AG26" i="55"/>
  <c r="Q103" i="55"/>
  <c r="Z26" i="55"/>
  <c r="AM34" i="55"/>
  <c r="Q109" i="55"/>
  <c r="Z21" i="55"/>
  <c r="AA18" i="55"/>
  <c r="Q105" i="55"/>
  <c r="AB21" i="55"/>
  <c r="V8" i="77"/>
  <c r="AE26" i="55"/>
  <c r="AE21" i="55"/>
  <c r="AG18" i="55"/>
  <c r="AC26" i="55"/>
  <c r="H104" i="55"/>
  <c r="AB50" i="55"/>
  <c r="I72" i="76"/>
  <c r="AA21" i="55"/>
  <c r="O103" i="55"/>
  <c r="P103" i="55"/>
  <c r="E5" i="77"/>
  <c r="AF21" i="55"/>
  <c r="Q108" i="55"/>
  <c r="H101" i="55"/>
  <c r="AK34" i="55"/>
  <c r="AB18" i="55"/>
  <c r="P108" i="55"/>
  <c r="R106" i="55"/>
  <c r="Y18"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Q102" i="55"/>
  <c r="AL33" i="55"/>
  <c r="R107" i="55"/>
  <c r="P104" i="55"/>
  <c r="R109" i="55"/>
  <c r="R105" i="55"/>
  <c r="AB46" i="55"/>
  <c r="O104" i="55"/>
  <c r="Q104" i="55"/>
  <c r="AB47" i="55"/>
  <c r="R103" i="55"/>
  <c r="R108" i="55"/>
  <c r="AB48" i="55"/>
  <c r="AB44" i="55"/>
  <c r="O102" i="55"/>
  <c r="AM33" i="55"/>
  <c r="AK33" i="55"/>
  <c r="P102"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AB45" i="55"/>
  <c r="R104" i="55"/>
  <c r="R102"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<sst xmlns="http://schemas.openxmlformats.org/spreadsheetml/2006/main" count="3638" uniqueCount="942">
  <si>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</si>
  <si>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</si>
  <si>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</si>
  <si>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</si>
  <si>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</si>
  <si>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</si>
  <si>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</si>
  <si>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</si>
  <si>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</si>
  <si>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</si>
  <si>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</si>
  <si>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</si>
  <si>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</si>
  <si>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</si>
  <si>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</si>
  <si>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</si>
  <si>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</si>
  <si>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</si>
  <si>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</si>
  <si>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</si>
  <si>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</si>
  <si>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</si>
  <si>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</si>
  <si>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</si>
  <si>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</si>
  <si>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</si>
  <si>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</si>
  <si>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</si>
  <si>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</si>
  <si>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</si>
  <si>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</si>
  <si>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</si>
  <si>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</si>
  <si>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</si>
  <si>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</si>
  <si>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</si>
  <si>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</si>
  <si>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</si>
  <si>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</si>
  <si>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</si>
  <si>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</si>
  <si>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</si>
  <si>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</si>
  <si>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</si>
  <si>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</si>
  <si>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</si>
  <si>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</si>
  <si>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</si>
  <si>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</si>
  <si>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</si>
  <si>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</si>
  <si>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</si>
  <si>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</si>
  <si>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</si>
  <si>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</si>
  <si>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</si>
  <si>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</si>
  <si>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</si>
  <si>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</si>
  <si>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</si>
  <si>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</si>
  <si>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</si>
  <si>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</si>
  <si>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</si>
  <si>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</si>
  <si>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</si>
  <si>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</si>
  <si>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</si>
  <si>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</si>
  <si>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</si>
  <si>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</si>
  <si>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</si>
  <si>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</si>
  <si>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</si>
  <si>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</si>
  <si>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</si>
  <si>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</si>
  <si>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</si>
  <si>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</si>
  <si>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</si>
  <si>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</si>
  <si>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</si>
  <si>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</si>
  <si>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</si>
  <si>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</si>
  <si>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</si>
  <si>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</si>
  <si>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</si>
  <si>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</si>
  <si>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</si>
  <si>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</si>
  <si>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</si>
  <si>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</si>
  <si>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</si>
  <si>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</si>
  <si>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</si>
  <si>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</si>
  <si>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</si>
  <si>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</si>
  <si>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</si>
  <si>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</si>
  <si>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</si>
  <si>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</si>
  <si>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</si>
  <si>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</si>
  <si>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</si>
  <si>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</si>
  <si>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</si>
  <si>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</si>
  <si>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</si>
  <si>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</si>
  <si>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</si>
  <si>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</si>
  <si>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</si>
  <si>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</si>
  <si>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</si>
  <si>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</si>
  <si>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</si>
  <si>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</si>
  <si>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</si>
  <si>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</si>
  <si>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</si>
  <si>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</si>
  <si>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</si>
  <si>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</si>
  <si>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</si>
  <si>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</si>
  <si>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</si>
  <si>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</si>
  <si>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</si>
  <si>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</si>
  <si>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</si>
  <si>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</si>
  <si>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</si>
  <si>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</si>
  <si>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</si>
  <si>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</si>
  <si>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</si>
  <si>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</si>
  <si>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</si>
  <si>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</si>
  <si>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</si>
  <si>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</si>
  <si>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</si>
  <si>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</si>
  <si>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</si>
  <si>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</si>
  <si>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</si>
  <si>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</si>
  <si>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</si>
  <si>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</si>
  <si>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</si>
  <si>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</si>
  <si>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</si>
  <si>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</si>
  <si>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</si>
  <si>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</si>
  <si>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</si>
  <si>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</si>
  <si>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</si>
  <si>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</si>
  <si>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</si>
  <si>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</si>
  <si>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</si>
  <si>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</si>
  <si>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</si>
  <si>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</si>
  <si>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</si>
  <si>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</si>
  <si>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</si>
  <si>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</si>
  <si>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</si>
  <si>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</si>
  <si>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</si>
  <si>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</si>
  <si>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</si>
  <si>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</si>
  <si>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</si>
  <si>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</si>
  <si>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</si>
  <si>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</si>
  <si>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</si>
  <si>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</si>
  <si>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</si>
  <si>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</si>
  <si>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</si>
  <si>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</si>
  <si>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</si>
  <si>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</si>
  <si>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</si>
  <si>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</si>
  <si>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</si>
  <si>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</si>
  <si>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</si>
  <si>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</si>
  <si>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</si>
  <si>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</si>
  <si>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</si>
  <si>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</si>
  <si>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</si>
  <si>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</si>
  <si>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</si>
  <si>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</si>
  <si>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</si>
  <si>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</si>
  <si>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</si>
  <si>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</si>
  <si>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</si>
  <si>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</si>
  <si>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</si>
  <si>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</si>
  <si>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</si>
  <si>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</si>
  <si>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</si>
  <si>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</si>
  <si>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</si>
  <si>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</si>
  <si>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</si>
  <si>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</si>
  <si>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</si>
  <si>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</si>
  <si>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</si>
  <si>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</si>
  <si>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</si>
  <si>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</si>
  <si>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</si>
  <si>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</si>
  <si>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</si>
  <si>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</si>
  <si>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</si>
  <si>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</si>
  <si>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</si>
  <si>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</si>
  <si>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</si>
  <si>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</si>
  <si>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</si>
  <si>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</si>
  <si>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</si>
  <si>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</si>
  <si>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</si>
  <si>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</si>
  <si>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</si>
  <si>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</si>
  <si>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</si>
  <si>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</si>
  <si>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</si>
  <si>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</si>
  <si>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</si>
  <si>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</si>
  <si>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</si>
  <si>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</si>
  <si>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</si>
  <si>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</si>
  <si>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</si>
  <si>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</si>
  <si>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</si>
  <si>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</si>
  <si>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</si>
  <si>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</si>
  <si>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</si>
  <si>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</si>
  <si>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</si>
  <si>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</si>
  <si>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</si>
  <si>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</si>
  <si>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</si>
  <si>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</si>
  <si>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</si>
  <si>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</si>
  <si>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</si>
  <si>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</si>
  <si>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</si>
  <si>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</si>
  <si>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</si>
  <si>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</si>
  <si>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</si>
  <si>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</si>
  <si>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</si>
  <si>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</si>
  <si>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</si>
  <si>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</si>
  <si>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</si>
  <si>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</si>
  <si>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</si>
  <si>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</si>
  <si>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</si>
  <si>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</si>
  <si>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</si>
  <si>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</si>
  <si>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</si>
  <si>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</si>
  <si>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</si>
  <si>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</si>
  <si>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</si>
  <si>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</si>
  <si>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</si>
  <si>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</si>
  <si>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</si>
  <si>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</si>
  <si>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</si>
  <si>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</si>
  <si>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</si>
  <si>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</si>
  <si>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</si>
  <si>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</si>
  <si>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</si>
  <si>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</si>
  <si>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</si>
  <si>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</si>
  <si>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</si>
  <si>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</si>
  <si>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</si>
  <si>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</si>
  <si>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</si>
  <si>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</si>
  <si>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</si>
  <si>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</si>
  <si>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</si>
  <si>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</si>
  <si>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</si>
  <si>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</si>
  <si>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</si>
  <si>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</si>
  <si>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</si>
  <si>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</si>
  <si>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</si>
  <si>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</si>
  <si>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</si>
  <si>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</si>
  <si>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</si>
  <si>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</si>
  <si>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</si>
  <si>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</si>
  <si>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</si>
  <si>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</si>
  <si>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</si>
  <si>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</si>
  <si>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</si>
  <si>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</si>
  <si>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</si>
  <si>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</si>
  <si>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</si>
  <si>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</si>
  <si>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</si>
  <si>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</si>
  <si>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</si>
  <si>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</si>
  <si>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</si>
  <si>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</si>
  <si>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</si>
  <si>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</si>
  <si>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</si>
  <si>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</si>
  <si>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</si>
  <si>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</si>
  <si>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</si>
  <si>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</si>
  <si>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</si>
  <si>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</si>
  <si>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</si>
  <si>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</si>
  <si>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</si>
  <si>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</si>
  <si>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</si>
  <si>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</si>
  <si>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</si>
  <si>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</si>
  <si>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</si>
  <si>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</si>
  <si>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</si>
  <si>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</si>
  <si>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</si>
  <si>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</si>
  <si>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</si>
  <si>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</si>
  <si>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</si>
  <si>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</si>
  <si>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</si>
  <si>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</si>
  <si>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</si>
  <si>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</si>
  <si>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</si>
  <si>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</si>
  <si>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</si>
  <si>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</si>
  <si>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</si>
  <si>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</si>
  <si>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</si>
  <si>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</si>
  <si>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</si>
  <si>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</si>
  <si>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</si>
  <si>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</si>
  <si>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</si>
  <si>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</si>
  <si>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</si>
  <si>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</si>
  <si>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</si>
  <si>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</si>
  <si>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</si>
  <si>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</si>
  <si>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</si>
  <si>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</si>
  <si>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</si>
  <si>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</si>
  <si>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</si>
  <si>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</si>
  <si>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</si>
  <si>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</si>
  <si>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</si>
  <si>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</si>
  <si>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</si>
  <si>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</si>
  <si>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</si>
  <si>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</si>
  <si>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</si>
  <si>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</si>
  <si>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</si>
  <si>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</si>
  <si>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</si>
  <si>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</si>
  <si>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</si>
  <si>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</si>
  <si>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</si>
  <si>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</si>
  <si>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</si>
  <si>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</si>
  <si>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</si>
  <si>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</si>
  <si>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</si>
  <si>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</si>
  <si>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</si>
  <si>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</si>
  <si>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</si>
  <si>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</si>
  <si>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</si>
  <si>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</si>
  <si>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</si>
  <si>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</si>
  <si>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</si>
  <si>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</si>
  <si>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</si>
  <si>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</si>
  <si>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</si>
  <si>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</si>
  <si>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</si>
  <si>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</si>
  <si>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</si>
  <si>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</si>
  <si>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</si>
  <si>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</si>
  <si>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</si>
  <si>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</si>
  <si>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</si>
  <si>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</si>
  <si>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</si>
  <si>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</si>
  <si>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</si>
  <si>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</si>
  <si>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</si>
  <si>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</si>
  <si>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</si>
  <si>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</si>
  <si>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</si>
  <si>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</si>
  <si>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</si>
  <si>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</si>
  <si>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</si>
  <si>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</si>
  <si>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</si>
  <si>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</si>
  <si>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</si>
  <si>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</si>
  <si>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</si>
  <si>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</si>
  <si>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</si>
  <si>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</si>
  <si>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</si>
  <si>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</si>
  <si>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</si>
  <si>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</si>
  <si>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</si>
  <si>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</si>
  <si>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</si>
  <si>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</si>
  <si>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</si>
  <si>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</si>
  <si>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</si>
  <si>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</si>
  <si>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</si>
  <si>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</si>
  <si>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</si>
  <si>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</si>
  <si>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</si>
  <si>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</si>
  <si>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</si>
  <si>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</si>
  <si>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</si>
  <si>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</si>
  <si>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</si>
  <si>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</si>
  <si>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</si>
  <si>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</si>
  <si>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</si>
  <si>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</si>
  <si>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</si>
  <si>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</si>
  <si>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</si>
  <si>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</si>
  <si>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</si>
  <si>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</si>
  <si>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</si>
  <si>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</si>
  <si>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</si>
  <si>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</si>
  <si>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</si>
  <si>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</si>
  <si>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</si>
  <si>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</si>
  <si>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</si>
  <si>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</si>
  <si>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</si>
  <si>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</si>
  <si>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</si>
  <si>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</si>
  <si>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</si>
  <si>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</si>
  <si>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</si>
  <si>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</si>
  <si>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</si>
  <si>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</si>
  <si>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</si>
  <si>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</si>
  <si>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</si>
  <si>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</si>
  <si>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</si>
  <si>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</si>
  <si>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</si>
  <si>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</si>
  <si>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</si>
  <si>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</si>
  <si>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</si>
  <si>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</si>
  <si>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</si>
  <si>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</si>
  <si>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</si>
  <si>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</si>
  <si>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</si>
  <si>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</si>
  <si>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</si>
  <si>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</si>
  <si>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</si>
  <si>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</si>
  <si>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</si>
  <si>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</si>
  <si>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</si>
  <si>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</si>
  <si>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</si>
  <si>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</si>
  <si>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</si>
  <si>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</si>
  <si>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</si>
  <si>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</si>
  <si>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</si>
  <si>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</si>
  <si>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</si>
  <si>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</si>
  <si>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</si>
  <si>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</si>
  <si>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</si>
  <si>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</si>
  <si>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</si>
  <si>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</si>
  <si>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</si>
  <si>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</si>
  <si>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</si>
  <si>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</si>
  <si>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</si>
  <si>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</si>
  <si>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</si>
  <si>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</si>
  <si>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</si>
  <si>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</si>
  <si>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</si>
  <si>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</si>
  <si>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</si>
  <si>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</si>
  <si>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</si>
  <si>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</si>
  <si>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</si>
  <si>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</si>
  <si>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</si>
  <si>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</si>
  <si>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</si>
  <si>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</si>
  <si>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</si>
  <si>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</si>
  <si>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</si>
  <si>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</si>
  <si>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</si>
  <si>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</si>
  <si>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</si>
  <si>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</si>
  <si>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</si>
  <si>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</si>
  <si>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</si>
  <si>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</si>
  <si>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</si>
  <si>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</si>
  <si>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</si>
  <si>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</si>
  <si>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</si>
  <si>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</si>
  <si>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</si>
  <si>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</si>
  <si>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</si>
  <si>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</si>
  <si>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</si>
  <si>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</si>
  <si>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</si>
  <si>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</si>
  <si>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</si>
  <si>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</si>
  <si>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</si>
  <si>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</si>
  <si>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</si>
  <si>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</si>
  <si>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</si>
  <si>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</si>
  <si>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</si>
  <si>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</si>
  <si>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</si>
  <si>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</si>
  <si>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</si>
  <si>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</si>
  <si>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</si>
  <si>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</si>
  <si>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</si>
  <si>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</si>
  <si>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</si>
  <si>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</si>
  <si>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</si>
  <si>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</si>
  <si>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</si>
  <si>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</si>
  <si>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</si>
  <si>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</si>
  <si>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</si>
  <si>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</si>
  <si>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</si>
  <si>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</si>
  <si>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</si>
  <si>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</si>
  <si>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</si>
  <si>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</si>
  <si>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</si>
  <si>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</si>
  <si>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</si>
  <si>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</si>
  <si>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</si>
  <si>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</si>
  <si>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</si>
  <si>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</si>
  <si>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</si>
  <si>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</si>
  <si>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</si>
  <si>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</si>
  <si>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</si>
  <si>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</si>
  <si>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</si>
  <si>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</si>
  <si>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</si>
  <si>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</si>
  <si>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</si>
  <si>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</si>
  <si>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</si>
  <si>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</si>
  <si>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</si>
  <si>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</si>
  <si>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</si>
  <si>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</si>
  <si>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</si>
  <si>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</si>
  <si>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</si>
  <si>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</si>
  <si>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</si>
  <si>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</si>
  <si>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</si>
  <si>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</si>
  <si>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</si>
  <si>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</si>
  <si>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</si>
  <si>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</si>
  <si>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</si>
  <si>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</si>
  <si>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</si>
  <si>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</si>
  <si>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</si>
  <si>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</si>
  <si>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</si>
  <si>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</si>
  <si>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</si>
  <si>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</si>
  <si>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</si>
  <si>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</si>
  <si>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</si>
  <si>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</si>
  <si>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</si>
  <si>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</si>
  <si>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</si>
  <si>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</si>
  <si>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</si>
  <si>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</si>
  <si>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</si>
  <si>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</si>
  <si>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</si>
  <si>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</si>
  <si>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</si>
  <si>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</si>
  <si>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</si>
  <si>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</si>
  <si>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</si>
  <si>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</si>
  <si>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</si>
  <si>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</si>
  <si>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</si>
  <si>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</si>
  <si>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</si>
  <si>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</si>
  <si>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</si>
  <si>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</si>
  <si>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</si>
  <si>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</si>
  <si>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</si>
  <si>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</si>
  <si>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</si>
  <si>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</si>
  <si>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</si>
  <si>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</si>
  <si>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</si>
  <si>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</si>
  <si>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</si>
  <si>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</si>
  <si>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</si>
  <si>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</si>
  <si>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</si>
  <si>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</si>
  <si>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</si>
  <si>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</si>
  <si>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</si>
  <si>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</si>
  <si>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</si>
  <si>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</si>
  <si>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</si>
  <si>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</si>
  <si>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</si>
  <si>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</si>
  <si>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</si>
  <si>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</si>
  <si>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</si>
  <si>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</si>
  <si>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</si>
  <si>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</si>
  <si>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</si>
  <si>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</si>
  <si>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</si>
  <si>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</si>
  <si>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</si>
  <si>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</si>
  <si>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</si>
  <si>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</si>
  <si>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</si>
  <si>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</si>
  <si>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</si>
  <si>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</si>
  <si>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</si>
  <si>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</si>
  <si>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</si>
  <si>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</si>
  <si>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</si>
  <si>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</si>
  <si>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</si>
  <si>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</si>
  <si>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</si>
  <si>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</si>
  <si>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</si>
  <si>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</si>
  <si>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</si>
  <si>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</si>
  <si>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</si>
  <si>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</si>
  <si>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</si>
  <si>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</si>
  <si>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</si>
  <si>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</si>
  <si>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</si>
  <si>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</si>
  <si>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</si>
  <si>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</si>
  <si>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</si>
  <si>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</si>
  <si>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</si>
  <si>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</si>
  <si>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</si>
  <si>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</si>
  <si>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</si>
  <si>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</si>
  <si>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</si>
  <si>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</si>
  <si>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</si>
  <si>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</si>
  <si>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</si>
  <si>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</si>
  <si>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</si>
  <si>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</si>
  <si>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</si>
  <si>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</si>
  <si>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</si>
  <si>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</si>
  <si>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</si>
  <si>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</si>
  <si>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</si>
  <si>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</si>
  <si>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</si>
  <si>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</si>
  <si>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</si>
  <si>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</si>
  <si>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</si>
  <si>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</si>
  <si>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</si>
  <si>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</si>
  <si>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</si>
  <si>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</si>
  <si>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</si>
  <si>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</si>
  <si>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</si>
  <si>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</si>
  <si>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</si>
  <si>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</si>
  <si>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</si>
  <si>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</si>
  <si>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</si>
  <si>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</si>
  <si>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</si>
  <si>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</si>
  <si>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</si>
  <si>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</si>
  <si>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</si>
  <si>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</si>
  <si>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</si>
  <si>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</si>
  <si>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</si>
  <si>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</si>
  <si>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</si>
  <si>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</si>
  <si>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</si>
  <si>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</si>
  <si>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</si>
  <si>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</si>
  <si>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</si>
  <si>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</si>
  <si>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</si>
  <si>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</si>
  <si>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</si>
  <si>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</si>
  <si>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</si>
  <si>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</si>
  <si>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</si>
  <si>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</si>
  <si>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</si>
  <si>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</si>
  <si>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</si>
  <si>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</si>
  <si>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</si>
  <si>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</si>
  <si>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</si>
  <si>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</si>
  <si>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</si>
  <si>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</si>
  <si>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Poeng71tt</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</si>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</sst>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206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205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2058">
  <tableColumns count="10">
    <tableColumn id="1" xr3:uid="{B544D0B1-DD0A-4864-AAD5-517C2E99498D}" name="Dato" dataDxfId="205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2056">
      <calculatedColumnFormula>_xlfn.XLOOKUP(t_rang[[#This Row],[Dato]],t_utg[Dato],t_utg[Rank])</calculatedColumnFormula>
    </tableColumn>
    <tableColumn id="10" xr3:uid="{F2B4A2DD-947C-4742-88BC-A83177DCE64B}" name="lev" dataDxfId="205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2054" headerRowBorderDxfId="2053">
  <tableColumns count="10">
    <tableColumn id="1" xr3:uid="{FC127EB6-FC0A-4607-A409-4AC494B39A65}" name="Dato" dataDxfId="2052">
      <calculatedColumnFormula>Data!AL1</calculatedColumnFormula>
    </tableColumn>
    <tableColumn id="2" xr3:uid="{C70E91C4-619A-47C8-B71A-7D0B684EF795}" name="ahh" dataDxfId="2051">
      <calculatedColumnFormula>t_ahh[[#This Row],[Totalt]]</calculatedColumnFormula>
    </tableColumn>
    <tableColumn id="3" xr3:uid="{1070DC7D-0F6D-4B5D-9C8F-274D757D5698}" name="rb" dataDxfId="2050">
      <calculatedColumnFormula>t_rb[[#This Row],[Summert]]</calculatedColumnFormula>
    </tableColumn>
    <tableColumn id="4" xr3:uid="{25CD612D-2024-4B38-A116-C0022E94EF27}" name="eb" dataDxfId="2049">
      <calculatedColumnFormula>t_eb[[#This Row],[Summert]]</calculatedColumnFormula>
    </tableColumn>
    <tableColumn id="5" xr3:uid="{9E8E4A46-866C-4AE6-8495-BA87813F56B3}" name="kaf" dataDxfId="2048">
      <calculatedColumnFormula>t_kaf[[#This Row],[Summert]]</calculatedColumnFormula>
    </tableColumn>
    <tableColumn id="6" xr3:uid="{60D5BCD9-45DB-4E57-A7EE-909708EA8F57}" name="øg" dataDxfId="2047">
      <calculatedColumnFormula>t_øg[[#This Row],[Summert]]</calculatedColumnFormula>
    </tableColumn>
    <tableColumn id="7" xr3:uid="{2BC75E5A-1A9B-4D03-98E7-4541C8232402}" name="jh" dataDxfId="2046">
      <calculatedColumnFormula>t_jh[[#This Row],[Summert]]</calculatedColumnFormula>
    </tableColumn>
    <tableColumn id="8" xr3:uid="{8105981B-BFD1-4B9C-8AA1-38CBCD067707}" name="toh" dataDxfId="2045">
      <calculatedColumnFormula>t_toh[[#This Row],[Summert]]</calculatedColumnFormula>
    </tableColumn>
    <tableColumn id="9" xr3:uid="{2DD2B2E9-7C7E-4A11-9280-EF6DDBC4AA4B}" name="utg" dataDxfId="2044">
      <calculatedColumnFormula>t_utg[[#This Row],[Summert]]</calculatedColumnFormula>
    </tableColumn>
    <tableColumn id="10" xr3:uid="{8D7E7447-4B24-4E81-811C-1942DD6410E3}" name="lev" dataDxfId="204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2042">
  <tableColumns count="19">
    <tableColumn id="5" xr3:uid="{776DBF54-499D-4ABB-99BC-29CB2E92B6D4}" name="Ukenr" dataDxfId="2041">
      <calculatedColumnFormula>WEEKNUM(t_ahh[[#This Row],[Dato]])</calculatedColumnFormula>
    </tableColumn>
    <tableColumn id="1" xr3:uid="{0C11D2FE-02E8-403E-A654-1D808397DB1D}" name="Dato" dataDxfId="2040">
      <calculatedColumnFormula>Data!AL1</calculatedColumnFormula>
    </tableColumn>
    <tableColumn id="2" xr3:uid="{42F02574-5008-4CEB-A1B0-1FE4C7B1DC51}" name="hp" dataDxfId="2039">
      <calculatedColumnFormula>IFERROR(IF(t_ahh[[#This Row],[Dato]]="","",OFFSET(_xlfn.XLOOKUP(B2,Kuponger!E:E,Kuponger!Q:Q),15,0)),"")</calculatedColumnFormula>
    </tableColumn>
    <tableColumn id="3" xr3:uid="{29450744-BD9E-4DD5-B989-0015596D80CE}" name="up" dataDxfId="2038">
      <calculatedColumnFormula>IFERROR(IF(OFFSET(_xlfn.XLOOKUP(B2,Kuponger!E:E,Kuponger!Q:Q),15,1)=0,"",OFFSET(_xlfn.XLOOKUP(B2,Kuponger!E:E,Kuponger!Q:Q),15,1)),"")</calculatedColumnFormula>
    </tableColumn>
    <tableColumn id="4" xr3:uid="{295622D1-0B25-4FAE-AD90-1C9F403631CA}" name="bp" dataDxfId="2037">
      <calculatedColumnFormula>IFERROR(IF(OFFSET(_xlfn.XLOOKUP(B2,Kuponger!E:E,Kuponger!Q:Q),15,2)=0,"",OFFSET(_xlfn.XLOOKUP(B2,Kuponger!E:E,Kuponger!Q:Q),15,2)),"")</calculatedColumnFormula>
    </tableColumn>
    <tableColumn id="10" xr3:uid="{664A9258-AB45-40F9-BA32-ABA901D9D1F5}" name="straff" dataDxfId="2036">
      <calculatedColumnFormula>IFERROR(IF(OFFSET(_xlfn.XLOOKUP(B2,Kuponger!E:E,Kuponger!Q:Q),1,2)=0,"",OFFSET(_xlfn.XLOOKUP(B2,Kuponger!E:E,Kuponger!Q:Q),1,2))*-1,"")</calculatedColumnFormula>
    </tableColumn>
    <tableColumn id="14" xr3:uid="{19796E45-C8BC-464A-AD44-3B6CC0F64D2E}" name="tp" dataDxfId="2035">
      <calculatedColumnFormula>IF(SUMIF(C2:F2,"&lt;&gt;""")=0,"",SUMIF(C2:F2,"&lt;&gt;"""))</calculatedColumnFormula>
    </tableColumn>
    <tableColumn id="15" xr3:uid="{359F1EE2-95DE-4E28-8B82-0CB4B13220FE}" name="Rank" dataDxfId="2034">
      <calculatedColumnFormula>IFERROR(IF(OFFSET(_xlfn.XLOOKUP(B2,Kuponger!E:E,Kuponger!Q:Q),1,1)="","",OFFSET(_xlfn.XLOOKUP(B2,Kuponger!E:E,Kuponger!Q:Q),1,1)),"")</calculatedColumnFormula>
    </tableColumn>
    <tableColumn id="6" xr3:uid="{2FBF12AB-7FCA-4787-B515-4E3BFB36DE14}" name="Antall rette" dataDxfId="2033">
      <calculatedColumnFormula>IFERROR(IF(t_ahh[[#This Row],[Dato]]="","",OFFSET(_xlfn.XLOOKUP(t_ahh[[#This Row],[Dato]],Kuponger!E:E,Kuponger!Q:Q),15,7)),"")</calculatedColumnFormula>
    </tableColumn>
    <tableColumn id="8" xr3:uid="{C0E61D36-A3CE-456C-A7D4-95A758CF4061}" name="Bonus" dataDxfId="2032">
      <calculatedColumnFormula>IF(t_ahh[[#This Row],[Antall rette]]=10,Data!$AJ$1,IF(t_ahh[[#This Row],[Antall rette]]=11,Data!$AJ$2,IF(t_ahh[[#This Row],[Antall rette]]=12,Data!$AJ$3,0)))</calculatedColumnFormula>
    </tableColumn>
    <tableColumn id="7" xr3:uid="{E5D4936C-D1BC-4177-81EB-959D9A56B77D}" name="Summert" dataDxfId="2031">
      <calculatedColumnFormula>IFERROR(SUM(t_ahh[[#This Row],[tp]]),0)</calculatedColumnFormula>
    </tableColumn>
    <tableColumn id="13" xr3:uid="{9558DFA7-B22B-4AEB-94C7-A5E0A9E77774}" name="Antall 12" dataDxfId="2030">
      <calculatedColumnFormula>IFERROR(IF(t_ahh[[#This Row],[Antall rette]]=12,1,""),"")</calculatedColumnFormula>
    </tableColumn>
    <tableColumn id="16" xr3:uid="{812DA88A-D9F4-4DA0-BF4F-AB8E577AB18E}" name="Antall 11" dataDxfId="2029">
      <calculatedColumnFormula>IFERROR(IF(t_ahh[[#This Row],[Antall rette]]=11,COMBIN(11,11),""),"")</calculatedColumnFormula>
    </tableColumn>
    <tableColumn id="17" xr3:uid="{700CFD09-EA6A-4FD3-AA0D-508629335F99}" name="Antall 10" dataDxfId="2028">
      <calculatedColumnFormula>IFERROR(IF(t_ahh[[#This Row],[Antall rette]]&gt;=10,COMBIN(12,10),""),"")</calculatedColumnFormula>
    </tableColumn>
    <tableColumn id="9" xr3:uid="{7AD12ABB-C943-40C2-83A6-2DFF8B7D4168}" name="10-premie" dataDxfId="2027">
      <calculatedColumnFormula>IFERROR(IF(I2&gt;=10,t_ahh[[#This Row],[Antall 10]]*_xlfn.XLOOKUP(t_ahh[[#This Row],[Dato]],Regnskap!$C$11:$C$51,Regnskap!$F$11:$F$51),""),"")</calculatedColumnFormula>
    </tableColumn>
    <tableColumn id="11" xr3:uid="{83B09812-8F4C-4AC6-8DB9-34962F5DAC61}" name="11-premie" dataDxfId="2026">
      <calculatedColumnFormula>IFERROR(IF(I2&gt;=10,t_ahh[[#This Row],[Antall 11]]*_xlfn.XLOOKUP(t_ahh[[#This Row],[Dato]],Regnskap!$C$11:$C$51,Regnskap!$E$11:$E$51),""),"")</calculatedColumnFormula>
    </tableColumn>
    <tableColumn id="12" xr3:uid="{A4DA7477-BE8B-439E-A39C-DD3D95746867}" name="12-premie" dataDxfId="2025">
      <calculatedColumnFormula>IFERROR(IF(I2&gt;=11,t_ahh[[#This Row],[Antall 12]]*_xlfn.XLOOKUP(t_ahh[[#This Row],[Dato]],Regnskap!$C$11:$C$51,Regnskap!$D$11:$D$51),""),"")</calculatedColumnFormula>
    </tableColumn>
    <tableColumn id="18" xr3:uid="{6D7F8343-C28C-4B66-B3AC-8B1126AFA4CD}" name="Premie" dataDxfId="2024">
      <calculatedColumnFormula>IFERROR(SUM(t_ahh[[#This Row],[10-premie]:[12-premie]]),"")</calculatedColumnFormula>
    </tableColumn>
    <tableColumn id="19" xr3:uid="{FFD6F1BA-4ADD-47B0-B4FC-ACCAE7B2E66B}" name="Totalt" dataDxfId="202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2022">
  <tableColumns count="19">
    <tableColumn id="5" xr3:uid="{2D89C157-9927-4706-95FA-97C0BAD4317C}" name="Ukenr" dataDxfId="2021">
      <calculatedColumnFormula>WEEKNUM(t_rb[[#This Row],[Dato]])</calculatedColumnFormula>
    </tableColumn>
    <tableColumn id="1" xr3:uid="{07F74BCA-7422-4F59-B937-95C5860D9DCE}" name="Dato" dataDxfId="2020">
      <calculatedColumnFormula>Data!AL1</calculatedColumnFormula>
    </tableColumn>
    <tableColumn id="2" xr3:uid="{5B75CAEF-2629-4DFB-A230-9AB83BDA9995}" name="hp" dataDxfId="2019">
      <calculatedColumnFormula>IFERROR(IF(OFFSET(_xlfn.XLOOKUP(B2,Kuponger!E:E,Kuponger!Q:Q),15,9)=0,#N/A,OFFSET(_xlfn.XLOOKUP(B2,Kuponger!E:E,Kuponger!Q:Q),15,9)),#N/A)</calculatedColumnFormula>
    </tableColumn>
    <tableColumn id="3" xr3:uid="{7A0D6D96-ACE2-40EC-89F6-CDBB565EC6E0}" name="up" dataDxfId="2018">
      <calculatedColumnFormula>IFERROR(IF(OFFSET(_xlfn.XLOOKUP(B2,Kuponger!E:E,Kuponger!Q:Q),15,10)=0,#N/A,OFFSET(_xlfn.XLOOKUP(B2,Kuponger!E:E,Kuponger!Q:Q),15,10)),#N/A)</calculatedColumnFormula>
    </tableColumn>
    <tableColumn id="4" xr3:uid="{9F127C9B-CE28-4C7D-B80B-848B3B10A00B}" name="bp" dataDxfId="2017">
      <calculatedColumnFormula>IFERROR(IF(OFFSET(_xlfn.XLOOKUP(B2,Kuponger!E:E,Kuponger!Q:Q),15,11)=0,#N/A,OFFSET(_xlfn.XLOOKUP(B2,Kuponger!E:E,Kuponger!Q:Q),15,11)),#N/A)</calculatedColumnFormula>
    </tableColumn>
    <tableColumn id="10" xr3:uid="{B80458A8-5503-4FA4-8E13-2CE76CDC765A}" name="straff" dataDxfId="2016">
      <calculatedColumnFormula>IFERROR(IF(OFFSET(_xlfn.XLOOKUP(B2,Kuponger!E:E,Kuponger!Q:Q),1,11)="",#N/A,OFFSET(_xlfn.XLOOKUP(B2,Kuponger!E:E,Kuponger!Q:Q),1,11))*-1,#N/A)</calculatedColumnFormula>
    </tableColumn>
    <tableColumn id="14" xr3:uid="{DBE759F7-7269-4766-9A2D-8A3D21F75B54}" name="tp" dataDxfId="2015">
      <calculatedColumnFormula>IF(SUMIF(C2:F2,"&lt;&gt;""")=0,"",SUMIF(C2:F2,"&lt;&gt;"""))</calculatedColumnFormula>
    </tableColumn>
    <tableColumn id="15" xr3:uid="{7F7FED9F-F165-4624-8398-C7C565DAEEC6}" name="Rank" dataDxfId="2014">
      <calculatedColumnFormula>IFERROR(IF(OFFSET(_xlfn.XLOOKUP(B2,Kuponger!E:E,Kuponger!Q:Q),1,10)="",#N/A,OFFSET(_xlfn.XLOOKUP(B2,Kuponger!E:E,Kuponger!Q:Q),1,10)),#N/A)</calculatedColumnFormula>
    </tableColumn>
    <tableColumn id="6" xr3:uid="{D911BAB6-19CD-4731-96F0-7CDC2607D765}" name="Antall Rette" dataDxfId="2013">
      <calculatedColumnFormula>IFERROR(IF(OFFSET(_xlfn.XLOOKUP(B2,Kuponger!E:E,Kuponger!Q:Q),1,10)="","",OFFSET(_xlfn.XLOOKUP(B2,Kuponger!E:E,Kuponger!Q:Q),1,10)),"")</calculatedColumnFormula>
    </tableColumn>
    <tableColumn id="19" xr3:uid="{68C3CB82-74C9-4CD0-B5A9-D3A02588F8AC}" name="Bonus" dataDxfId="2012">
      <calculatedColumnFormula>IF(t_rb[[#This Row],[Antall Rette]]=10,58,IF(t_rb[[#This Row],[Antall Rette]]=11,161,IF(t_rb[[#This Row],[Antall Rette]]=12,1070,0)))</calculatedColumnFormula>
    </tableColumn>
    <tableColumn id="7" xr3:uid="{68299328-4B3A-4C9E-B323-CE771B40D0C8}" name="Summert" dataDxfId="2011">
      <calculatedColumnFormula>IFERROR(SUM(t_rb[[#This Row],[tp]]),0)</calculatedColumnFormula>
    </tableColumn>
    <tableColumn id="8" xr3:uid="{9748E04C-A5EE-4504-B793-BCC4BE13B076}" name="Premie" dataDxfId="2010">
      <calculatedColumnFormula>IFERROR(SUM(t_ahh[[#This Row],[10-premie]:[12-premie]]),"")</calculatedColumnFormula>
    </tableColumn>
    <tableColumn id="9" xr3:uid="{E6868677-B8A9-4EF0-B7D7-7D1C9C897E9A}" name="Antall 12" dataDxfId="2009">
      <calculatedColumnFormula>IFERROR(IF(t_ahh[[#This Row],[Antall rette]]=12,1,""),"")</calculatedColumnFormula>
    </tableColumn>
    <tableColumn id="11" xr3:uid="{140C0D09-7F4C-4BCF-8152-34F3CD670A90}" name="Antall 11" dataDxfId="2008">
      <calculatedColumnFormula>IFERROR(IF(t_rb[[#This Row],[Antall Rette]]=12,COMBIN(11,11),""),"")</calculatedColumnFormula>
    </tableColumn>
    <tableColumn id="12" xr3:uid="{1FECAF34-BE14-4A42-A03F-5EE677CC4D9A}" name="Antall 10" dataDxfId="2007">
      <calculatedColumnFormula>IFERROR(IF(t_rb[[#This Row],[Antall Rette]]=10,COMBIN(10,10),""),"")</calculatedColumnFormula>
    </tableColumn>
    <tableColumn id="13" xr3:uid="{EA1601E2-0F48-48F8-9AEA-B2BFCE2B0C07}" name="10-premie" dataDxfId="2006">
      <calculatedColumnFormula>IFERROR(IF(I2&gt;=10,t_ahh[[#This Row],[Antall 10]]*_xlfn.XLOOKUP(t_ahh[[#This Row],[Dato]],Regnskap!$C$11:$C$51,Regnskap!$F$11:$F$51),""),"")</calculatedColumnFormula>
    </tableColumn>
    <tableColumn id="16" xr3:uid="{115E9919-7AF2-40E7-8B02-A3ADE14BEC47}" name="11-premie" dataDxfId="2005">
      <calculatedColumnFormula>IFERROR(IF(I2&gt;=10,t_ahh[[#This Row],[Antall 11]]*_xlfn.XLOOKUP(t_ahh[[#This Row],[Dato]],Regnskap!$C$11:$C$51,Regnskap!$E$11:$E$51),""),"")</calculatedColumnFormula>
    </tableColumn>
    <tableColumn id="17" xr3:uid="{97EAD862-6689-49C4-8934-BF53C39679B8}" name="12-premie" dataDxfId="2004">
      <calculatedColumnFormula>IFERROR(IF(I2&gt;=11,t_ahh[[#This Row],[Antall 12]]*_xlfn.XLOOKUP(t_ahh[[#This Row],[Dato]],Regnskap!$C$11:$C$51,Regnskap!$D$11:$D$51),""),"")</calculatedColumnFormula>
    </tableColumn>
    <tableColumn id="18" xr3:uid="{5A43DE17-806A-4AF1-BCE2-1D0B2667435E}" name="Premie2" dataDxfId="200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2002">
  <tableColumns count="18">
    <tableColumn id="5" xr3:uid="{A15796FE-F36B-4B1A-955F-4BA42A87CA26}" name="Ukenr" dataDxfId="2001">
      <calculatedColumnFormula>WEEKNUM(t_eb[[#This Row],[Dato]])</calculatedColumnFormula>
    </tableColumn>
    <tableColumn id="1" xr3:uid="{CD00B1F4-E8BA-4950-9164-8417FCF59394}" name="Dato" dataDxfId="2000">
      <calculatedColumnFormula>Data!AL1</calculatedColumnFormula>
    </tableColumn>
    <tableColumn id="2" xr3:uid="{1E9F4881-BB4A-42EC-8219-B7163B4B961B}" name="hp" dataDxfId="1999">
      <calculatedColumnFormula>IFERROR(IF(t_eb[[#This Row],[Dato]]="","",OFFSET(_xlfn.XLOOKUP(B2,Kuponger!E:E,Kuponger!Q:Q),15,18)),"")</calculatedColumnFormula>
    </tableColumn>
    <tableColumn id="3" xr3:uid="{D5AD16F8-79A2-4DF1-8AF6-60D0E15D13D9}" name="up" dataDxfId="1998">
      <calculatedColumnFormula>IFERROR(IF(OFFSET(_xlfn.XLOOKUP(B2,Kuponger!E:E,Kuponger!Q:Q),15,19)=0,#N/A,OFFSET(_xlfn.XLOOKUP(B2,Kuponger!E:E,Kuponger!Q:Q),15,19)),#N/A)</calculatedColumnFormula>
    </tableColumn>
    <tableColumn id="4" xr3:uid="{249A4D4A-6E68-44E5-B04F-D408080D3EF2}" name="bp" dataDxfId="1997">
      <calculatedColumnFormula>IFERROR(IF(OFFSET(_xlfn.XLOOKUP(B2,Kuponger!E:E,Kuponger!Q:Q),15,20)=0,#N/A,OFFSET(_xlfn.XLOOKUP(B2,Kuponger!E:E,Kuponger!Q:Q),15,20)),#N/A)</calculatedColumnFormula>
    </tableColumn>
    <tableColumn id="10" xr3:uid="{AC23FBAC-1F70-4E4C-B95B-FF2BAE396182}" name="straff" dataDxfId="1996">
      <calculatedColumnFormula>IFERROR(IF(OFFSET(_xlfn.XLOOKUP(B2,Kuponger!E:E,Kuponger!Q:Q),1,20)=0,#N/A,OFFSET(_xlfn.XLOOKUP(B2,Kuponger!E:E,Kuponger!Q:Q),1,20))*-1,#N/A)</calculatedColumnFormula>
    </tableColumn>
    <tableColumn id="14" xr3:uid="{E41EFCCA-72C3-4F7C-85AA-6F9F96C885D7}" name="tp" dataDxfId="1995">
      <calculatedColumnFormula>IF(SUMIF(C2:F2,"&lt;&gt;""")=0,"",SUMIF(C2:F2,"&lt;&gt;"""))</calculatedColumnFormula>
    </tableColumn>
    <tableColumn id="15" xr3:uid="{BE225933-369E-4A02-9053-FDE36F6F35B5}" name="Rank" dataDxfId="1994">
      <calculatedColumnFormula>IFERROR(IF(OFFSET(_xlfn.XLOOKUP(B2,Kuponger!E:E,Kuponger!Q:Q),1,19)="",#N/A,OFFSET(_xlfn.XLOOKUP(B2,Kuponger!E:E,Kuponger!Q:Q),1,19)),#N/A)</calculatedColumnFormula>
    </tableColumn>
    <tableColumn id="6" xr3:uid="{0F22D495-231E-44DF-8C40-D91D610F4F63}" name="Antall rette" dataDxfId="1993">
      <calculatedColumnFormula>IFERROR(IF(t_eb[[#This Row],[Dato]]="","",OFFSET(_xlfn.XLOOKUP(t_eb[[#This Row],[Dato]],Kuponger!E:E,Kuponger!Q:Q),15,7)),"")</calculatedColumnFormula>
    </tableColumn>
    <tableColumn id="18" xr3:uid="{14DA3F6B-2888-41F2-8000-32747A354C9A}" name="Bonus" dataDxfId="1992">
      <calculatedColumnFormula>IF(t_eb[[#This Row],[Antall rette]]=10,58,IF(t_eb[[#This Row],[Antall rette]]=11,161,IF(t_eb[[#This Row],[Antall rette]]=12,1070,0)))</calculatedColumnFormula>
    </tableColumn>
    <tableColumn id="7" xr3:uid="{E6A817D4-0CAD-4C3F-AA0D-7A2C9AE38ACF}" name="Summert" dataDxfId="1991">
      <calculatedColumnFormula>IFERROR(SUM(t_eb[[#This Row],[tp]]),0)</calculatedColumnFormula>
    </tableColumn>
    <tableColumn id="8" xr3:uid="{5B746D1B-429A-4401-8638-E8B251D004EC}" name="Antall 12" dataDxfId="1990">
      <calculatedColumnFormula>IFERROR(IF(t_rb[[#This Row],[Antall Rette]]=12,1,""),"")</calculatedColumnFormula>
    </tableColumn>
    <tableColumn id="9" xr3:uid="{DCD77E4D-EE94-4EF8-8B66-CA5DFDD3C1B9}" name="Antall 11" dataDxfId="1989">
      <calculatedColumnFormula>IFERROR(IF(t_eb[[#This Row],[Antall rette]]=12,COMBIN(11,11),""),"")</calculatedColumnFormula>
    </tableColumn>
    <tableColumn id="11" xr3:uid="{7FA26375-C883-4370-96B2-26976D10ABF1}" name="Antall 10" dataDxfId="1988">
      <calculatedColumnFormula>IFERROR(IF(t_eb[[#This Row],[Antall rette]]=10,COMBIN(10,10),""),"")</calculatedColumnFormula>
    </tableColumn>
    <tableColumn id="12" xr3:uid="{5377E843-203F-483E-987A-852CFDABEE86}" name="10-premie" dataDxfId="1987">
      <calculatedColumnFormula>IFERROR(IF(H2&gt;=10,t_rb[[#This Row],[Antall 10]]*_xlfn.XLOOKUP(t_rb[[#This Row],[Dato]],Regnskap!$C$11:$C$51,Regnskap!$F$11:$F$51),""),"")</calculatedColumnFormula>
    </tableColumn>
    <tableColumn id="13" xr3:uid="{FA0D423A-D2C5-43B5-A4CD-F87071D3F7D3}" name="11-premie" dataDxfId="1986">
      <calculatedColumnFormula>IFERROR(IF(H2&gt;=10,t_rb[[#This Row],[Antall 11]]*_xlfn.XLOOKUP(t_rb[[#This Row],[Dato]],Regnskap!$C$11:$C$51,Regnskap!$E$11:$E$51),""),"")</calculatedColumnFormula>
    </tableColumn>
    <tableColumn id="16" xr3:uid="{C9BB6E0F-D204-41C2-8BA7-80B1A39554CC}" name="12-premie" dataDxfId="1985">
      <calculatedColumnFormula>IFERROR(IF(H2&gt;=11,t_rb[[#This Row],[Antall 12]]*_xlfn.XLOOKUP(t_rb[[#This Row],[Dato]],Regnskap!$C$11:$C$51,Regnskap!$D$11:$D$51),""),"")</calculatedColumnFormula>
    </tableColumn>
    <tableColumn id="17" xr3:uid="{2B427031-6501-4A18-8DD0-1BC819C5DB93}" name="Premie" dataDxfId="198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983">
  <tableColumns count="18">
    <tableColumn id="5" xr3:uid="{5CA6750E-3511-49DE-B901-40A4322569E2}" name="Ukenr" dataDxfId="1982">
      <calculatedColumnFormula>WEEKNUM(t_kaf[[#This Row],[Dato]])</calculatedColumnFormula>
    </tableColumn>
    <tableColumn id="1" xr3:uid="{3C3F3AAB-0CBA-4066-B2E0-7464FE4F74F4}" name="Dato" dataDxfId="1981">
      <calculatedColumnFormula>Data!AL1</calculatedColumnFormula>
    </tableColumn>
    <tableColumn id="2" xr3:uid="{889C9045-6D6F-449D-8DC3-F8A5259FAE9D}" name="hp" dataDxfId="1980">
      <calculatedColumnFormula>IFERROR(IF(t_kaf[[#This Row],[Dato]]="","",OFFSET(_xlfn.XLOOKUP(B2,Kuponger!E:E,Kuponger!Q:Q),15,27)),"")</calculatedColumnFormula>
    </tableColumn>
    <tableColumn id="3" xr3:uid="{24DA5F76-6AF1-4DA1-8107-A70E9A19203A}" name="up" dataDxfId="1979">
      <calculatedColumnFormula>IFERROR(IF(OFFSET(_xlfn.XLOOKUP(B2,Kuponger!E:E,Kuponger!Q:Q),15,28)=0,#N/A,OFFSET(_xlfn.XLOOKUP(B2,Kuponger!E:E,Kuponger!Q:Q),15,28)),#N/A)</calculatedColumnFormula>
    </tableColumn>
    <tableColumn id="4" xr3:uid="{C7BC259E-95FB-4C23-BCF2-971D988FDA2F}" name="bp" dataDxfId="1978">
      <calculatedColumnFormula>IFERROR(IF(OFFSET(_xlfn.XLOOKUP(B2,Kuponger!E:E,Kuponger!Q:Q),15,29)=0,#N/A,OFFSET(_xlfn.XLOOKUP(B2,Kuponger!E:E,Kuponger!Q:Q),15,29)),#N/A)</calculatedColumnFormula>
    </tableColumn>
    <tableColumn id="10" xr3:uid="{E719F286-317F-480F-8BED-630F9A8491E7}" name="straff" dataDxfId="1977">
      <calculatedColumnFormula>IFERROR(IF(OFFSET(_xlfn.XLOOKUP(B2,Kuponger!E:E,Kuponger!Q:Q),1,29)=0,#N/A,OFFSET(_xlfn.XLOOKUP(B2,Kuponger!E:E,Kuponger!Q:Q),1,29))*-1,#N/A)</calculatedColumnFormula>
    </tableColumn>
    <tableColumn id="14" xr3:uid="{8CCD4BFB-87A1-4D7A-B9EB-09A514714E04}" name="tp" dataDxfId="1976">
      <calculatedColumnFormula>IF(SUMIF(C2:F2,"&lt;&gt;""")=0,"",SUMIF(C2:F2,"&lt;&gt;"""))</calculatedColumnFormula>
    </tableColumn>
    <tableColumn id="15" xr3:uid="{A2A31940-DB76-4446-892E-98D5C9011A49}" name="Rank" dataDxfId="1975">
      <calculatedColumnFormula>IFERROR(IF(OFFSET(_xlfn.XLOOKUP(B2,Kuponger!E:E,Kuponger!Q:Q),1,28)="",#N/A,OFFSET(_xlfn.XLOOKUP(B2,Kuponger!E:E,Kuponger!Q:Q),1,28)),#N/A)</calculatedColumnFormula>
    </tableColumn>
    <tableColumn id="6" xr3:uid="{1D0599E6-807D-407E-BF66-0D4EE0BB0003}" name="Antall Rette" dataDxfId="1974">
      <calculatedColumnFormula>IFERROR(IF(t_kaf[[#This Row],[Dato]]="","",OFFSET(_xlfn.XLOOKUP(t_kaf[[#This Row],[Dato]],Kuponger!E:E,Kuponger!Q:Q),15,7)),"")</calculatedColumnFormula>
    </tableColumn>
    <tableColumn id="18" xr3:uid="{A2A97263-3901-449B-9280-0B82B135CA3C}" name="Bonus" dataDxfId="1973">
      <calculatedColumnFormula>IF(t_kaf[[#This Row],[Antall Rette]]=10,58,IF(t_kaf[[#This Row],[Antall Rette]]=11,161,IF(t_kaf[[#This Row],[Antall Rette]]=12,1070,0)))</calculatedColumnFormula>
    </tableColumn>
    <tableColumn id="7" xr3:uid="{A38A0109-722F-4CC4-A29E-B5E6605167CC}" name="Summert" dataDxfId="1972">
      <calculatedColumnFormula>IFERROR(SUM(t_kaf[[#This Row],[tp]]),0)</calculatedColumnFormula>
    </tableColumn>
    <tableColumn id="8" xr3:uid="{683A2F96-B1E1-47EF-9A5E-E8FE2E8F02EF}" name="Antall 12" dataDxfId="1971">
      <calculatedColumnFormula>IFERROR(IF(t_eb[[#This Row],[Antall rette]]=12,1,""),"")</calculatedColumnFormula>
    </tableColumn>
    <tableColumn id="9" xr3:uid="{D213ACCF-1124-4D0F-9981-CD193391E29C}" name="Antall 11" dataDxfId="1970">
      <calculatedColumnFormula>IFERROR(IF(t_kaf[[#This Row],[Antall Rette]]=12,COMBIN(11,11),""),"")</calculatedColumnFormula>
    </tableColumn>
    <tableColumn id="11" xr3:uid="{F5E26A88-9471-42EA-A8B1-A4631661DD34}" name="Antall 10" dataDxfId="1969">
      <calculatedColumnFormula>IFERROR(IF(t_kaf[[#This Row],[Antall Rette]]=10,COMBIN(10,10),""),"")</calculatedColumnFormula>
    </tableColumn>
    <tableColumn id="12" xr3:uid="{D2785C6C-9E62-4F07-8FA8-EAB7645805E0}" name="10-premie" dataDxfId="1968">
      <calculatedColumnFormula>IFERROR(IF(H2&gt;=10,t_eb[[#This Row],[Antall 10]]*_xlfn.XLOOKUP(t_eb[[#This Row],[Dato]],Regnskap!$C$11:$C$51,Regnskap!$F$11:$F$51),""),"")</calculatedColumnFormula>
    </tableColumn>
    <tableColumn id="13" xr3:uid="{F3D9A010-2205-484E-AABD-1B681811DC26}" name="11-premie" dataDxfId="1967">
      <calculatedColumnFormula>IFERROR(IF(H2&gt;=10,t_eb[[#This Row],[Antall 11]]*_xlfn.XLOOKUP(t_eb[[#This Row],[Dato]],Regnskap!$C$11:$C$51,Regnskap!$E$11:$E$51),""),"")</calculatedColumnFormula>
    </tableColumn>
    <tableColumn id="16" xr3:uid="{0C79B1FB-E7E0-4655-B945-723F95026A49}" name="12-premie" dataDxfId="1966">
      <calculatedColumnFormula>IFERROR(IF(H2&gt;=11,t_eb[[#This Row],[Antall 12]]*_xlfn.XLOOKUP(t_eb[[#This Row],[Dato]],Regnskap!$C$11:$C$51,Regnskap!$D$11:$D$51),""),"")</calculatedColumnFormula>
    </tableColumn>
    <tableColumn id="17" xr3:uid="{30C80DC2-3125-442B-85FE-EFC980596F1E}" name="Premie" dataDxfId="196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1964">
  <tableColumns count="18">
    <tableColumn id="5" xr3:uid="{39DA23F7-9EE9-461A-9F5C-208557F7C1C4}" name="Ukenr" dataDxfId="1963">
      <calculatedColumnFormula>WEEKNUM(t_øg[[#This Row],[Dato]])</calculatedColumnFormula>
    </tableColumn>
    <tableColumn id="1" xr3:uid="{FF4018BF-E389-4B7C-9FF4-CA15987A054B}" name="Dato" dataDxfId="1962">
      <calculatedColumnFormula>Data!AL1</calculatedColumnFormula>
    </tableColumn>
    <tableColumn id="2" xr3:uid="{25AA7385-CA57-419A-A566-F03D8237FA42}" name="hp" dataDxfId="1961">
      <calculatedColumnFormula>IFERROR(IF(t_øg[[#This Row],[Dato]]="","",OFFSET(_xlfn.XLOOKUP(B2,Kuponger!E:E,Kuponger!Q:Q),15,36)),"")</calculatedColumnFormula>
    </tableColumn>
    <tableColumn id="3" xr3:uid="{C3D1920D-237B-4041-8CB0-D0B1A280B0EC}" name="up" dataDxfId="1960">
      <calculatedColumnFormula>IFERROR(IF(OFFSET(_xlfn.XLOOKUP(B2,Kuponger!E:E,Kuponger!Q:Q),15,37)=0,#N/A,OFFSET(_xlfn.XLOOKUP(B2,Kuponger!E:E,Kuponger!Q:Q),15,37)),#N/A)</calculatedColumnFormula>
    </tableColumn>
    <tableColumn id="4" xr3:uid="{629AD9E1-172E-404C-B09A-1BEFCACD837C}" name="bp" dataDxfId="1959">
      <calculatedColumnFormula>IFERROR(IF(OFFSET(_xlfn.XLOOKUP(B2,Kuponger!E:E,Kuponger!Q:Q),15,38)=0,#N/A,OFFSET(_xlfn.XLOOKUP(B2,Kuponger!E:E,Kuponger!Q:Q),15,38)),#N/A)</calculatedColumnFormula>
    </tableColumn>
    <tableColumn id="10" xr3:uid="{32C6A94C-71B4-433D-95A3-BBD35955F51C}" name="straff" dataDxfId="1958">
      <calculatedColumnFormula>IFERROR(IF(OFFSET(_xlfn.XLOOKUP(B2,Kuponger!E:E,Kuponger!Q:Q),1,38)=0,#N/A,OFFSET(_xlfn.XLOOKUP(B2,Kuponger!E:E,Kuponger!Q:Q),1,38))*-1,#N/A)</calculatedColumnFormula>
    </tableColumn>
    <tableColumn id="14" xr3:uid="{BCB78745-1463-4BEE-920F-DD39A6676B28}" name="tp" dataDxfId="1957">
      <calculatedColumnFormula>IF(SUMIF(C2:F2,"&lt;&gt;""")=0,"",SUMIF(C2:F2,"&lt;&gt;"""))</calculatedColumnFormula>
    </tableColumn>
    <tableColumn id="15" xr3:uid="{142DF14E-CFB2-4582-A514-1E6E62284FB7}" name="Rank" dataDxfId="1956">
      <calculatedColumnFormula>IFERROR(IF(OFFSET(_xlfn.XLOOKUP(B2,Kuponger!E:E,Kuponger!Q:Q),1,37)="",#N/A,OFFSET(_xlfn.XLOOKUP(B2,Kuponger!E:E,Kuponger!Q:Q),1,37)),#N/A)</calculatedColumnFormula>
    </tableColumn>
    <tableColumn id="6" xr3:uid="{EE4A31F3-7720-4789-82AC-AF7E459BA07E}" name="Antall Rette" dataDxfId="1955">
      <calculatedColumnFormula>IFERROR(IF(t_øg[[#This Row],[Dato]]="","",OFFSET(_xlfn.XLOOKUP(t_øg[[#This Row],[Dato]],Kuponger!E:E,Kuponger!Q:Q),15,7)),"")</calculatedColumnFormula>
    </tableColumn>
    <tableColumn id="18" xr3:uid="{6495A3F3-7202-4B02-AF52-E02605E6ECA0}" name="Bonus" dataDxfId="1954">
      <calculatedColumnFormula>IF(t_øg[[#This Row],[Antall Rette]]=10,58,IF(t_øg[[#This Row],[Antall Rette]]=11,161,IF(t_øg[[#This Row],[Antall Rette]]=12,1070,0)))</calculatedColumnFormula>
    </tableColumn>
    <tableColumn id="7" xr3:uid="{2E24510B-B1D2-45F6-AFFE-C8AE16670275}" name="Summert" dataDxfId="1953">
      <calculatedColumnFormula>IFERROR(SUM(t_øg[[#This Row],[tp]]),0)</calculatedColumnFormula>
    </tableColumn>
    <tableColumn id="8" xr3:uid="{747D860E-1002-4824-A7DC-023B52B2F9E9}" name="Antall 12" dataDxfId="1952">
      <calculatedColumnFormula>IFERROR(IF(t_kaf[[#This Row],[Antall Rette]]=12,1,""),"")</calculatedColumnFormula>
    </tableColumn>
    <tableColumn id="9" xr3:uid="{2E506A10-BB03-44B8-9F9C-7EC69B94A9B3}" name="Antall 11" dataDxfId="1951">
      <calculatedColumnFormula>IFERROR(IF(t_øg[[#This Row],[Antall Rette]]=12,COMBIN(11,11),""),"")</calculatedColumnFormula>
    </tableColumn>
    <tableColumn id="11" xr3:uid="{F8460F62-769E-43A8-A942-3B9B936725D2}" name="Antall 10" dataDxfId="1950">
      <calculatedColumnFormula>IFERROR(IF(t_øg[[#This Row],[Antall Rette]]=10,COMBIN(10,10),""),"")</calculatedColumnFormula>
    </tableColumn>
    <tableColumn id="12" xr3:uid="{15FE41CC-EC1D-47B4-89CB-4DFC1CAC445D}" name="10-premie" dataDxfId="1949">
      <calculatedColumnFormula>IFERROR(IF(I2&gt;=10,t_øg[[#This Row],[Antall 10]]*_xlfn.XLOOKUP(t_øg[[#This Row],[Dato]],Regnskap!$C$11:$C$51,Regnskap!$F$11:$F$51),""),"")</calculatedColumnFormula>
    </tableColumn>
    <tableColumn id="13" xr3:uid="{5BCF3378-4476-4A4E-90B1-A015E607C0EC}" name="11-premie" dataDxfId="1948">
      <calculatedColumnFormula>IFERROR(IF(H2&gt;=10,t_kaf[[#This Row],[Antall 11]]*_xlfn.XLOOKUP(t_kaf[[#This Row],[Dato]],Regnskap!$C$11:$C$51,Regnskap!$E$11:$E$51),""),"")</calculatedColumnFormula>
    </tableColumn>
    <tableColumn id="16" xr3:uid="{B7E3652E-7045-451A-8A3A-B873C15D1A2A}" name="12-premie" dataDxfId="1947">
      <calculatedColumnFormula>IFERROR(IF(H2&gt;=11,t_kaf[[#This Row],[Antall 12]]*_xlfn.XLOOKUP(t_kaf[[#This Row],[Dato]],Regnskap!$C$11:$C$51,Regnskap!$D$11:$D$51),""),"")</calculatedColumnFormula>
    </tableColumn>
    <tableColumn id="17" xr3:uid="{C090EBEA-F37D-470E-98A9-2E7CE16D30A6}" name="Premie" dataDxfId="194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1945">
  <tableColumns count="18">
    <tableColumn id="5" xr3:uid="{0CF4F0D6-F811-418F-A09C-D34ECABC5B8F}" name="Ukenr" dataDxfId="1944">
      <calculatedColumnFormula>WEEKNUM(t_jh[[#This Row],[Dato]])</calculatedColumnFormula>
    </tableColumn>
    <tableColumn id="1" xr3:uid="{F3C6761A-4435-41E3-B6FE-70C86961716B}" name="Dato" dataDxfId="1943">
      <calculatedColumnFormula>Data!AL1</calculatedColumnFormula>
    </tableColumn>
    <tableColumn id="2" xr3:uid="{DBF35897-8789-4823-B2D3-CF0C9D30DF5D}" name="hp" dataDxfId="1942">
      <calculatedColumnFormula>IFERROR(IF(t_jh[[#This Row],[Dato]]="","",OFFSET(_xlfn.XLOOKUP(B2,Kuponger!E:E,Kuponger!Q:Q),15,45)),"")</calculatedColumnFormula>
    </tableColumn>
    <tableColumn id="3" xr3:uid="{CB0F0A70-B9E2-46A1-AC35-89A76D171D50}" name="up" dataDxfId="1941">
      <calculatedColumnFormula>IFERROR(IF(OFFSET(_xlfn.XLOOKUP(B2,Kuponger!E:E,Kuponger!Q:Q),15,46)=0,#N/A,OFFSET(_xlfn.XLOOKUP(B2,Kuponger!E:E,Kuponger!Q:Q),15,46)),#N/A)</calculatedColumnFormula>
    </tableColumn>
    <tableColumn id="4" xr3:uid="{A5C532BF-2CF2-4D26-BC01-987718C1906C}" name="bp" dataDxfId="1940">
      <calculatedColumnFormula>IFERROR(IF(OFFSET(_xlfn.XLOOKUP(B2,Kuponger!E:E,Kuponger!Q:Q),15,47)=0,#N/A,OFFSET(_xlfn.XLOOKUP(B2,Kuponger!E:E,Kuponger!Q:Q),15,47)),#N/A)</calculatedColumnFormula>
    </tableColumn>
    <tableColumn id="10" xr3:uid="{A6224F5E-A8C3-4D78-8E78-8ABE26FE6A43}" name="straff" dataDxfId="1939">
      <calculatedColumnFormula>IFERROR(IF(OFFSET(_xlfn.XLOOKUP(B2,Kuponger!E:E,Kuponger!Q:Q),1,47)=0,#N/A,OFFSET(_xlfn.XLOOKUP(B2,Kuponger!E:E,Kuponger!Q:Q),1,47))*-1,#N/A)</calculatedColumnFormula>
    </tableColumn>
    <tableColumn id="14" xr3:uid="{30EB6F07-1C3E-408E-8B2D-E3F2F9274E8D}" name="tp" dataDxfId="1938">
      <calculatedColumnFormula>IF(SUMIF(C2:F2,"&lt;&gt;""")=0,"",SUMIF(C2:F2,"&lt;&gt;"""))</calculatedColumnFormula>
    </tableColumn>
    <tableColumn id="15" xr3:uid="{CEDC092F-3BBD-4085-BBFD-479DE33DE1D4}" name="Rank" dataDxfId="1937">
      <calculatedColumnFormula>IFERROR(IF(OFFSET(_xlfn.XLOOKUP(B2,Kuponger!E:E,Kuponger!Q:Q),1,46)="",#N/A,OFFSET(_xlfn.XLOOKUP(B2,Kuponger!E:E,Kuponger!Q:Q),1,46)),#N/A)</calculatedColumnFormula>
    </tableColumn>
    <tableColumn id="6" xr3:uid="{5032DADC-A856-475F-8B06-3193D9323387}" name="Antall Rette" dataDxfId="1936">
      <calculatedColumnFormula>IFERROR(IF(t_jh[[#This Row],[Dato]]="","",OFFSET(_xlfn.XLOOKUP(t_jh[[#This Row],[Dato]],Kuponger!E:E,Kuponger!Q:Q),15,7)),"")</calculatedColumnFormula>
    </tableColumn>
    <tableColumn id="18" xr3:uid="{5B0481A1-B6C8-4295-AA83-708862EBB81B}" name="Bonus" dataDxfId="1935">
      <calculatedColumnFormula>IF(t_jh[[#This Row],[Antall Rette]]=10,58,IF(t_jh[[#This Row],[Antall Rette]]=11,161,IF(t_jh[[#This Row],[Antall Rette]]=12,1070,0)))</calculatedColumnFormula>
    </tableColumn>
    <tableColumn id="7" xr3:uid="{92243807-26C1-4F9B-9B9C-272675DCD93B}" name="Summert" dataDxfId="1934">
      <calculatedColumnFormula>IFERROR(SUM(t_jh[[#This Row],[tp]]),0)</calculatedColumnFormula>
    </tableColumn>
    <tableColumn id="8" xr3:uid="{86712415-D8B6-4B54-BCC3-39EB6286517B}" name="Antall 12" dataDxfId="1933">
      <calculatedColumnFormula>IFERROR(IF(t_øg[[#This Row],[Antall Rette]]=12,1,""),"")</calculatedColumnFormula>
    </tableColumn>
    <tableColumn id="9" xr3:uid="{DCDE5FE9-B517-44F1-A445-DBB3C8CFC0C7}" name="Antall 11" dataDxfId="1932">
      <calculatedColumnFormula>IFERROR(IF(t_jh[[#This Row],[Antall Rette]]=12,COMBIN(11,11),""),"")</calculatedColumnFormula>
    </tableColumn>
    <tableColumn id="11" xr3:uid="{924FD915-9CFB-4FC0-9B87-420CFA8F264E}" name="Antall 10" dataDxfId="1931">
      <calculatedColumnFormula>IFERROR(IF(t_jh[[#This Row],[Antall Rette]]=12,COMBIN(10,10),""),"")</calculatedColumnFormula>
    </tableColumn>
    <tableColumn id="12" xr3:uid="{7920431E-6998-4AAA-AF7A-B9388CD5B546}" name="10-premie" dataDxfId="1930">
      <calculatedColumnFormula>IFERROR(IF(H2&gt;=10,t_øg[[#This Row],[Antall 10]]*_xlfn.XLOOKUP(t_øg[[#This Row],[Dato]],Regnskap!$C$11:$C$51,Regnskap!$F$11:$F$51),""),"")</calculatedColumnFormula>
    </tableColumn>
    <tableColumn id="13" xr3:uid="{26438AF4-078A-4180-A064-3C75955926EE}" name="11-premie" dataDxfId="1929">
      <calculatedColumnFormula>IFERROR(IF(H2&gt;=10,t_øg[[#This Row],[Antall 11]]*_xlfn.XLOOKUP(t_øg[[#This Row],[Dato]],Regnskap!$C$11:$C$51,Regnskap!$E$11:$E$51),""),"")</calculatedColumnFormula>
    </tableColumn>
    <tableColumn id="16" xr3:uid="{C962CDC6-6E15-4371-B277-0215F311A671}" name="12-premie" dataDxfId="1928">
      <calculatedColumnFormula>IFERROR(IF(H2&gt;=11,t_øg[[#This Row],[Antall 12]]*_xlfn.XLOOKUP(t_øg[[#This Row],[Dato]],Regnskap!$C$11:$C$51,Regnskap!$D$11:$D$51),""),"")</calculatedColumnFormula>
    </tableColumn>
    <tableColumn id="17" xr3:uid="{01A4628F-13B7-48BB-AF61-6EC2F3E5546D}" name="Premie" dataDxfId="192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1926">
  <tableColumns count="18">
    <tableColumn id="5" xr3:uid="{160A1B66-A9A2-4E62-903B-AD1C69B06C48}" name="Ukenr" dataDxfId="1925">
      <calculatedColumnFormula>WEEKNUM(t_toh[[#This Row],[Dato]])</calculatedColumnFormula>
    </tableColumn>
    <tableColumn id="1" xr3:uid="{4EDB6DE7-33D0-4CB7-991F-1057332BBAFB}" name="Dato" dataDxfId="1924">
      <calculatedColumnFormula>Data!AL1</calculatedColumnFormula>
    </tableColumn>
    <tableColumn id="2" xr3:uid="{CE83906A-F4FD-4490-B1CE-E108BDE7E1C7}" name="hp" dataDxfId="1923">
      <calculatedColumnFormula>IFERROR(IF(t_toh[[#This Row],[Dato]]="","",OFFSET(_xlfn.XLOOKUP(B2,Kuponger!E:E,Kuponger!Q:Q),15,54)),"")</calculatedColumnFormula>
    </tableColumn>
    <tableColumn id="3" xr3:uid="{B9939ECF-6BCA-4AF3-8451-56E6C2EADDB6}" name="up" dataDxfId="1922">
      <calculatedColumnFormula>IFERROR(IF(OFFSET(_xlfn.XLOOKUP(B2,Kuponger!E:E,Kuponger!Q:Q),15,55)=0,#N/A,OFFSET(_xlfn.XLOOKUP(B2,Kuponger!E:E,Kuponger!Q:Q),15,55)),#N/A)</calculatedColumnFormula>
    </tableColumn>
    <tableColumn id="4" xr3:uid="{D4F128E0-E6C9-41EA-91A6-E372F955DD97}" name="bp" dataDxfId="1921">
      <calculatedColumnFormula>IFERROR(IF(OFFSET(_xlfn.XLOOKUP(B2,Kuponger!E:E,Kuponger!Q:Q),15,56)=0,#N/A,OFFSET(_xlfn.XLOOKUP(B2,Kuponger!E:E,Kuponger!Q:Q),15,56)),#N/A)</calculatedColumnFormula>
    </tableColumn>
    <tableColumn id="10" xr3:uid="{44354A2A-730D-4E39-B517-5F07D14A4D5B}" name="straff" dataDxfId="1920">
      <calculatedColumnFormula>IFERROR(IF(OFFSET(_xlfn.XLOOKUP(B2,Kuponger!E:E,Kuponger!Q:Q),1,56)=0,#N/A,OFFSET(_xlfn.XLOOKUP(B2,Kuponger!E:E,Kuponger!Q:Q),1,56))*-1,#N/A)</calculatedColumnFormula>
    </tableColumn>
    <tableColumn id="14" xr3:uid="{C0768D76-9909-4776-BF12-A15300BE0C76}" name="tp" dataDxfId="1919">
      <calculatedColumnFormula>IF(SUMIF(C2:F2,"&lt;&gt;""")=0,"",SUMIF(C2:F2,"&lt;&gt;"""))</calculatedColumnFormula>
    </tableColumn>
    <tableColumn id="15" xr3:uid="{CE9CF6BC-6F17-47B5-A621-9578D3922D2E}" name="Rank" dataDxfId="1918">
      <calculatedColumnFormula>IFERROR(IF(OFFSET(_xlfn.XLOOKUP(B2,Kuponger!E:E,Kuponger!Q:Q),1,55)="",#N/A,OFFSET(_xlfn.XLOOKUP(B2,Kuponger!E:E,Kuponger!Q:Q),1,55)),#N/A)</calculatedColumnFormula>
    </tableColumn>
    <tableColumn id="6" xr3:uid="{9C3DBCA8-9777-42D9-86FE-91B73D67F855}" name="Antall Rette" dataDxfId="1917">
      <calculatedColumnFormula>IFERROR(IF(t_toh[[#This Row],[Dato]]="","",OFFSET(_xlfn.XLOOKUP(t_toh[[#This Row],[Dato]],Kuponger!E:E,Kuponger!Q:Q),15,7)),"")</calculatedColumnFormula>
    </tableColumn>
    <tableColumn id="18" xr3:uid="{98CA24FC-D99E-428A-8327-7EA18817BC8A}" name="Bonus" dataDxfId="1916">
      <calculatedColumnFormula>IF(t_toh[[#This Row],[Antall Rette]]=10,58,IF(t_toh[[#This Row],[Antall Rette]]=11,161,IF(t_toh[[#This Row],[Antall Rette]]=12,1070,0)))</calculatedColumnFormula>
    </tableColumn>
    <tableColumn id="7" xr3:uid="{A20F9DC9-CC03-4C76-95A0-B5A5671B856A}" name="Summert" dataDxfId="1915">
      <calculatedColumnFormula>IFERROR(SUM(t_toh[[#This Row],[tp]]),0)</calculatedColumnFormula>
    </tableColumn>
    <tableColumn id="8" xr3:uid="{B4D3E8EB-7446-4727-A645-4D30A5C53561}" name="Antall 12" dataDxfId="1914">
      <calculatedColumnFormula>IFERROR(IF(t_jh[[#This Row],[Antall Rette]]=12,1,""),"")</calculatedColumnFormula>
    </tableColumn>
    <tableColumn id="9" xr3:uid="{06821A53-3950-4D7C-9F24-34C7D66C7A5A}" name="Antall 11" dataDxfId="1913">
      <calculatedColumnFormula>IFERROR(IF(t_toh[[#This Row],[Antall Rette]]=11,COMBIN(11,11),""),"")</calculatedColumnFormula>
    </tableColumn>
    <tableColumn id="11" xr3:uid="{50F3D150-7549-450D-B749-FAE44087BB1A}" name="Antall 10" dataDxfId="1912">
      <calculatedColumnFormula>IFERROR(IF(t_toh[[#This Row],[Antall Rette]]=10,COMBIN(10,10),""),"")</calculatedColumnFormula>
    </tableColumn>
    <tableColumn id="12" xr3:uid="{0C765704-000E-46C1-9722-B054202475C9}" name="10-premie" dataDxfId="1911">
      <calculatedColumnFormula>IFERROR(IF(I2&gt;=10,t_toh[[#This Row],[Antall 10]]*_xlfn.XLOOKUP(t_toh[[#This Row],[Dato]],Regnskap!$C$11:$C$51,Regnskap!$F$11:$F$51),""),"")</calculatedColumnFormula>
    </tableColumn>
    <tableColumn id="13" xr3:uid="{43406C0A-CF98-4F79-A339-3D42FDD03655}" name="11-premie" dataDxfId="1910">
      <calculatedColumnFormula>IFERROR(IF(I2=11,t_toh[[#This Row],[Antall 11]]*_xlfn.XLOOKUP(t_toh[[#This Row],[Dato]],Regnskap!$C$11:$C$51,Regnskap!$E$11:$E$51),""),"")</calculatedColumnFormula>
    </tableColumn>
    <tableColumn id="16" xr3:uid="{12A048B2-006B-4B83-92E3-654F65E8AB95}" name="12-premie" dataDxfId="1909">
      <calculatedColumnFormula>IFERROR(IF(H2=12,t_toh[[#This Row],[Antall 12]]*_xlfn.XLOOKUP(t_toh[[#This Row],[Dato]],Regnskap!$C$11:$C$51,Regnskap!$D$11:$D$51),""),"")</calculatedColumnFormula>
    </tableColumn>
    <tableColumn id="17" xr3:uid="{07B1C583-5700-4A75-807C-91B0A1EE8F52}" name="Premie" dataDxfId="190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1907">
  <tableColumns count="18">
    <tableColumn id="5" xr3:uid="{C3507477-E3B6-4A8B-9719-E9AD1A2FB846}" name="Ukenr" dataDxfId="1906">
      <calculatedColumnFormula>WEEKNUM(t_utg[[#This Row],[Dato]])</calculatedColumnFormula>
    </tableColumn>
    <tableColumn id="1" xr3:uid="{8335060C-3EC2-4BB4-97C9-E61E78C6DF51}" name="Dato" dataDxfId="1905">
      <calculatedColumnFormula>Data!AL1</calculatedColumnFormula>
    </tableColumn>
    <tableColumn id="2" xr3:uid="{EE0773A9-EE62-482C-AF6B-1702525AEB6E}" name="hp" dataDxfId="1904">
      <calculatedColumnFormula>IFERROR(IF(t_utg[[#This Row],[Dato]]="","",OFFSET(_xlfn.XLOOKUP(B2,Kuponger!E:E,Kuponger!Q:Q),15,63)),"")</calculatedColumnFormula>
    </tableColumn>
    <tableColumn id="3" xr3:uid="{429F1F0B-EF5F-45B4-938B-930E7FA2BD76}" name="up" dataDxfId="1903">
      <calculatedColumnFormula>IFERROR(IF(OFFSET(_xlfn.XLOOKUP(B2,Kuponger!E:E,Kuponger!Q:Q),15,64)=0,#N/A,OFFSET(_xlfn.XLOOKUP(B2,Kuponger!E:E,Kuponger!Q:Q),15,64)),#N/A)</calculatedColumnFormula>
    </tableColumn>
    <tableColumn id="4" xr3:uid="{C3AA9F83-5B80-4FBF-9025-5D3D69B67C5D}" name="bp" dataDxfId="1902">
      <calculatedColumnFormula>IFERROR(IF(OFFSET(_xlfn.XLOOKUP(B2,Kuponger!E:E,Kuponger!Q:Q),15,65)=0,#N/A,OFFSET(_xlfn.XLOOKUP(B2,Kuponger!E:E,Kuponger!Q:Q),15,65)),#N/A)</calculatedColumnFormula>
    </tableColumn>
    <tableColumn id="10" xr3:uid="{088CA75D-D110-4522-AC66-43F87318824A}" name="straff" dataDxfId="1901">
      <calculatedColumnFormula>IFERROR(IF(OFFSET(_xlfn.XLOOKUP(B2,Kuponger!E:E,Kuponger!Q:Q),1,65)=0,#N/A,OFFSET(_xlfn.XLOOKUP(B2,Kuponger!E:E,Kuponger!Q:Q),1,65))*-1,#N/A)</calculatedColumnFormula>
    </tableColumn>
    <tableColumn id="14" xr3:uid="{DD5C48A0-C709-46CA-9EFC-C39BCA0FA9CA}" name="tp" dataDxfId="1900">
      <calculatedColumnFormula>IF(SUMIF(C2:F2,"&lt;&gt;""")=0,"",SUMIF(C2:F2,"&lt;&gt;"""))</calculatedColumnFormula>
    </tableColumn>
    <tableColumn id="15" xr3:uid="{1662E82D-5D46-40ED-A8DC-B3C839CE9033}" name="Rank" dataDxfId="1899">
      <calculatedColumnFormula>IFERROR(IF(OFFSET(_xlfn.XLOOKUP(B2,Kuponger!E:E,Kuponger!Q:Q),1,64)="",#N/A,OFFSET(_xlfn.XLOOKUP(B2,Kuponger!E:E,Kuponger!Q:Q),1,64)),#N/A)</calculatedColumnFormula>
    </tableColumn>
    <tableColumn id="6" xr3:uid="{ECC786A7-3BA4-4656-A553-8E8FE2C5FC7C}" name="Antall Rette" dataDxfId="1898">
      <calculatedColumnFormula>IFERROR(IF(t_utg[[#This Row],[Dato]]="","",OFFSET(_xlfn.XLOOKUP(t_utg[[#This Row],[Dato]],Kuponger!E:E,Kuponger!CB:CB),15,7)),"")</calculatedColumnFormula>
    </tableColumn>
    <tableColumn id="18" xr3:uid="{D88E7C43-8D74-406F-AD0E-9189881B3DB2}" name="Bonus" dataDxfId="1897">
      <calculatedColumnFormula>IF(t_utg[[#This Row],[Antall Rette]]=10,58,IF(t_utg[[#This Row],[Antall Rette]]=11,161,IF(t_utg[[#This Row],[Antall Rette]]=12,1070,0)))</calculatedColumnFormula>
    </tableColumn>
    <tableColumn id="7" xr3:uid="{9A1ABD87-8218-4D3C-BD47-F9B8D4312B49}" name="Summert" dataDxfId="1896">
      <calculatedColumnFormula>IFERROR(SUM(t_utg[[#This Row],[tp]]),0)</calculatedColumnFormula>
    </tableColumn>
    <tableColumn id="8" xr3:uid="{F9BE88A0-BC92-45A8-892A-3BB56EAD84F9}" name="Antall 12" dataDxfId="1895">
      <calculatedColumnFormula>IFERROR(IF(t_toh[[#This Row],[Antall Rette]]=12,1,""),"")</calculatedColumnFormula>
    </tableColumn>
    <tableColumn id="9" xr3:uid="{5077A7BE-72E4-4FBE-AE42-F36B9B453DA3}" name="Antall 11" dataDxfId="1894">
      <calculatedColumnFormula>IFERROR(IF(t_utg[[#This Row],[Antall Rette]]=11,COMBIN(11,11),""),"")</calculatedColumnFormula>
    </tableColumn>
    <tableColumn id="11" xr3:uid="{5127672B-D6F8-4AEA-B08C-464D148BE115}" name="Antall 10" dataDxfId="1893">
      <calculatedColumnFormula>IFERROR(IF(t_utg[[#This Row],[Antall Rette]]=10,COMBIN(10,10),""),"")</calculatedColumnFormula>
    </tableColumn>
    <tableColumn id="12" xr3:uid="{B5E0D557-925E-44D4-B69A-2E054FCBBB58}" name="10-premie" dataDxfId="1892">
      <calculatedColumnFormula>IFERROR(IF(I2&gt;=10,t_toh[[#This Row],[Antall 10]]*_xlfn.XLOOKUP(t_toh[[#This Row],[Dato]],Regnskap!$C$11:$C$51,Regnskap!$F$11:$F$51),""),"")</calculatedColumnFormula>
    </tableColumn>
    <tableColumn id="13" xr3:uid="{1240D729-A409-4ED9-9CE8-D5354A7F2369}" name="11-premie" dataDxfId="1891">
      <calculatedColumnFormula>IFERROR(IF(I2=11,t_toh[[#This Row],[Antall 11]]*_xlfn.XLOOKUP(t_toh[[#This Row],[Dato]],Regnskap!$C$11:$C$51,Regnskap!$E$11:$E$51),""),"")</calculatedColumnFormula>
    </tableColumn>
    <tableColumn id="16" xr3:uid="{9B18D6A2-103B-4B05-8A98-1D388D18F3A8}" name="12-premie" dataDxfId="1890">
      <calculatedColumnFormula>IFERROR(IF(H2=12,t_toh[[#This Row],[Antall 12]]*_xlfn.XLOOKUP(t_toh[[#This Row],[Dato]],Regnskap!$C$11:$C$51,Regnskap!$D$11:$D$51),""),"")</calculatedColumnFormula>
    </tableColumn>
    <tableColumn id="17" xr3:uid="{08960350-98D7-442D-A56F-50FCD6A700C8}" name="Premie" dataDxfId="188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88">
  <tableColumns count="18">
    <tableColumn id="5" xr3:uid="{5215E5C1-13C3-4C3D-BC52-3A5297442920}" name="Ukenr" dataDxfId="1887">
      <calculatedColumnFormula>WEEKNUM(t_lev[[#This Row],[Dato]])</calculatedColumnFormula>
    </tableColumn>
    <tableColumn id="1" xr3:uid="{CBF54F42-4601-4737-92E7-98D4C9BF8E1B}" name="Dato" dataDxfId="1886">
      <calculatedColumnFormula>Data!AL1</calculatedColumnFormula>
    </tableColumn>
    <tableColumn id="2" xr3:uid="{96CB0BB9-544E-4E92-A6D5-E4E30A38D028}" name="hp" dataDxfId="1885">
      <calculatedColumnFormula>IFERROR(IF(t_lev[[#This Row],[Dato]]="","",OFFSET(_xlfn.XLOOKUP(B2,Kuponger!E:E,Kuponger!Q:Q),15,72)),"")</calculatedColumnFormula>
    </tableColumn>
    <tableColumn id="3" xr3:uid="{E455EC2C-8B80-4D31-B493-4A6149B42937}" name="up" dataDxfId="1884">
      <calculatedColumnFormula>IFERROR(IF(OFFSET(_xlfn.XLOOKUP(B2,Kuponger!E:E,Kuponger!Q:Q),15,73)=0,#N/A,OFFSET(_xlfn.XLOOKUP(B2,Kuponger!E:E,Kuponger!Q:Q),15,73)),#N/A)</calculatedColumnFormula>
    </tableColumn>
    <tableColumn id="4" xr3:uid="{1277449A-7341-4632-B74C-F720A96E4167}" name="bp" dataDxfId="1883">
      <calculatedColumnFormula>IFERROR(IF(OFFSET(_xlfn.XLOOKUP(B2,Kuponger!E:E,Kuponger!Q:Q),15,74)=0,#N/A,OFFSET(_xlfn.XLOOKUP(B2,Kuponger!E:E,Kuponger!Q:Q),15,74)),#N/A)</calculatedColumnFormula>
    </tableColumn>
    <tableColumn id="10" xr3:uid="{EFF6A21F-4290-4E65-9558-A6BBBE63EE04}" name="straff" dataDxfId="1882">
      <calculatedColumnFormula>IFERROR(IF(OFFSET(_xlfn.XLOOKUP(B2,Kuponger!E:E,Kuponger!Q:Q),1,74)=0,#N/A,OFFSET(_xlfn.XLOOKUP(B2,Kuponger!E:E,Kuponger!Q:Q),1,74))*-1,#N/A)</calculatedColumnFormula>
    </tableColumn>
    <tableColumn id="14" xr3:uid="{17A20ADD-C9E3-4E62-A073-E226DF8D876D}" name="tp" dataDxfId="1881">
      <calculatedColumnFormula>IF(SUMIF(C2:F2,"&lt;&gt;""")=0,"",SUMIF(C2:F2,"&lt;&gt;"""))</calculatedColumnFormula>
    </tableColumn>
    <tableColumn id="15" xr3:uid="{4B44B407-AF1E-46A2-A351-69D345A2F77C}" name="Rank" dataDxfId="1880">
      <calculatedColumnFormula>IFERROR(IF(OFFSET(_xlfn.XLOOKUP(B2,Kuponger!E:E,Kuponger!Q:Q),1,73)="",#N/A,OFFSET(_xlfn.XLOOKUP(B2,Kuponger!E:E,Kuponger!Q:Q),1,73)),#N/A)</calculatedColumnFormula>
    </tableColumn>
    <tableColumn id="6" xr3:uid="{072FE38D-7414-43DB-9CF8-9625A3320706}" name="Antall rette" dataDxfId="1879">
      <calculatedColumnFormula>IFERROR(IF(t_lev[[#This Row],[Dato]]="","",OFFSET(_xlfn.XLOOKUP(t_lev[[#This Row],[Dato]],Kuponger!E:E,Kuponger!CK:CK),15,7)),"")</calculatedColumnFormula>
    </tableColumn>
    <tableColumn id="18" xr3:uid="{CE8B2FAE-C8F4-4E15-B48C-90D96083F024}" name="Bonus" dataDxfId="1878">
      <calculatedColumnFormula>IF(t_lev[[#This Row],[Antall rette]]=10,58,IF(t_lev[[#This Row],[Antall rette]]=11,161,IF(t_lev[[#This Row],[Antall rette]]=12,1070,0)))</calculatedColumnFormula>
    </tableColumn>
    <tableColumn id="7" xr3:uid="{B63484A8-F920-4B96-AF68-0E014623AAEC}" name="Summert" dataDxfId="1877">
      <calculatedColumnFormula>IFERROR(SUM(t_lev[[#This Row],[tp]]),0)</calculatedColumnFormula>
    </tableColumn>
    <tableColumn id="8" xr3:uid="{42F6DA56-EB83-485F-9E01-DB4EA89F238C}" name="Antall 12" dataDxfId="1876">
      <calculatedColumnFormula>IFERROR(IF(t_utg[[#This Row],[Antall Rette]]=12,1,""),"")</calculatedColumnFormula>
    </tableColumn>
    <tableColumn id="9" xr3:uid="{EC851989-1A9E-4550-AE88-B6B404D67C36}" name="Antall 11" dataDxfId="1875">
      <calculatedColumnFormula>IFERROR(IF(t_lev[[#This Row],[Antall rette]]=11,COMBIN(11,11),""),"")</calculatedColumnFormula>
    </tableColumn>
    <tableColumn id="11" xr3:uid="{FE58C3E7-3912-4CAA-A10E-4282B6BC1296}" name="Antall 10" dataDxfId="1874">
      <calculatedColumnFormula>IFERROR(IF(t_lev[[#This Row],[Antall rette]]=10,COMBIN(10,10),""),"")</calculatedColumnFormula>
    </tableColumn>
    <tableColumn id="12" xr3:uid="{6BB3DE34-58F4-41B5-B7EA-8EB7AD476849}" name="10-premie" dataDxfId="1873">
      <calculatedColumnFormula>IFERROR(IF(I2&gt;=10,t_utg[[#This Row],[Antall 10]]*_xlfn.XLOOKUP(t_utg[[#This Row],[Dato]],Regnskap!$C$11:$C$51,Regnskap!$F$11:$F$51),""),"")</calculatedColumnFormula>
    </tableColumn>
    <tableColumn id="13" xr3:uid="{41FE2154-9216-4CD3-B7F4-C9ED03834FAA}" name="11-premie" dataDxfId="1872">
      <calculatedColumnFormula>IFERROR(IF(I2=11,t_utg[[#This Row],[Antall 11]]*_xlfn.XLOOKUP(t_utg[[#This Row],[Dato]],Regnskap!$C$11:$C$51,Regnskap!$E$11:$E$51),""),"")</calculatedColumnFormula>
    </tableColumn>
    <tableColumn id="16" xr3:uid="{A8481BC3-F7FD-414C-899E-2AB259E163B6}" name="12-premie" dataDxfId="1871">
      <calculatedColumnFormula>IFERROR(IF(H2=12,t_utg[[#This Row],[Antall 12]]*_xlfn.XLOOKUP(t_utg[[#This Row],[Dato]],Regnskap!$C$11:$C$51,Regnskap!$D$11:$D$51),""),"")</calculatedColumnFormula>
    </tableColumn>
    <tableColumn id="17" xr3:uid="{AED7C349-118B-4706-A318-F9FD07F65791}" name="Premie" dataDxfId="187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1869" priority="18">
      <formula>D5=LARGE($D$5:$D$13,1)</formula>
    </cfRule>
  </conditionalFormatting>
  <conditionalFormatting sqref="E5:E13">
    <cfRule type="expression" dxfId="1868" priority="20">
      <formula>E5=SMALL(E$5:E$11,1)</formula>
    </cfRule>
  </conditionalFormatting>
  <conditionalFormatting sqref="F5:F13">
    <cfRule type="expression" dxfId="1867" priority="17">
      <formula>F5=LARGE($F$5:$F$13,1)</formula>
    </cfRule>
  </conditionalFormatting>
  <conditionalFormatting sqref="G5:N13">
    <cfRule type="expression" dxfId="1866" priority="9">
      <formula>G5=LARGE(G$5:G$13,1)</formula>
    </cfRule>
  </conditionalFormatting>
  <conditionalFormatting sqref="O5:O13">
    <cfRule type="expression" dxfId="1865" priority="8">
      <formula>O5=SMALL(O$5:O$11,1)</formula>
    </cfRule>
  </conditionalFormatting>
  <conditionalFormatting sqref="P5:U13">
    <cfRule type="expression" dxfId="1864" priority="2">
      <formula>P5=LARGE(P$5:P$13,1)</formula>
    </cfRule>
  </conditionalFormatting>
  <conditionalFormatting sqref="W5:W13">
    <cfRule type="expression" dxfId="1863" priority="1">
      <formula>W5=SMALL(W$5:W$11,1)</formula>
    </cfRule>
  </conditionalFormatting>
  <conditionalFormatting sqref="X5:X13">
    <cfRule type="expression" dxfId="1862"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5">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5">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5">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5">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5">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5">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45">
      <c r="B19" s="165"/>
      <c r="C19" s="603" t="str">
        <f>_xlfn.XLOOKUP(B12,Data!F11:F19,Data!E11:E19)</f>
        <v>UTG</v>
      </c>
      <c r="D19" s="165"/>
      <c r="E19" s="165"/>
      <c r="L19" s="872">
        <f ca="1">TODAY()</f>
        <v>46174</v>
      </c>
      <c r="M19" s="872"/>
      <c r="U19" s="157"/>
      <c r="V19" s="157"/>
      <c r="W19" s="157"/>
      <c r="X19" s="157"/>
    </row>
    <row r="20" spans="2:25" ht="13.35" customHeight="1" x14ac:dyDescent="0.45">
      <c r="B20" s="165"/>
      <c r="C20" s="165"/>
      <c r="D20" s="165"/>
      <c r="E20" s="165"/>
      <c r="J20" s="26"/>
      <c r="L20" s="872"/>
      <c r="M20" s="872"/>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5">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5">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5">
      <c r="J31" s="434"/>
      <c r="S31" s="866"/>
      <c r="T31" s="867"/>
      <c r="U31" s="867"/>
      <c r="V31" s="867"/>
      <c r="W31" s="867"/>
      <c r="X31" s="868"/>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59" t="e" cm="1">
        <f t="array" aca="1" ref="V45" ca="1">"Sist endret: "&amp;TEXT(LastInputTimeStamp(),"DD:MMMM.ÅÅÅÅ - tt:mm:ss")</f>
        <v>#NAME?</v>
      </c>
      <c r="W45" s="860"/>
      <c r="X45" s="860"/>
      <c r="Y45" s="861"/>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showOutlineSymbols="0" topLeftCell="A620" zoomScale="90" zoomScaleNormal="90" workbookViewId="0">
      <selection activeCell="CX629" sqref="CX629"/>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905</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879</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v>10</v>
      </c>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907</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906</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881</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882</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883</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884</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885</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886</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887</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888</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889</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890</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891</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892</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893</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894</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895</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896</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897</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898</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899</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900</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901</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902</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903</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904</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913</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914</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915</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916</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917</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918</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919</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920</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921</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922</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923</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924</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1861" priority="4767">
      <formula>AND($I8="x",Q8&gt;0)</formula>
    </cfRule>
  </conditionalFormatting>
  <conditionalFormatting sqref="Q30:Q41">
    <cfRule type="expression" dxfId="1860" priority="3984">
      <formula>AND($I30="x",Q30&gt;0)</formula>
    </cfRule>
  </conditionalFormatting>
  <conditionalFormatting sqref="Q74:Q85">
    <cfRule type="expression" dxfId="1859" priority="2221">
      <formula>AND($I74="x",Q74&gt;0)</formula>
    </cfRule>
  </conditionalFormatting>
  <conditionalFormatting sqref="Q96:Q107">
    <cfRule type="expression" dxfId="1858" priority="2178">
      <formula>AND($I96="x",Q96&gt;0)</formula>
    </cfRule>
  </conditionalFormatting>
  <conditionalFormatting sqref="Q118:Q129">
    <cfRule type="expression" dxfId="1857" priority="2135">
      <formula>AND($I118="x",Q118&gt;0)</formula>
    </cfRule>
  </conditionalFormatting>
  <conditionalFormatting sqref="Q140:Q151">
    <cfRule type="expression" dxfId="1856" priority="2092">
      <formula>AND($I140="x",Q140&gt;0)</formula>
    </cfRule>
  </conditionalFormatting>
  <conditionalFormatting sqref="Q162:Q173">
    <cfRule type="expression" dxfId="1855" priority="2049">
      <formula>AND($I162="x",Q162&gt;0)</formula>
    </cfRule>
  </conditionalFormatting>
  <conditionalFormatting sqref="Q184:Q195">
    <cfRule type="expression" dxfId="1854" priority="2006">
      <formula>AND($I184="x",Q184&gt;0)</formula>
    </cfRule>
  </conditionalFormatting>
  <conditionalFormatting sqref="Q206:Q217">
    <cfRule type="expression" dxfId="1853" priority="1963">
      <formula>AND($I206="x",Q206&gt;0)</formula>
    </cfRule>
  </conditionalFormatting>
  <conditionalFormatting sqref="Q228:Q239">
    <cfRule type="expression" dxfId="1852" priority="1920">
      <formula>AND($I228="x",Q228&gt;0)</formula>
    </cfRule>
  </conditionalFormatting>
  <conditionalFormatting sqref="Q250:Q261">
    <cfRule type="expression" dxfId="1851" priority="1877">
      <formula>AND($I250="x",Q250&gt;0)</formula>
    </cfRule>
  </conditionalFormatting>
  <conditionalFormatting sqref="Q272:Q283">
    <cfRule type="expression" dxfId="1850" priority="1834">
      <formula>AND($I272="x",Q272&gt;0)</formula>
    </cfRule>
  </conditionalFormatting>
  <conditionalFormatting sqref="Q294:Q305">
    <cfRule type="expression" dxfId="1849" priority="1791">
      <formula>AND($I294="x",Q294&gt;0)</formula>
    </cfRule>
  </conditionalFormatting>
  <conditionalFormatting sqref="Q316:Q327">
    <cfRule type="expression" dxfId="1848" priority="1748">
      <formula>AND($I316="x",Q316&gt;0)</formula>
    </cfRule>
  </conditionalFormatting>
  <conditionalFormatting sqref="Q338:Q349">
    <cfRule type="expression" dxfId="1847" priority="1705">
      <formula>AND($I338="x",Q338&gt;0)</formula>
    </cfRule>
  </conditionalFormatting>
  <conditionalFormatting sqref="Q360:Q371">
    <cfRule type="expression" dxfId="1846" priority="1662">
      <formula>AND($I360="x",Q360&gt;0)</formula>
    </cfRule>
  </conditionalFormatting>
  <conditionalFormatting sqref="Q382:Q393">
    <cfRule type="expression" dxfId="1845" priority="1619">
      <formula>AND($I382="x",Q382&gt;0)</formula>
    </cfRule>
  </conditionalFormatting>
  <conditionalFormatting sqref="Q404:Q415">
    <cfRule type="expression" dxfId="1844" priority="1576">
      <formula>AND($I404="x",Q404&gt;0)</formula>
    </cfRule>
  </conditionalFormatting>
  <conditionalFormatting sqref="Q426:Q437">
    <cfRule type="expression" dxfId="1843" priority="1533">
      <formula>AND($I426="x",Q426&gt;0)</formula>
    </cfRule>
  </conditionalFormatting>
  <conditionalFormatting sqref="Q448:Q459">
    <cfRule type="expression" dxfId="1842" priority="1490">
      <formula>AND($I448="x",Q448&gt;0)</formula>
    </cfRule>
  </conditionalFormatting>
  <conditionalFormatting sqref="Q470:Q481">
    <cfRule type="expression" dxfId="1841" priority="1447">
      <formula>AND($I470="x",Q470&gt;0)</formula>
    </cfRule>
  </conditionalFormatting>
  <conditionalFormatting sqref="Q492:Q503">
    <cfRule type="expression" dxfId="1840" priority="1404">
      <formula>AND($I492="x",Q492&gt;0)</formula>
    </cfRule>
  </conditionalFormatting>
  <conditionalFormatting sqref="Q514:Q525">
    <cfRule type="expression" dxfId="1839" priority="1361">
      <formula>AND($I514="x",Q514&gt;0)</formula>
    </cfRule>
  </conditionalFormatting>
  <conditionalFormatting sqref="Q536:Q547">
    <cfRule type="expression" dxfId="1838" priority="1318">
      <formula>AND($I536="x",Q536&gt;0)</formula>
    </cfRule>
  </conditionalFormatting>
  <conditionalFormatting sqref="Q558:Q569">
    <cfRule type="expression" dxfId="1837" priority="1275">
      <formula>AND($I558="x",Q558&gt;0)</formula>
    </cfRule>
  </conditionalFormatting>
  <conditionalFormatting sqref="Q580:Q591">
    <cfRule type="expression" dxfId="1836" priority="1232">
      <formula>AND($I580="x",Q580&gt;0)</formula>
    </cfRule>
  </conditionalFormatting>
  <conditionalFormatting sqref="Q602:Q613">
    <cfRule type="expression" dxfId="1835" priority="1189">
      <formula>AND($I602="x",Q602&gt;0)</formula>
    </cfRule>
  </conditionalFormatting>
  <conditionalFormatting sqref="Q624:Q635">
    <cfRule type="expression" dxfId="1834" priority="1146">
      <formula>AND($I624="x",Q624&gt;0)</formula>
    </cfRule>
  </conditionalFormatting>
  <conditionalFormatting sqref="Q646:Q657">
    <cfRule type="expression" dxfId="1833" priority="1103">
      <formula>AND($I646="x",Q646&gt;0)</formula>
    </cfRule>
  </conditionalFormatting>
  <conditionalFormatting sqref="Q668:Q679">
    <cfRule type="expression" dxfId="1832" priority="1060">
      <formula>AND($I668="x",Q668&gt;0)</formula>
    </cfRule>
  </conditionalFormatting>
  <conditionalFormatting sqref="Q690:Q701">
    <cfRule type="expression" dxfId="1831" priority="1017">
      <formula>AND($I690="x",Q690&gt;0)</formula>
    </cfRule>
  </conditionalFormatting>
  <conditionalFormatting sqref="Q712:Q723">
    <cfRule type="expression" dxfId="1830" priority="974">
      <formula>AND($I712="x",Q712&gt;0)</formula>
    </cfRule>
  </conditionalFormatting>
  <conditionalFormatting sqref="Q734:Q745">
    <cfRule type="expression" dxfId="1829" priority="931">
      <formula>AND($I734="x",Q734&gt;0)</formula>
    </cfRule>
  </conditionalFormatting>
  <conditionalFormatting sqref="Q756:Q767">
    <cfRule type="expression" dxfId="1828" priority="888">
      <formula>AND($I756="x",Q756&gt;0)</formula>
    </cfRule>
  </conditionalFormatting>
  <conditionalFormatting sqref="Q778:Q789">
    <cfRule type="expression" dxfId="1827" priority="845">
      <formula>AND($I778="x",Q778&gt;0)</formula>
    </cfRule>
  </conditionalFormatting>
  <conditionalFormatting sqref="Q800:Q811">
    <cfRule type="expression" dxfId="1826" priority="802">
      <formula>AND($I800="x",Q800&gt;0)</formula>
    </cfRule>
  </conditionalFormatting>
  <conditionalFormatting sqref="Q822:Q833">
    <cfRule type="expression" dxfId="1825" priority="759">
      <formula>AND($I822="x",Q822&gt;0)</formula>
    </cfRule>
  </conditionalFormatting>
  <conditionalFormatting sqref="Q844:Q855">
    <cfRule type="expression" dxfId="1824" priority="716">
      <formula>AND($I844="x",Q844&gt;0)</formula>
    </cfRule>
  </conditionalFormatting>
  <conditionalFormatting sqref="Q866:Q877">
    <cfRule type="expression" dxfId="1823" priority="673">
      <formula>AND($I866="x",Q866&gt;0)</formula>
    </cfRule>
  </conditionalFormatting>
  <conditionalFormatting sqref="Q888:Q899">
    <cfRule type="expression" dxfId="1822" priority="630">
      <formula>AND($I888="x",Q888&gt;0)</formula>
    </cfRule>
  </conditionalFormatting>
  <conditionalFormatting sqref="CL4:CM4">
    <cfRule type="top10" dxfId="1821" priority="4049" rank="1"/>
  </conditionalFormatting>
  <conditionalFormatting sqref="CM26">
    <cfRule type="top10" dxfId="1820" priority="257" rank="1"/>
  </conditionalFormatting>
  <conditionalFormatting sqref="CM48">
    <cfRule type="top10" dxfId="1819" priority="249" rank="1"/>
  </conditionalFormatting>
  <conditionalFormatting sqref="CM70">
    <cfRule type="top10" dxfId="1818" priority="241" rank="1"/>
  </conditionalFormatting>
  <conditionalFormatting sqref="CM92">
    <cfRule type="top10" dxfId="1817" priority="233" rank="1"/>
  </conditionalFormatting>
  <conditionalFormatting sqref="CM114">
    <cfRule type="top10" dxfId="1816" priority="225" rank="1"/>
  </conditionalFormatting>
  <conditionalFormatting sqref="CM136">
    <cfRule type="top10" dxfId="1815" priority="217" rank="1"/>
  </conditionalFormatting>
  <conditionalFormatting sqref="CM158">
    <cfRule type="top10" dxfId="1814" priority="209" rank="1"/>
  </conditionalFormatting>
  <conditionalFormatting sqref="CM180">
    <cfRule type="top10" dxfId="1813" priority="201" rank="1"/>
  </conditionalFormatting>
  <conditionalFormatting sqref="CM202">
    <cfRule type="top10" dxfId="1812" priority="193" rank="1"/>
  </conditionalFormatting>
  <conditionalFormatting sqref="CM246">
    <cfRule type="top10" dxfId="1811" priority="177" rank="1"/>
  </conditionalFormatting>
  <conditionalFormatting sqref="CM268">
    <cfRule type="top10" dxfId="1810" priority="489" rank="1"/>
  </conditionalFormatting>
  <conditionalFormatting sqref="CM290">
    <cfRule type="top10" dxfId="1809" priority="481" rank="1"/>
  </conditionalFormatting>
  <conditionalFormatting sqref="CM312">
    <cfRule type="top10" dxfId="1808" priority="473" rank="1"/>
  </conditionalFormatting>
  <conditionalFormatting sqref="CM334">
    <cfRule type="top10" dxfId="1807" priority="465" rank="1"/>
  </conditionalFormatting>
  <conditionalFormatting sqref="CM356">
    <cfRule type="top10" dxfId="1806" priority="457" rank="1"/>
  </conditionalFormatting>
  <conditionalFormatting sqref="CM378">
    <cfRule type="top10" dxfId="1805" priority="449" rank="1"/>
  </conditionalFormatting>
  <conditionalFormatting sqref="CM400">
    <cfRule type="top10" dxfId="1804" priority="441" rank="1"/>
  </conditionalFormatting>
  <conditionalFormatting sqref="CM422">
    <cfRule type="top10" dxfId="1803" priority="433" rank="1"/>
  </conditionalFormatting>
  <conditionalFormatting sqref="CM444">
    <cfRule type="top10" dxfId="1802" priority="425" rank="1"/>
  </conditionalFormatting>
  <conditionalFormatting sqref="CM466">
    <cfRule type="top10" dxfId="1801" priority="417" rank="1"/>
  </conditionalFormatting>
  <conditionalFormatting sqref="CM488">
    <cfRule type="top10" dxfId="1800" priority="409" rank="1"/>
  </conditionalFormatting>
  <conditionalFormatting sqref="CM510">
    <cfRule type="top10" dxfId="1799" priority="401" rank="1"/>
  </conditionalFormatting>
  <conditionalFormatting sqref="CM532">
    <cfRule type="top10" dxfId="1798" priority="393" rank="1"/>
  </conditionalFormatting>
  <conditionalFormatting sqref="CM554">
    <cfRule type="top10" dxfId="1797" priority="385" rank="1"/>
  </conditionalFormatting>
  <conditionalFormatting sqref="CM576">
    <cfRule type="top10" dxfId="1796" priority="377" rank="1"/>
  </conditionalFormatting>
  <conditionalFormatting sqref="CM598">
    <cfRule type="top10" dxfId="1795" priority="369" rank="1"/>
  </conditionalFormatting>
  <conditionalFormatting sqref="CM620">
    <cfRule type="top10" dxfId="1794" priority="361" rank="1"/>
  </conditionalFormatting>
  <conditionalFormatting sqref="CM642">
    <cfRule type="top10" dxfId="1793" priority="353" rank="1"/>
  </conditionalFormatting>
  <conditionalFormatting sqref="CM664">
    <cfRule type="top10" dxfId="1792" priority="345" rank="1"/>
  </conditionalFormatting>
  <conditionalFormatting sqref="CM686">
    <cfRule type="top10" dxfId="1791" priority="337" rank="1"/>
  </conditionalFormatting>
  <conditionalFormatting sqref="CM708">
    <cfRule type="top10" dxfId="1790" priority="329" rank="1"/>
  </conditionalFormatting>
  <conditionalFormatting sqref="CM730">
    <cfRule type="top10" dxfId="1789" priority="321" rank="1"/>
  </conditionalFormatting>
  <conditionalFormatting sqref="CM752">
    <cfRule type="top10" dxfId="1788" priority="313" rank="1"/>
  </conditionalFormatting>
  <conditionalFormatting sqref="CM774">
    <cfRule type="top10" dxfId="1787" priority="305" rank="1"/>
  </conditionalFormatting>
  <conditionalFormatting sqref="CM796">
    <cfRule type="top10" dxfId="1786" priority="297" rank="1"/>
  </conditionalFormatting>
  <conditionalFormatting sqref="CM818">
    <cfRule type="top10" dxfId="1785" priority="289" rank="1"/>
  </conditionalFormatting>
  <conditionalFormatting sqref="CM840">
    <cfRule type="top10" dxfId="1784" priority="281" rank="1"/>
  </conditionalFormatting>
  <conditionalFormatting sqref="CM862">
    <cfRule type="top10" dxfId="1783" priority="273" rank="1"/>
  </conditionalFormatting>
  <conditionalFormatting sqref="CM884">
    <cfRule type="top10" dxfId="1782" priority="265" rank="1"/>
  </conditionalFormatting>
  <conditionalFormatting sqref="R8:R19">
    <cfRule type="expression" dxfId="1781" priority="4766">
      <formula>AND($J8="x",R8&gt;0)</formula>
    </cfRule>
  </conditionalFormatting>
  <conditionalFormatting sqref="R30:R41">
    <cfRule type="expression" dxfId="1780" priority="3983">
      <formula>AND($J30="x",R30&gt;0)</formula>
    </cfRule>
  </conditionalFormatting>
  <conditionalFormatting sqref="R74:R85">
    <cfRule type="expression" dxfId="1779" priority="2220">
      <formula>AND($J74="x",R74&gt;0)</formula>
    </cfRule>
  </conditionalFormatting>
  <conditionalFormatting sqref="R96:R107">
    <cfRule type="expression" dxfId="1778" priority="2177">
      <formula>AND($J96="x",R96&gt;0)</formula>
    </cfRule>
  </conditionalFormatting>
  <conditionalFormatting sqref="R118:R129">
    <cfRule type="expression" dxfId="1777" priority="2134">
      <formula>AND($J118="x",R118&gt;0)</formula>
    </cfRule>
  </conditionalFormatting>
  <conditionalFormatting sqref="R140:R151">
    <cfRule type="expression" dxfId="1776" priority="2091">
      <formula>AND($J140="x",R140&gt;0)</formula>
    </cfRule>
  </conditionalFormatting>
  <conditionalFormatting sqref="R162:R173">
    <cfRule type="expression" dxfId="1775" priority="2048">
      <formula>AND($J162="x",R162&gt;0)</formula>
    </cfRule>
  </conditionalFormatting>
  <conditionalFormatting sqref="R184:R195">
    <cfRule type="expression" dxfId="1774" priority="2005">
      <formula>AND($J184="x",R184&gt;0)</formula>
    </cfRule>
  </conditionalFormatting>
  <conditionalFormatting sqref="R206:R217">
    <cfRule type="expression" dxfId="1773" priority="1962">
      <formula>AND($J206="x",R206&gt;0)</formula>
    </cfRule>
  </conditionalFormatting>
  <conditionalFormatting sqref="R228:R239">
    <cfRule type="expression" dxfId="1772" priority="1919">
      <formula>AND($J228="x",R228&gt;0)</formula>
    </cfRule>
  </conditionalFormatting>
  <conditionalFormatting sqref="R250:R261">
    <cfRule type="expression" dxfId="1771" priority="1876">
      <formula>AND($J250="x",R250&gt;0)</formula>
    </cfRule>
  </conditionalFormatting>
  <conditionalFormatting sqref="R272:R283">
    <cfRule type="expression" dxfId="1770" priority="1833">
      <formula>AND($J272="x",R272&gt;0)</formula>
    </cfRule>
  </conditionalFormatting>
  <conditionalFormatting sqref="R294:R305">
    <cfRule type="expression" dxfId="1769" priority="1790">
      <formula>AND($J294="x",R294&gt;0)</formula>
    </cfRule>
  </conditionalFormatting>
  <conditionalFormatting sqref="R316:R327">
    <cfRule type="expression" dxfId="1768" priority="1747">
      <formula>AND($J316="x",R316&gt;0)</formula>
    </cfRule>
  </conditionalFormatting>
  <conditionalFormatting sqref="R338:R349">
    <cfRule type="expression" dxfId="1767" priority="1704">
      <formula>AND($J338="x",R338&gt;0)</formula>
    </cfRule>
  </conditionalFormatting>
  <conditionalFormatting sqref="R360:R371">
    <cfRule type="expression" dxfId="1766" priority="1661">
      <formula>AND($J360="x",R360&gt;0)</formula>
    </cfRule>
  </conditionalFormatting>
  <conditionalFormatting sqref="R382:R393">
    <cfRule type="expression" dxfId="1765" priority="1618">
      <formula>AND($J382="x",R382&gt;0)</formula>
    </cfRule>
  </conditionalFormatting>
  <conditionalFormatting sqref="R404:R415">
    <cfRule type="expression" dxfId="1764" priority="1575">
      <formula>AND($J404="x",R404&gt;0)</formula>
    </cfRule>
  </conditionalFormatting>
  <conditionalFormatting sqref="R426:R437">
    <cfRule type="expression" dxfId="1763" priority="1532">
      <formula>AND($J426="x",R426&gt;0)</formula>
    </cfRule>
  </conditionalFormatting>
  <conditionalFormatting sqref="R448:R459">
    <cfRule type="expression" dxfId="1762" priority="1489">
      <formula>AND($J448="x",R448&gt;0)</formula>
    </cfRule>
  </conditionalFormatting>
  <conditionalFormatting sqref="R470:R481">
    <cfRule type="expression" dxfId="1761" priority="1446">
      <formula>AND($J470="x",R470&gt;0)</formula>
    </cfRule>
  </conditionalFormatting>
  <conditionalFormatting sqref="R492:R503">
    <cfRule type="expression" dxfId="1760" priority="1403">
      <formula>AND($J492="x",R492&gt;0)</formula>
    </cfRule>
  </conditionalFormatting>
  <conditionalFormatting sqref="R514:R525">
    <cfRule type="expression" dxfId="1759" priority="1360">
      <formula>AND($J514="x",R514&gt;0)</formula>
    </cfRule>
  </conditionalFormatting>
  <conditionalFormatting sqref="R536:R547">
    <cfRule type="expression" dxfId="1758" priority="1317">
      <formula>AND($J536="x",R536&gt;0)</formula>
    </cfRule>
  </conditionalFormatting>
  <conditionalFormatting sqref="R558:R569">
    <cfRule type="expression" dxfId="1757" priority="1274">
      <formula>AND($J558="x",R558&gt;0)</formula>
    </cfRule>
  </conditionalFormatting>
  <conditionalFormatting sqref="R580:R591">
    <cfRule type="expression" dxfId="1756" priority="1231">
      <formula>AND($J580="x",R580&gt;0)</formula>
    </cfRule>
  </conditionalFormatting>
  <conditionalFormatting sqref="R602:R613">
    <cfRule type="expression" dxfId="1755" priority="1188">
      <formula>AND($J602="x",R602&gt;0)</formula>
    </cfRule>
  </conditionalFormatting>
  <conditionalFormatting sqref="R624:R635">
    <cfRule type="expression" dxfId="1754" priority="1145">
      <formula>AND($J624="x",R624&gt;0)</formula>
    </cfRule>
  </conditionalFormatting>
  <conditionalFormatting sqref="R646:R657">
    <cfRule type="expression" dxfId="1753" priority="1102">
      <formula>AND($J646="x",R646&gt;0)</formula>
    </cfRule>
  </conditionalFormatting>
  <conditionalFormatting sqref="R668:R679">
    <cfRule type="expression" dxfId="1752" priority="1059">
      <formula>AND($J668="x",R668&gt;0)</formula>
    </cfRule>
  </conditionalFormatting>
  <conditionalFormatting sqref="R690:R701">
    <cfRule type="expression" dxfId="1751" priority="1016">
      <formula>AND($J690="x",R690&gt;0)</formula>
    </cfRule>
  </conditionalFormatting>
  <conditionalFormatting sqref="R712:R723">
    <cfRule type="expression" dxfId="1750" priority="973">
      <formula>AND($J712="x",R712&gt;0)</formula>
    </cfRule>
  </conditionalFormatting>
  <conditionalFormatting sqref="R734:R745">
    <cfRule type="expression" dxfId="1749" priority="930">
      <formula>AND($J734="x",R734&gt;0)</formula>
    </cfRule>
  </conditionalFormatting>
  <conditionalFormatting sqref="R756:R767">
    <cfRule type="expression" dxfId="1748" priority="887">
      <formula>AND($J756="x",R756&gt;0)</formula>
    </cfRule>
  </conditionalFormatting>
  <conditionalFormatting sqref="R778:R789">
    <cfRule type="expression" dxfId="1747" priority="844">
      <formula>AND($J778="x",R778&gt;0)</formula>
    </cfRule>
  </conditionalFormatting>
  <conditionalFormatting sqref="R800:R811">
    <cfRule type="expression" dxfId="1746" priority="801">
      <formula>AND($J800="x",R800&gt;0)</formula>
    </cfRule>
  </conditionalFormatting>
  <conditionalFormatting sqref="R822:R833">
    <cfRule type="expression" dxfId="1745" priority="758">
      <formula>AND($J822="x",R822&gt;0)</formula>
    </cfRule>
  </conditionalFormatting>
  <conditionalFormatting sqref="R844:R855">
    <cfRule type="expression" dxfId="1744" priority="715">
      <formula>AND($J844="x",R844&gt;0)</formula>
    </cfRule>
  </conditionalFormatting>
  <conditionalFormatting sqref="R866:R877">
    <cfRule type="expression" dxfId="1743" priority="672">
      <formula>AND($J866="x",R866&gt;0)</formula>
    </cfRule>
  </conditionalFormatting>
  <conditionalFormatting sqref="R888:R899">
    <cfRule type="expression" dxfId="1742" priority="629">
      <formula>AND($J888="x",R888&gt;0)</formula>
    </cfRule>
  </conditionalFormatting>
  <conditionalFormatting sqref="S6">
    <cfRule type="expression" dxfId="1741" priority="4774">
      <formula>S6&gt;0</formula>
    </cfRule>
  </conditionalFormatting>
  <conditionalFormatting sqref="S8:S19">
    <cfRule type="expression" dxfId="1740" priority="4747">
      <formula>OR(S8&gt;80,S8&lt;10)</formula>
    </cfRule>
    <cfRule type="expression" dxfId="1739" priority="4765">
      <formula>AND($K8="x",S8&gt;0)</formula>
    </cfRule>
  </conditionalFormatting>
  <conditionalFormatting sqref="S28">
    <cfRule type="expression" dxfId="1738" priority="264">
      <formula>S28&gt;0</formula>
    </cfRule>
  </conditionalFormatting>
  <conditionalFormatting sqref="S30:S41">
    <cfRule type="expression" dxfId="1737" priority="3964">
      <formula>OR(S30&gt;80,S30&lt;10)</formula>
    </cfRule>
    <cfRule type="expression" dxfId="1736" priority="3982">
      <formula>AND($K30="x",S30&gt;0)</formula>
    </cfRule>
  </conditionalFormatting>
  <conditionalFormatting sqref="S50">
    <cfRule type="expression" dxfId="1735" priority="256">
      <formula>S50&gt;0</formula>
    </cfRule>
  </conditionalFormatting>
  <conditionalFormatting sqref="S72">
    <cfRule type="expression" dxfId="1734" priority="248">
      <formula>S72&gt;0</formula>
    </cfRule>
  </conditionalFormatting>
  <conditionalFormatting sqref="S74:S85">
    <cfRule type="expression" dxfId="1733" priority="2201">
      <formula>OR(S74&gt;80,S74&lt;10)</formula>
    </cfRule>
    <cfRule type="expression" dxfId="1732" priority="2219">
      <formula>AND($K74="x",S74&gt;0)</formula>
    </cfRule>
  </conditionalFormatting>
  <conditionalFormatting sqref="S94">
    <cfRule type="expression" dxfId="1731" priority="240">
      <formula>S94&gt;0</formula>
    </cfRule>
  </conditionalFormatting>
  <conditionalFormatting sqref="S96:S107">
    <cfRule type="expression" dxfId="1730" priority="2158">
      <formula>OR(S96&gt;80,S96&lt;10)</formula>
    </cfRule>
    <cfRule type="expression" dxfId="1729" priority="2176">
      <formula>AND($K96="x",S96&gt;0)</formula>
    </cfRule>
  </conditionalFormatting>
  <conditionalFormatting sqref="S116">
    <cfRule type="expression" dxfId="1728" priority="232">
      <formula>S116&gt;0</formula>
    </cfRule>
  </conditionalFormatting>
  <conditionalFormatting sqref="S118:S129">
    <cfRule type="expression" dxfId="1727" priority="2115">
      <formula>OR(S118&gt;80,S118&lt;10)</formula>
    </cfRule>
    <cfRule type="expression" dxfId="1726" priority="2133">
      <formula>AND($K118="x",S118&gt;0)</formula>
    </cfRule>
  </conditionalFormatting>
  <conditionalFormatting sqref="S138">
    <cfRule type="expression" dxfId="1725" priority="224">
      <formula>S138&gt;0</formula>
    </cfRule>
  </conditionalFormatting>
  <conditionalFormatting sqref="S140:S151">
    <cfRule type="expression" dxfId="1724" priority="2072">
      <formula>OR(S140&gt;80,S140&lt;10)</formula>
    </cfRule>
    <cfRule type="expression" dxfId="1723" priority="2090">
      <formula>AND($K140="x",S140&gt;0)</formula>
    </cfRule>
  </conditionalFormatting>
  <conditionalFormatting sqref="S160">
    <cfRule type="expression" dxfId="1722" priority="216">
      <formula>S160&gt;0</formula>
    </cfRule>
  </conditionalFormatting>
  <conditionalFormatting sqref="S162:S173">
    <cfRule type="expression" dxfId="1721" priority="2029">
      <formula>OR(S162&gt;80,S162&lt;10)</formula>
    </cfRule>
    <cfRule type="expression" dxfId="1720" priority="2047">
      <formula>AND($K162="x",S162&gt;0)</formula>
    </cfRule>
  </conditionalFormatting>
  <conditionalFormatting sqref="S182">
    <cfRule type="expression" dxfId="1719" priority="208">
      <formula>S182&gt;0</formula>
    </cfRule>
  </conditionalFormatting>
  <conditionalFormatting sqref="S184:S195">
    <cfRule type="expression" dxfId="1718" priority="1986">
      <formula>OR(S184&gt;80,S184&lt;10)</formula>
    </cfRule>
    <cfRule type="expression" dxfId="1717" priority="2004">
      <formula>AND($K184="x",S184&gt;0)</formula>
    </cfRule>
  </conditionalFormatting>
  <conditionalFormatting sqref="S204">
    <cfRule type="expression" dxfId="1716" priority="200">
      <formula>S204&gt;0</formula>
    </cfRule>
  </conditionalFormatting>
  <conditionalFormatting sqref="S206:S217">
    <cfRule type="expression" dxfId="1715" priority="1943">
      <formula>OR(S206&gt;80,S206&lt;10)</formula>
    </cfRule>
    <cfRule type="expression" dxfId="1714" priority="1961">
      <formula>AND($K206="x",S206&gt;0)</formula>
    </cfRule>
  </conditionalFormatting>
  <conditionalFormatting sqref="S226">
    <cfRule type="expression" dxfId="1713" priority="192">
      <formula>S226&gt;0</formula>
    </cfRule>
  </conditionalFormatting>
  <conditionalFormatting sqref="S228:S239">
    <cfRule type="expression" dxfId="1712" priority="1900">
      <formula>OR(S228&gt;80,S228&lt;10)</formula>
    </cfRule>
    <cfRule type="expression" dxfId="1711" priority="1918">
      <formula>AND($K228="x",S228&gt;0)</formula>
    </cfRule>
  </conditionalFormatting>
  <conditionalFormatting sqref="S248">
    <cfRule type="expression" dxfId="1710" priority="184">
      <formula>S248&gt;0</formula>
    </cfRule>
  </conditionalFormatting>
  <conditionalFormatting sqref="S250:S261">
    <cfRule type="expression" dxfId="1709" priority="1857">
      <formula>OR(S250&gt;80,S250&lt;10)</formula>
    </cfRule>
    <cfRule type="expression" dxfId="1708" priority="1875">
      <formula>AND($K250="x",S250&gt;0)</formula>
    </cfRule>
  </conditionalFormatting>
  <conditionalFormatting sqref="S270">
    <cfRule type="expression" dxfId="1707" priority="496">
      <formula>S270&gt;0</formula>
    </cfRule>
  </conditionalFormatting>
  <conditionalFormatting sqref="S272:S283">
    <cfRule type="expression" dxfId="1706" priority="1814">
      <formula>OR(S272&gt;80,S272&lt;10)</formula>
    </cfRule>
    <cfRule type="expression" dxfId="1705" priority="1832">
      <formula>AND($K272="x",S272&gt;0)</formula>
    </cfRule>
  </conditionalFormatting>
  <conditionalFormatting sqref="S292">
    <cfRule type="expression" dxfId="1704" priority="488">
      <formula>S292&gt;0</formula>
    </cfRule>
  </conditionalFormatting>
  <conditionalFormatting sqref="S294:S305">
    <cfRule type="expression" dxfId="1703" priority="1771">
      <formula>OR(S294&gt;80,S294&lt;10)</formula>
    </cfRule>
    <cfRule type="expression" dxfId="1702" priority="1789">
      <formula>AND($K294="x",S294&gt;0)</formula>
    </cfRule>
  </conditionalFormatting>
  <conditionalFormatting sqref="S314">
    <cfRule type="expression" dxfId="1701" priority="480">
      <formula>S314&gt;0</formula>
    </cfRule>
  </conditionalFormatting>
  <conditionalFormatting sqref="S316:S327">
    <cfRule type="expression" dxfId="1700" priority="1728">
      <formula>OR(S316&gt;80,S316&lt;10)</formula>
    </cfRule>
    <cfRule type="expression" dxfId="1699" priority="1746">
      <formula>AND($K316="x",S316&gt;0)</formula>
    </cfRule>
  </conditionalFormatting>
  <conditionalFormatting sqref="S336">
    <cfRule type="expression" dxfId="1698" priority="472">
      <formula>S336&gt;0</formula>
    </cfRule>
  </conditionalFormatting>
  <conditionalFormatting sqref="S338:S349">
    <cfRule type="expression" dxfId="1697" priority="1685">
      <formula>OR(S338&gt;80,S338&lt;10)</formula>
    </cfRule>
    <cfRule type="expression" dxfId="1696" priority="1703">
      <formula>AND($K338="x",S338&gt;0)</formula>
    </cfRule>
  </conditionalFormatting>
  <conditionalFormatting sqref="S358">
    <cfRule type="expression" dxfId="1695" priority="464">
      <formula>S358&gt;0</formula>
    </cfRule>
  </conditionalFormatting>
  <conditionalFormatting sqref="S360:S371">
    <cfRule type="expression" dxfId="1694" priority="1642">
      <formula>OR(S360&gt;80,S360&lt;10)</formula>
    </cfRule>
    <cfRule type="expression" dxfId="1693" priority="1660">
      <formula>AND($K360="x",S360&gt;0)</formula>
    </cfRule>
  </conditionalFormatting>
  <conditionalFormatting sqref="S380">
    <cfRule type="expression" dxfId="1692" priority="456">
      <formula>S380&gt;0</formula>
    </cfRule>
  </conditionalFormatting>
  <conditionalFormatting sqref="S382:S393">
    <cfRule type="expression" dxfId="1691" priority="1599">
      <formula>OR(S382&gt;80,S382&lt;10)</formula>
    </cfRule>
    <cfRule type="expression" dxfId="1690" priority="1617">
      <formula>AND($K382="x",S382&gt;0)</formula>
    </cfRule>
  </conditionalFormatting>
  <conditionalFormatting sqref="S402">
    <cfRule type="expression" dxfId="1689" priority="448">
      <formula>S402&gt;0</formula>
    </cfRule>
  </conditionalFormatting>
  <conditionalFormatting sqref="S404:S415">
    <cfRule type="expression" dxfId="1688" priority="1556">
      <formula>OR(S404&gt;80,S404&lt;10)</formula>
    </cfRule>
    <cfRule type="expression" dxfId="1687" priority="1574">
      <formula>AND($K404="x",S404&gt;0)</formula>
    </cfRule>
  </conditionalFormatting>
  <conditionalFormatting sqref="S424">
    <cfRule type="expression" dxfId="1686" priority="440">
      <formula>S424&gt;0</formula>
    </cfRule>
  </conditionalFormatting>
  <conditionalFormatting sqref="S426:S437">
    <cfRule type="expression" dxfId="1685" priority="1513">
      <formula>OR(S426&gt;80,S426&lt;10)</formula>
    </cfRule>
    <cfRule type="expression" dxfId="1684" priority="1531">
      <formula>AND($K426="x",S426&gt;0)</formula>
    </cfRule>
  </conditionalFormatting>
  <conditionalFormatting sqref="S446">
    <cfRule type="expression" dxfId="1683" priority="432">
      <formula>S446&gt;0</formula>
    </cfRule>
  </conditionalFormatting>
  <conditionalFormatting sqref="S448:S459">
    <cfRule type="expression" dxfId="1682" priority="1470">
      <formula>OR(S448&gt;80,S448&lt;10)</formula>
    </cfRule>
    <cfRule type="expression" dxfId="1681" priority="1488">
      <formula>AND($K448="x",S448&gt;0)</formula>
    </cfRule>
  </conditionalFormatting>
  <conditionalFormatting sqref="S468">
    <cfRule type="expression" dxfId="1680" priority="424">
      <formula>S468&gt;0</formula>
    </cfRule>
  </conditionalFormatting>
  <conditionalFormatting sqref="S470:S481">
    <cfRule type="expression" dxfId="1679" priority="1427">
      <formula>OR(S470&gt;80,S470&lt;10)</formula>
    </cfRule>
    <cfRule type="expression" dxfId="1678" priority="1445">
      <formula>AND($K470="x",S470&gt;0)</formula>
    </cfRule>
  </conditionalFormatting>
  <conditionalFormatting sqref="S490">
    <cfRule type="expression" dxfId="1677" priority="416">
      <formula>S490&gt;0</formula>
    </cfRule>
  </conditionalFormatting>
  <conditionalFormatting sqref="S492:S503">
    <cfRule type="expression" dxfId="1676" priority="1384">
      <formula>OR(S492&gt;80,S492&lt;10)</formula>
    </cfRule>
    <cfRule type="expression" dxfId="1675" priority="1402">
      <formula>AND($K492="x",S492&gt;0)</formula>
    </cfRule>
  </conditionalFormatting>
  <conditionalFormatting sqref="S512">
    <cfRule type="expression" dxfId="1674" priority="408">
      <formula>S512&gt;0</formula>
    </cfRule>
  </conditionalFormatting>
  <conditionalFormatting sqref="S514:S525">
    <cfRule type="expression" dxfId="1673" priority="1341">
      <formula>OR(S514&gt;80,S514&lt;10)</formula>
    </cfRule>
    <cfRule type="expression" dxfId="1672" priority="1359">
      <formula>AND($K514="x",S514&gt;0)</formula>
    </cfRule>
  </conditionalFormatting>
  <conditionalFormatting sqref="S534">
    <cfRule type="expression" dxfId="1671" priority="400">
      <formula>S534&gt;0</formula>
    </cfRule>
  </conditionalFormatting>
  <conditionalFormatting sqref="S536:S547">
    <cfRule type="expression" dxfId="1670" priority="1298">
      <formula>OR(S536&gt;80,S536&lt;10)</formula>
    </cfRule>
    <cfRule type="expression" dxfId="1669" priority="1316">
      <formula>AND($K536="x",S536&gt;0)</formula>
    </cfRule>
  </conditionalFormatting>
  <conditionalFormatting sqref="S556">
    <cfRule type="expression" dxfId="1668" priority="392">
      <formula>S556&gt;0</formula>
    </cfRule>
  </conditionalFormatting>
  <conditionalFormatting sqref="S558:S569">
    <cfRule type="expression" dxfId="1667" priority="1255">
      <formula>OR(S558&gt;80,S558&lt;10)</formula>
    </cfRule>
    <cfRule type="expression" dxfId="1666" priority="1273">
      <formula>AND($K558="x",S558&gt;0)</formula>
    </cfRule>
  </conditionalFormatting>
  <conditionalFormatting sqref="S578">
    <cfRule type="expression" dxfId="1665" priority="384">
      <formula>S578&gt;0</formula>
    </cfRule>
  </conditionalFormatting>
  <conditionalFormatting sqref="S580:S591">
    <cfRule type="expression" dxfId="1664" priority="1212">
      <formula>OR(S580&gt;80,S580&lt;10)</formula>
    </cfRule>
    <cfRule type="expression" dxfId="1663" priority="1230">
      <formula>AND($K580="x",S580&gt;0)</formula>
    </cfRule>
  </conditionalFormatting>
  <conditionalFormatting sqref="S600">
    <cfRule type="expression" dxfId="1662" priority="376">
      <formula>S600&gt;0</formula>
    </cfRule>
  </conditionalFormatting>
  <conditionalFormatting sqref="S602:S613">
    <cfRule type="expression" dxfId="1661" priority="1169">
      <formula>OR(S602&gt;80,S602&lt;10)</formula>
    </cfRule>
    <cfRule type="expression" dxfId="1660" priority="1187">
      <formula>AND($K602="x",S602&gt;0)</formula>
    </cfRule>
  </conditionalFormatting>
  <conditionalFormatting sqref="S622">
    <cfRule type="expression" dxfId="1659" priority="368">
      <formula>S622&gt;0</formula>
    </cfRule>
  </conditionalFormatting>
  <conditionalFormatting sqref="S624:S635">
    <cfRule type="expression" dxfId="1658" priority="1126">
      <formula>OR(S624&gt;80,S624&lt;10)</formula>
    </cfRule>
    <cfRule type="expression" dxfId="1657" priority="1144">
      <formula>AND($K624="x",S624&gt;0)</formula>
    </cfRule>
  </conditionalFormatting>
  <conditionalFormatting sqref="S644">
    <cfRule type="expression" dxfId="1656" priority="360">
      <formula>S644&gt;0</formula>
    </cfRule>
  </conditionalFormatting>
  <conditionalFormatting sqref="S646:S657">
    <cfRule type="expression" dxfId="1655" priority="1083">
      <formula>OR(S646&gt;80,S646&lt;10)</formula>
    </cfRule>
    <cfRule type="expression" dxfId="1654" priority="1101">
      <formula>AND($K646="x",S646&gt;0)</formula>
    </cfRule>
  </conditionalFormatting>
  <conditionalFormatting sqref="S666">
    <cfRule type="expression" dxfId="1653" priority="352">
      <formula>S666&gt;0</formula>
    </cfRule>
  </conditionalFormatting>
  <conditionalFormatting sqref="S668:S679">
    <cfRule type="expression" dxfId="1652" priority="1040">
      <formula>OR(S668&gt;80,S668&lt;10)</formula>
    </cfRule>
    <cfRule type="expression" dxfId="1651" priority="1058">
      <formula>AND($K668="x",S668&gt;0)</formula>
    </cfRule>
  </conditionalFormatting>
  <conditionalFormatting sqref="S688">
    <cfRule type="expression" dxfId="1650" priority="344">
      <formula>S688&gt;0</formula>
    </cfRule>
  </conditionalFormatting>
  <conditionalFormatting sqref="S690:S701">
    <cfRule type="expression" dxfId="1649" priority="997">
      <formula>OR(S690&gt;80,S690&lt;10)</formula>
    </cfRule>
    <cfRule type="expression" dxfId="1648" priority="1015">
      <formula>AND($K690="x",S690&gt;0)</formula>
    </cfRule>
  </conditionalFormatting>
  <conditionalFormatting sqref="S710">
    <cfRule type="expression" dxfId="1647" priority="336">
      <formula>S710&gt;0</formula>
    </cfRule>
  </conditionalFormatting>
  <conditionalFormatting sqref="S712:S723">
    <cfRule type="expression" dxfId="1646" priority="954">
      <formula>OR(S712&gt;80,S712&lt;10)</formula>
    </cfRule>
    <cfRule type="expression" dxfId="1645" priority="972">
      <formula>AND($K712="x",S712&gt;0)</formula>
    </cfRule>
  </conditionalFormatting>
  <conditionalFormatting sqref="S732">
    <cfRule type="expression" dxfId="1644" priority="328">
      <formula>S732&gt;0</formula>
    </cfRule>
  </conditionalFormatting>
  <conditionalFormatting sqref="S734:S745">
    <cfRule type="expression" dxfId="1643" priority="911">
      <formula>OR(S734&gt;80,S734&lt;10)</formula>
    </cfRule>
    <cfRule type="expression" dxfId="1642" priority="929">
      <formula>AND($K734="x",S734&gt;0)</formula>
    </cfRule>
  </conditionalFormatting>
  <conditionalFormatting sqref="S754">
    <cfRule type="expression" dxfId="1641" priority="320">
      <formula>S754&gt;0</formula>
    </cfRule>
  </conditionalFormatting>
  <conditionalFormatting sqref="S756:S767">
    <cfRule type="expression" dxfId="1640" priority="868">
      <formula>OR(S756&gt;80,S756&lt;10)</formula>
    </cfRule>
    <cfRule type="expression" dxfId="1639" priority="886">
      <formula>AND($K756="x",S756&gt;0)</formula>
    </cfRule>
  </conditionalFormatting>
  <conditionalFormatting sqref="S776">
    <cfRule type="expression" dxfId="1638" priority="312">
      <formula>S776&gt;0</formula>
    </cfRule>
  </conditionalFormatting>
  <conditionalFormatting sqref="S778:S789">
    <cfRule type="expression" dxfId="1637" priority="825">
      <formula>OR(S778&gt;80,S778&lt;10)</formula>
    </cfRule>
    <cfRule type="expression" dxfId="1636" priority="843">
      <formula>AND($K778="x",S778&gt;0)</formula>
    </cfRule>
  </conditionalFormatting>
  <conditionalFormatting sqref="S798">
    <cfRule type="expression" dxfId="1635" priority="304">
      <formula>S798&gt;0</formula>
    </cfRule>
  </conditionalFormatting>
  <conditionalFormatting sqref="S800:S811">
    <cfRule type="expression" dxfId="1634" priority="782">
      <formula>OR(S800&gt;80,S800&lt;10)</formula>
    </cfRule>
    <cfRule type="expression" dxfId="1633" priority="800">
      <formula>AND($K800="x",S800&gt;0)</formula>
    </cfRule>
  </conditionalFormatting>
  <conditionalFormatting sqref="S820">
    <cfRule type="expression" dxfId="1632" priority="296">
      <formula>S820&gt;0</formula>
    </cfRule>
  </conditionalFormatting>
  <conditionalFormatting sqref="S822:S833">
    <cfRule type="expression" dxfId="1631" priority="739">
      <formula>OR(S822&gt;80,S822&lt;10)</formula>
    </cfRule>
    <cfRule type="expression" dxfId="1630" priority="757">
      <formula>AND($K822="x",S822&gt;0)</formula>
    </cfRule>
  </conditionalFormatting>
  <conditionalFormatting sqref="S842">
    <cfRule type="expression" dxfId="1629" priority="288">
      <formula>S842&gt;0</formula>
    </cfRule>
  </conditionalFormatting>
  <conditionalFormatting sqref="S844:S855">
    <cfRule type="expression" dxfId="1628" priority="696">
      <formula>OR(S844&gt;80,S844&lt;10)</formula>
    </cfRule>
    <cfRule type="expression" dxfId="1627" priority="714">
      <formula>AND($K844="x",S844&gt;0)</formula>
    </cfRule>
  </conditionalFormatting>
  <conditionalFormatting sqref="S864">
    <cfRule type="expression" dxfId="1626" priority="280">
      <formula>S864&gt;0</formula>
    </cfRule>
  </conditionalFormatting>
  <conditionalFormatting sqref="S866:S877">
    <cfRule type="expression" dxfId="1625" priority="653">
      <formula>OR(S866&gt;80,S866&lt;10)</formula>
    </cfRule>
    <cfRule type="expression" dxfId="1624" priority="671">
      <formula>AND($K866="x",S866&gt;0)</formula>
    </cfRule>
  </conditionalFormatting>
  <conditionalFormatting sqref="S886">
    <cfRule type="expression" dxfId="1623" priority="272">
      <formula>S886&gt;0</formula>
    </cfRule>
  </conditionalFormatting>
  <conditionalFormatting sqref="S888:S899">
    <cfRule type="expression" dxfId="1622" priority="610">
      <formula>OR(S888&gt;80,S888&lt;10)</formula>
    </cfRule>
    <cfRule type="expression" dxfId="1621" priority="628">
      <formula>AND($K888="x",S888&gt;0)</formula>
    </cfRule>
  </conditionalFormatting>
  <conditionalFormatting sqref="Z8:Z19">
    <cfRule type="expression" dxfId="1620" priority="4762">
      <formula>AND($I8="x",Z8&gt;0)</formula>
    </cfRule>
  </conditionalFormatting>
  <conditionalFormatting sqref="Z30:Z41">
    <cfRule type="expression" dxfId="1619" priority="3979">
      <formula>AND($I30="x",Z30&gt;0)</formula>
    </cfRule>
  </conditionalFormatting>
  <conditionalFormatting sqref="Z74:Z85">
    <cfRule type="expression" dxfId="1618" priority="2216">
      <formula>AND($I74="x",Z74&gt;0)</formula>
    </cfRule>
  </conditionalFormatting>
  <conditionalFormatting sqref="Z96:Z107">
    <cfRule type="expression" dxfId="1617" priority="2173">
      <formula>AND($I96="x",Z96&gt;0)</formula>
    </cfRule>
  </conditionalFormatting>
  <conditionalFormatting sqref="Z118:Z129">
    <cfRule type="expression" dxfId="1616" priority="2130">
      <formula>AND($I118="x",Z118&gt;0)</formula>
    </cfRule>
  </conditionalFormatting>
  <conditionalFormatting sqref="Z140:Z151">
    <cfRule type="expression" dxfId="1615" priority="2087">
      <formula>AND($I140="x",Z140&gt;0)</formula>
    </cfRule>
  </conditionalFormatting>
  <conditionalFormatting sqref="Z162:Z173">
    <cfRule type="expression" dxfId="1614" priority="2044">
      <formula>AND($I162="x",Z162&gt;0)</formula>
    </cfRule>
  </conditionalFormatting>
  <conditionalFormatting sqref="Z184:Z195">
    <cfRule type="expression" dxfId="1613" priority="2001">
      <formula>AND($I184="x",Z184&gt;0)</formula>
    </cfRule>
  </conditionalFormatting>
  <conditionalFormatting sqref="Z206:Z217">
    <cfRule type="expression" dxfId="1612" priority="1958">
      <formula>AND($I206="x",Z206&gt;0)</formula>
    </cfRule>
  </conditionalFormatting>
  <conditionalFormatting sqref="Z228:Z239">
    <cfRule type="expression" dxfId="1611" priority="1915">
      <formula>AND($I228="x",Z228&gt;0)</formula>
    </cfRule>
  </conditionalFormatting>
  <conditionalFormatting sqref="Z250:Z261">
    <cfRule type="expression" dxfId="1610" priority="1872">
      <formula>AND($I250="x",Z250&gt;0)</formula>
    </cfRule>
  </conditionalFormatting>
  <conditionalFormatting sqref="Z272:Z283">
    <cfRule type="expression" dxfId="1609" priority="1829">
      <formula>AND($I272="x",Z272&gt;0)</formula>
    </cfRule>
  </conditionalFormatting>
  <conditionalFormatting sqref="Z294:Z305">
    <cfRule type="expression" dxfId="1608" priority="1786">
      <formula>AND($I294="x",Z294&gt;0)</formula>
    </cfRule>
  </conditionalFormatting>
  <conditionalFormatting sqref="Z316:Z327">
    <cfRule type="expression" dxfId="1607" priority="1743">
      <formula>AND($I316="x",Z316&gt;0)</formula>
    </cfRule>
  </conditionalFormatting>
  <conditionalFormatting sqref="Z338:Z349">
    <cfRule type="expression" dxfId="1606" priority="1700">
      <formula>AND($I338="x",Z338&gt;0)</formula>
    </cfRule>
  </conditionalFormatting>
  <conditionalFormatting sqref="Z360:Z371">
    <cfRule type="expression" dxfId="1605" priority="1657">
      <formula>AND($I360="x",Z360&gt;0)</formula>
    </cfRule>
  </conditionalFormatting>
  <conditionalFormatting sqref="Z382:Z393">
    <cfRule type="expression" dxfId="1604" priority="1614">
      <formula>AND($I382="x",Z382&gt;0)</formula>
    </cfRule>
  </conditionalFormatting>
  <conditionalFormatting sqref="Z404:Z415">
    <cfRule type="expression" dxfId="1603" priority="1571">
      <formula>AND($I404="x",Z404&gt;0)</formula>
    </cfRule>
  </conditionalFormatting>
  <conditionalFormatting sqref="Z426:Z437">
    <cfRule type="expression" dxfId="1602" priority="1528">
      <formula>AND($I426="x",Z426&gt;0)</formula>
    </cfRule>
  </conditionalFormatting>
  <conditionalFormatting sqref="Z448:Z459">
    <cfRule type="expression" dxfId="1601" priority="1485">
      <formula>AND($I448="x",Z448&gt;0)</formula>
    </cfRule>
  </conditionalFormatting>
  <conditionalFormatting sqref="Z470:Z481">
    <cfRule type="expression" dxfId="1600" priority="1442">
      <formula>AND($I470="x",Z470&gt;0)</formula>
    </cfRule>
  </conditionalFormatting>
  <conditionalFormatting sqref="Z492:Z503">
    <cfRule type="expression" dxfId="1599" priority="1399">
      <formula>AND($I492="x",Z492&gt;0)</formula>
    </cfRule>
  </conditionalFormatting>
  <conditionalFormatting sqref="Z514:Z525">
    <cfRule type="expression" dxfId="1598" priority="1356">
      <formula>AND($I514="x",Z514&gt;0)</formula>
    </cfRule>
  </conditionalFormatting>
  <conditionalFormatting sqref="Z536:Z547">
    <cfRule type="expression" dxfId="1597" priority="1313">
      <formula>AND($I536="x",Z536&gt;0)</formula>
    </cfRule>
  </conditionalFormatting>
  <conditionalFormatting sqref="Z558:Z569">
    <cfRule type="expression" dxfId="1596" priority="1270">
      <formula>AND($I558="x",Z558&gt;0)</formula>
    </cfRule>
  </conditionalFormatting>
  <conditionalFormatting sqref="Z580:Z591">
    <cfRule type="expression" dxfId="1595" priority="1227">
      <formula>AND($I580="x",Z580&gt;0)</formula>
    </cfRule>
  </conditionalFormatting>
  <conditionalFormatting sqref="Z602:Z613">
    <cfRule type="expression" dxfId="1594" priority="1184">
      <formula>AND($I602="x",Z602&gt;0)</formula>
    </cfRule>
  </conditionalFormatting>
  <conditionalFormatting sqref="Z624:Z635">
    <cfRule type="expression" dxfId="1593" priority="1141">
      <formula>AND($I624="x",Z624&gt;0)</formula>
    </cfRule>
  </conditionalFormatting>
  <conditionalFormatting sqref="Z646:Z657">
    <cfRule type="expression" dxfId="1592" priority="1098">
      <formula>AND($I646="x",Z646&gt;0)</formula>
    </cfRule>
  </conditionalFormatting>
  <conditionalFormatting sqref="Z668:Z679">
    <cfRule type="expression" dxfId="1591" priority="1055">
      <formula>AND($I668="x",Z668&gt;0)</formula>
    </cfRule>
  </conditionalFormatting>
  <conditionalFormatting sqref="Z690:Z701">
    <cfRule type="expression" dxfId="1590" priority="1012">
      <formula>AND($I690="x",Z690&gt;0)</formula>
    </cfRule>
  </conditionalFormatting>
  <conditionalFormatting sqref="Z712:Z723">
    <cfRule type="expression" dxfId="1589" priority="969">
      <formula>AND($I712="x",Z712&gt;0)</formula>
    </cfRule>
  </conditionalFormatting>
  <conditionalFormatting sqref="Z734:Z745">
    <cfRule type="expression" dxfId="1588" priority="926">
      <formula>AND($I734="x",Z734&gt;0)</formula>
    </cfRule>
  </conditionalFormatting>
  <conditionalFormatting sqref="Z756:Z767">
    <cfRule type="expression" dxfId="1587" priority="883">
      <formula>AND($I756="x",Z756&gt;0)</formula>
    </cfRule>
  </conditionalFormatting>
  <conditionalFormatting sqref="Z778:Z789">
    <cfRule type="expression" dxfId="1586" priority="840">
      <formula>AND($I778="x",Z778&gt;0)</formula>
    </cfRule>
  </conditionalFormatting>
  <conditionalFormatting sqref="Z800:Z811">
    <cfRule type="expression" dxfId="1585" priority="797">
      <formula>AND($I800="x",Z800&gt;0)</formula>
    </cfRule>
  </conditionalFormatting>
  <conditionalFormatting sqref="Z822:Z833">
    <cfRule type="expression" dxfId="1584" priority="754">
      <formula>AND($I822="x",Z822&gt;0)</formula>
    </cfRule>
  </conditionalFormatting>
  <conditionalFormatting sqref="Z844:Z855">
    <cfRule type="expression" dxfId="1583" priority="711">
      <formula>AND($I844="x",Z844&gt;0)</formula>
    </cfRule>
  </conditionalFormatting>
  <conditionalFormatting sqref="Z866:Z877">
    <cfRule type="expression" dxfId="1582" priority="668">
      <formula>AND($I866="x",Z866&gt;0)</formula>
    </cfRule>
  </conditionalFormatting>
  <conditionalFormatting sqref="Z888:Z899">
    <cfRule type="expression" dxfId="1581" priority="625">
      <formula>AND($I888="x",Z888&gt;0)</formula>
    </cfRule>
  </conditionalFormatting>
  <conditionalFormatting sqref="AA8:AA19">
    <cfRule type="expression" dxfId="1580" priority="4761">
      <formula>AND($J8="x",AA8&gt;0)</formula>
    </cfRule>
  </conditionalFormatting>
  <conditionalFormatting sqref="AA30:AA41">
    <cfRule type="expression" dxfId="1579" priority="3978">
      <formula>AND($J30="x",AA30&gt;0)</formula>
    </cfRule>
  </conditionalFormatting>
  <conditionalFormatting sqref="AA74:AA85">
    <cfRule type="expression" dxfId="1578" priority="2215">
      <formula>AND($J74="x",AA74&gt;0)</formula>
    </cfRule>
  </conditionalFormatting>
  <conditionalFormatting sqref="AA96:AA107">
    <cfRule type="expression" dxfId="1577" priority="2172">
      <formula>AND($J96="x",AA96&gt;0)</formula>
    </cfRule>
  </conditionalFormatting>
  <conditionalFormatting sqref="AA118:AA129">
    <cfRule type="expression" dxfId="1576" priority="2129">
      <formula>AND($J118="x",AA118&gt;0)</formula>
    </cfRule>
  </conditionalFormatting>
  <conditionalFormatting sqref="AA140:AA151">
    <cfRule type="expression" dxfId="1575" priority="2086">
      <formula>AND($J140="x",AA140&gt;0)</formula>
    </cfRule>
  </conditionalFormatting>
  <conditionalFormatting sqref="AA162:AA173">
    <cfRule type="expression" dxfId="1574" priority="2043">
      <formula>AND($J162="x",AA162&gt;0)</formula>
    </cfRule>
  </conditionalFormatting>
  <conditionalFormatting sqref="AA184:AA195">
    <cfRule type="expression" dxfId="1573" priority="2000">
      <formula>AND($J184="x",AA184&gt;0)</formula>
    </cfRule>
  </conditionalFormatting>
  <conditionalFormatting sqref="AA206:AA217">
    <cfRule type="expression" dxfId="1572" priority="1957">
      <formula>AND($J206="x",AA206&gt;0)</formula>
    </cfRule>
  </conditionalFormatting>
  <conditionalFormatting sqref="AA228:AA239">
    <cfRule type="expression" dxfId="1571" priority="1914">
      <formula>AND($J228="x",AA228&gt;0)</formula>
    </cfRule>
  </conditionalFormatting>
  <conditionalFormatting sqref="AA250:AA261">
    <cfRule type="expression" dxfId="1570" priority="1871">
      <formula>AND($J250="x",AA250&gt;0)</formula>
    </cfRule>
  </conditionalFormatting>
  <conditionalFormatting sqref="AA272:AA283">
    <cfRule type="expression" dxfId="1569" priority="1828">
      <formula>AND($J272="x",AA272&gt;0)</formula>
    </cfRule>
  </conditionalFormatting>
  <conditionalFormatting sqref="AA294:AA305">
    <cfRule type="expression" dxfId="1568" priority="1785">
      <formula>AND($J294="x",AA294&gt;0)</formula>
    </cfRule>
  </conditionalFormatting>
  <conditionalFormatting sqref="AA316:AA327">
    <cfRule type="expression" dxfId="1567" priority="1742">
      <formula>AND($J316="x",AA316&gt;0)</formula>
    </cfRule>
  </conditionalFormatting>
  <conditionalFormatting sqref="AA338:AA349">
    <cfRule type="expression" dxfId="1566" priority="1699">
      <formula>AND($J338="x",AA338&gt;0)</formula>
    </cfRule>
  </conditionalFormatting>
  <conditionalFormatting sqref="AA360:AA371">
    <cfRule type="expression" dxfId="1565" priority="1656">
      <formula>AND($J360="x",AA360&gt;0)</formula>
    </cfRule>
  </conditionalFormatting>
  <conditionalFormatting sqref="AA382:AA393">
    <cfRule type="expression" dxfId="1564" priority="1613">
      <formula>AND($J382="x",AA382&gt;0)</formula>
    </cfRule>
  </conditionalFormatting>
  <conditionalFormatting sqref="AA404:AA415">
    <cfRule type="expression" dxfId="1563" priority="1570">
      <formula>AND($J404="x",AA404&gt;0)</formula>
    </cfRule>
  </conditionalFormatting>
  <conditionalFormatting sqref="AA426:AA437">
    <cfRule type="expression" dxfId="1562" priority="1527">
      <formula>AND($J426="x",AA426&gt;0)</formula>
    </cfRule>
  </conditionalFormatting>
  <conditionalFormatting sqref="AA448:AA459">
    <cfRule type="expression" dxfId="1561" priority="1484">
      <formula>AND($J448="x",AA448&gt;0)</formula>
    </cfRule>
  </conditionalFormatting>
  <conditionalFormatting sqref="AA470:AA481">
    <cfRule type="expression" dxfId="1560" priority="1441">
      <formula>AND($J470="x",AA470&gt;0)</formula>
    </cfRule>
  </conditionalFormatting>
  <conditionalFormatting sqref="AA492:AA503">
    <cfRule type="expression" dxfId="1559" priority="1398">
      <formula>AND($J492="x",AA492&gt;0)</formula>
    </cfRule>
  </conditionalFormatting>
  <conditionalFormatting sqref="AA514:AA525">
    <cfRule type="expression" dxfId="1558" priority="1355">
      <formula>AND($J514="x",AA514&gt;0)</formula>
    </cfRule>
  </conditionalFormatting>
  <conditionalFormatting sqref="AA536:AA547">
    <cfRule type="expression" dxfId="1557" priority="1312">
      <formula>AND($J536="x",AA536&gt;0)</formula>
    </cfRule>
  </conditionalFormatting>
  <conditionalFormatting sqref="AA558:AA569">
    <cfRule type="expression" dxfId="1556" priority="1269">
      <formula>AND($J558="x",AA558&gt;0)</formula>
    </cfRule>
  </conditionalFormatting>
  <conditionalFormatting sqref="AA580:AA591">
    <cfRule type="expression" dxfId="1555" priority="1226">
      <formula>AND($J580="x",AA580&gt;0)</formula>
    </cfRule>
  </conditionalFormatting>
  <conditionalFormatting sqref="AA602:AA613">
    <cfRule type="expression" dxfId="1554" priority="1183">
      <formula>AND($J602="x",AA602&gt;0)</formula>
    </cfRule>
  </conditionalFormatting>
  <conditionalFormatting sqref="AA624:AA635">
    <cfRule type="expression" dxfId="1553" priority="1140">
      <formula>AND($J624="x",AA624&gt;0)</formula>
    </cfRule>
  </conditionalFormatting>
  <conditionalFormatting sqref="AA646:AA657">
    <cfRule type="expression" dxfId="1552" priority="1097">
      <formula>AND($J646="x",AA646&gt;0)</formula>
    </cfRule>
  </conditionalFormatting>
  <conditionalFormatting sqref="AA668:AA679">
    <cfRule type="expression" dxfId="1551" priority="1054">
      <formula>AND($J668="x",AA668&gt;0)</formula>
    </cfRule>
  </conditionalFormatting>
  <conditionalFormatting sqref="AA690:AA701">
    <cfRule type="expression" dxfId="1550" priority="1011">
      <formula>AND($J690="x",AA690&gt;0)</formula>
    </cfRule>
  </conditionalFormatting>
  <conditionalFormatting sqref="AA712:AA723">
    <cfRule type="expression" dxfId="1549" priority="968">
      <formula>AND($J712="x",AA712&gt;0)</formula>
    </cfRule>
  </conditionalFormatting>
  <conditionalFormatting sqref="AA734:AA745">
    <cfRule type="expression" dxfId="1548" priority="925">
      <formula>AND($J734="x",AA734&gt;0)</formula>
    </cfRule>
  </conditionalFormatting>
  <conditionalFormatting sqref="AA756:AA767">
    <cfRule type="expression" dxfId="1547" priority="882">
      <formula>AND($J756="x",AA756&gt;0)</formula>
    </cfRule>
  </conditionalFormatting>
  <conditionalFormatting sqref="AA778:AA789">
    <cfRule type="expression" dxfId="1546" priority="839">
      <formula>AND($J778="x",AA778&gt;0)</formula>
    </cfRule>
  </conditionalFormatting>
  <conditionalFormatting sqref="AA800:AA811">
    <cfRule type="expression" dxfId="1545" priority="796">
      <formula>AND($J800="x",AA800&gt;0)</formula>
    </cfRule>
  </conditionalFormatting>
  <conditionalFormatting sqref="AA822:AA833">
    <cfRule type="expression" dxfId="1544" priority="753">
      <formula>AND($J822="x",AA822&gt;0)</formula>
    </cfRule>
  </conditionalFormatting>
  <conditionalFormatting sqref="AA844:AA855">
    <cfRule type="expression" dxfId="1543" priority="710">
      <formula>AND($J844="x",AA844&gt;0)</formula>
    </cfRule>
  </conditionalFormatting>
  <conditionalFormatting sqref="AA866:AA877">
    <cfRule type="expression" dxfId="1542" priority="667">
      <formula>AND($J866="x",AA866&gt;0)</formula>
    </cfRule>
  </conditionalFormatting>
  <conditionalFormatting sqref="AA888:AA899">
    <cfRule type="expression" dxfId="1541" priority="624">
      <formula>AND($J888="x",AA888&gt;0)</formula>
    </cfRule>
  </conditionalFormatting>
  <conditionalFormatting sqref="AB6">
    <cfRule type="expression" dxfId="1540" priority="4773">
      <formula>AB6&gt;0</formula>
    </cfRule>
  </conditionalFormatting>
  <conditionalFormatting sqref="AB8:AB19">
    <cfRule type="expression" dxfId="1539" priority="4745">
      <formula>OR(AB8&gt;80,AB8&lt;10)</formula>
    </cfRule>
    <cfRule type="expression" dxfId="1538" priority="4746">
      <formula>AND($K8="x",AB8&gt;0)</formula>
    </cfRule>
  </conditionalFormatting>
  <conditionalFormatting sqref="AB28">
    <cfRule type="expression" dxfId="1537" priority="263">
      <formula>AB28&gt;0</formula>
    </cfRule>
  </conditionalFormatting>
  <conditionalFormatting sqref="AB30:AB41">
    <cfRule type="expression" dxfId="1536" priority="3962">
      <formula>OR(AB30&gt;80,AB30&lt;10)</formula>
    </cfRule>
    <cfRule type="expression" dxfId="1535" priority="3963">
      <formula>AND($K30="x",AB30&gt;0)</formula>
    </cfRule>
  </conditionalFormatting>
  <conditionalFormatting sqref="AB50">
    <cfRule type="expression" dxfId="1534" priority="255">
      <formula>AB50&gt;0</formula>
    </cfRule>
  </conditionalFormatting>
  <conditionalFormatting sqref="AB72">
    <cfRule type="expression" dxfId="1533" priority="247">
      <formula>AB72&gt;0</formula>
    </cfRule>
  </conditionalFormatting>
  <conditionalFormatting sqref="AB74:AB85">
    <cfRule type="expression" dxfId="1532" priority="2199">
      <formula>OR(AB74&gt;80,AB74&lt;10)</formula>
    </cfRule>
    <cfRule type="expression" dxfId="1531" priority="2200">
      <formula>AND($K74="x",AB74&gt;0)</formula>
    </cfRule>
  </conditionalFormatting>
  <conditionalFormatting sqref="AB94">
    <cfRule type="expression" dxfId="1530" priority="239">
      <formula>AB94&gt;0</formula>
    </cfRule>
  </conditionalFormatting>
  <conditionalFormatting sqref="AB96:AB107">
    <cfRule type="expression" dxfId="1529" priority="2156">
      <formula>OR(AB96&gt;80,AB96&lt;10)</formula>
    </cfRule>
    <cfRule type="expression" dxfId="1528" priority="2157">
      <formula>AND($K96="x",AB96&gt;0)</formula>
    </cfRule>
  </conditionalFormatting>
  <conditionalFormatting sqref="AB116">
    <cfRule type="expression" dxfId="1527" priority="231">
      <formula>AB116&gt;0</formula>
    </cfRule>
  </conditionalFormatting>
  <conditionalFormatting sqref="AB118:AB129">
    <cfRule type="expression" dxfId="1526" priority="2113">
      <formula>OR(AB118&gt;80,AB118&lt;10)</formula>
    </cfRule>
    <cfRule type="expression" dxfId="1525" priority="2114">
      <formula>AND($K118="x",AB118&gt;0)</formula>
    </cfRule>
  </conditionalFormatting>
  <conditionalFormatting sqref="AB138">
    <cfRule type="expression" dxfId="1524" priority="223">
      <formula>AB138&gt;0</formula>
    </cfRule>
  </conditionalFormatting>
  <conditionalFormatting sqref="AB140:AB151">
    <cfRule type="expression" dxfId="1523" priority="2070">
      <formula>OR(AB140&gt;80,AB140&lt;10)</formula>
    </cfRule>
    <cfRule type="expression" dxfId="1522" priority="2071">
      <formula>AND($K140="x",AB140&gt;0)</formula>
    </cfRule>
  </conditionalFormatting>
  <conditionalFormatting sqref="AB160">
    <cfRule type="expression" dxfId="1521" priority="215">
      <formula>AB160&gt;0</formula>
    </cfRule>
  </conditionalFormatting>
  <conditionalFormatting sqref="AB162:AB173">
    <cfRule type="expression" dxfId="1520" priority="2027">
      <formula>OR(AB162&gt;80,AB162&lt;10)</formula>
    </cfRule>
    <cfRule type="expression" dxfId="1519" priority="2028">
      <formula>AND($K162="x",AB162&gt;0)</formula>
    </cfRule>
  </conditionalFormatting>
  <conditionalFormatting sqref="AB182">
    <cfRule type="expression" dxfId="1518" priority="207">
      <formula>AB182&gt;0</formula>
    </cfRule>
  </conditionalFormatting>
  <conditionalFormatting sqref="AB184:AB195">
    <cfRule type="expression" dxfId="1517" priority="1984">
      <formula>OR(AB184&gt;80,AB184&lt;10)</formula>
    </cfRule>
    <cfRule type="expression" dxfId="1516" priority="1985">
      <formula>AND($K184="x",AB184&gt;0)</formula>
    </cfRule>
  </conditionalFormatting>
  <conditionalFormatting sqref="AB204">
    <cfRule type="expression" dxfId="1515" priority="199">
      <formula>AB204&gt;0</formula>
    </cfRule>
  </conditionalFormatting>
  <conditionalFormatting sqref="AB206:AB217">
    <cfRule type="expression" dxfId="1514" priority="1941">
      <formula>OR(AB206&gt;80,AB206&lt;10)</formula>
    </cfRule>
    <cfRule type="expression" dxfId="1513" priority="1942">
      <formula>AND($K206="x",AB206&gt;0)</formula>
    </cfRule>
  </conditionalFormatting>
  <conditionalFormatting sqref="AB226">
    <cfRule type="expression" dxfId="1512" priority="191">
      <formula>AB226&gt;0</formula>
    </cfRule>
  </conditionalFormatting>
  <conditionalFormatting sqref="AB228:AB239">
    <cfRule type="expression" dxfId="1511" priority="1898">
      <formula>OR(AB228&gt;80,AB228&lt;10)</formula>
    </cfRule>
    <cfRule type="expression" dxfId="1510" priority="1899">
      <formula>AND($K228="x",AB228&gt;0)</formula>
    </cfRule>
  </conditionalFormatting>
  <conditionalFormatting sqref="AB248">
    <cfRule type="expression" dxfId="1509" priority="183">
      <formula>AB248&gt;0</formula>
    </cfRule>
  </conditionalFormatting>
  <conditionalFormatting sqref="AB250:AB261">
    <cfRule type="expression" dxfId="1508" priority="1855">
      <formula>OR(AB250&gt;80,AB250&lt;10)</formula>
    </cfRule>
    <cfRule type="expression" dxfId="1507" priority="1856">
      <formula>AND($K250="x",AB250&gt;0)</formula>
    </cfRule>
  </conditionalFormatting>
  <conditionalFormatting sqref="AB270">
    <cfRule type="expression" dxfId="1506" priority="495">
      <formula>AB270&gt;0</formula>
    </cfRule>
  </conditionalFormatting>
  <conditionalFormatting sqref="AB272:AB283">
    <cfRule type="expression" dxfId="1505" priority="1812">
      <formula>OR(AB272&gt;80,AB272&lt;10)</formula>
    </cfRule>
    <cfRule type="expression" dxfId="1504" priority="1813">
      <formula>AND($K272="x",AB272&gt;0)</formula>
    </cfRule>
  </conditionalFormatting>
  <conditionalFormatting sqref="AB292">
    <cfRule type="expression" dxfId="1503" priority="487">
      <formula>AB292&gt;0</formula>
    </cfRule>
  </conditionalFormatting>
  <conditionalFormatting sqref="AB294:AB305">
    <cfRule type="expression" dxfId="1502" priority="1769">
      <formula>OR(AB294&gt;80,AB294&lt;10)</formula>
    </cfRule>
    <cfRule type="expression" dxfId="1501" priority="1770">
      <formula>AND($K294="x",AB294&gt;0)</formula>
    </cfRule>
  </conditionalFormatting>
  <conditionalFormatting sqref="AB314">
    <cfRule type="expression" dxfId="1500" priority="479">
      <formula>AB314&gt;0</formula>
    </cfRule>
  </conditionalFormatting>
  <conditionalFormatting sqref="AB316:AB327">
    <cfRule type="expression" dxfId="1499" priority="1726">
      <formula>OR(AB316&gt;80,AB316&lt;10)</formula>
    </cfRule>
    <cfRule type="expression" dxfId="1498" priority="1727">
      <formula>AND($K316="x",AB316&gt;0)</formula>
    </cfRule>
  </conditionalFormatting>
  <conditionalFormatting sqref="AB336">
    <cfRule type="expression" dxfId="1497" priority="471">
      <formula>AB336&gt;0</formula>
    </cfRule>
  </conditionalFormatting>
  <conditionalFormatting sqref="AB338:AB349">
    <cfRule type="expression" dxfId="1496" priority="1683">
      <formula>OR(AB338&gt;80,AB338&lt;10)</formula>
    </cfRule>
    <cfRule type="expression" dxfId="1495" priority="1684">
      <formula>AND($K338="x",AB338&gt;0)</formula>
    </cfRule>
  </conditionalFormatting>
  <conditionalFormatting sqref="AB358">
    <cfRule type="expression" dxfId="1494" priority="463">
      <formula>AB358&gt;0</formula>
    </cfRule>
  </conditionalFormatting>
  <conditionalFormatting sqref="AB360:AB371">
    <cfRule type="expression" dxfId="1493" priority="1640">
      <formula>OR(AB360&gt;80,AB360&lt;10)</formula>
    </cfRule>
    <cfRule type="expression" dxfId="1492" priority="1641">
      <formula>AND($K360="x",AB360&gt;0)</formula>
    </cfRule>
  </conditionalFormatting>
  <conditionalFormatting sqref="AB380">
    <cfRule type="expression" dxfId="1491" priority="455">
      <formula>AB380&gt;0</formula>
    </cfRule>
  </conditionalFormatting>
  <conditionalFormatting sqref="AB382:AB393">
    <cfRule type="expression" dxfId="1490" priority="1597">
      <formula>OR(AB382&gt;80,AB382&lt;10)</formula>
    </cfRule>
    <cfRule type="expression" dxfId="1489" priority="1598">
      <formula>AND($K382="x",AB382&gt;0)</formula>
    </cfRule>
  </conditionalFormatting>
  <conditionalFormatting sqref="AB402">
    <cfRule type="expression" dxfId="1488" priority="447">
      <formula>AB402&gt;0</formula>
    </cfRule>
  </conditionalFormatting>
  <conditionalFormatting sqref="AB404:AB415">
    <cfRule type="expression" dxfId="1487" priority="1554">
      <formula>OR(AB404&gt;80,AB404&lt;10)</formula>
    </cfRule>
    <cfRule type="expression" dxfId="1486" priority="1555">
      <formula>AND($K404="x",AB404&gt;0)</formula>
    </cfRule>
  </conditionalFormatting>
  <conditionalFormatting sqref="AB424">
    <cfRule type="expression" dxfId="1485" priority="439">
      <formula>AB424&gt;0</formula>
    </cfRule>
  </conditionalFormatting>
  <conditionalFormatting sqref="AB426:AB437">
    <cfRule type="expression" dxfId="1484" priority="1511">
      <formula>OR(AB426&gt;80,AB426&lt;10)</formula>
    </cfRule>
    <cfRule type="expression" dxfId="1483" priority="1512">
      <formula>AND($K426="x",AB426&gt;0)</formula>
    </cfRule>
  </conditionalFormatting>
  <conditionalFormatting sqref="AB446">
    <cfRule type="expression" dxfId="1482" priority="431">
      <formula>AB446&gt;0</formula>
    </cfRule>
  </conditionalFormatting>
  <conditionalFormatting sqref="AB448:AB459">
    <cfRule type="expression" dxfId="1481" priority="1468">
      <formula>OR(AB448&gt;80,AB448&lt;10)</formula>
    </cfRule>
    <cfRule type="expression" dxfId="1480" priority="1469">
      <formula>AND($K448="x",AB448&gt;0)</formula>
    </cfRule>
  </conditionalFormatting>
  <conditionalFormatting sqref="AB468">
    <cfRule type="expression" dxfId="1479" priority="423">
      <formula>AB468&gt;0</formula>
    </cfRule>
  </conditionalFormatting>
  <conditionalFormatting sqref="AB470:AB481">
    <cfRule type="expression" dxfId="1478" priority="1425">
      <formula>OR(AB470&gt;80,AB470&lt;10)</formula>
    </cfRule>
    <cfRule type="expression" dxfId="1477" priority="1426">
      <formula>AND($K470="x",AB470&gt;0)</formula>
    </cfRule>
  </conditionalFormatting>
  <conditionalFormatting sqref="AB490">
    <cfRule type="expression" dxfId="1476" priority="415">
      <formula>AB490&gt;0</formula>
    </cfRule>
  </conditionalFormatting>
  <conditionalFormatting sqref="AB492:AB503">
    <cfRule type="expression" dxfId="1475" priority="1382">
      <formula>OR(AB492&gt;80,AB492&lt;10)</formula>
    </cfRule>
    <cfRule type="expression" dxfId="1474" priority="1383">
      <formula>AND($K492="x",AB492&gt;0)</formula>
    </cfRule>
  </conditionalFormatting>
  <conditionalFormatting sqref="AB512">
    <cfRule type="expression" dxfId="1473" priority="407">
      <formula>AB512&gt;0</formula>
    </cfRule>
  </conditionalFormatting>
  <conditionalFormatting sqref="AB514:AB525">
    <cfRule type="expression" dxfId="1472" priority="1339">
      <formula>OR(AB514&gt;80,AB514&lt;10)</formula>
    </cfRule>
    <cfRule type="expression" dxfId="1471" priority="1340">
      <formula>AND($K514="x",AB514&gt;0)</formula>
    </cfRule>
  </conditionalFormatting>
  <conditionalFormatting sqref="AB534">
    <cfRule type="expression" dxfId="1470" priority="399">
      <formula>AB534&gt;0</formula>
    </cfRule>
  </conditionalFormatting>
  <conditionalFormatting sqref="AB536:AB547">
    <cfRule type="expression" dxfId="1469" priority="1296">
      <formula>OR(AB536&gt;80,AB536&lt;10)</formula>
    </cfRule>
    <cfRule type="expression" dxfId="1468" priority="1297">
      <formula>AND($K536="x",AB536&gt;0)</formula>
    </cfRule>
  </conditionalFormatting>
  <conditionalFormatting sqref="AB556">
    <cfRule type="expression" dxfId="1467" priority="391">
      <formula>AB556&gt;0</formula>
    </cfRule>
  </conditionalFormatting>
  <conditionalFormatting sqref="AB558:AB569">
    <cfRule type="expression" dxfId="1466" priority="1253">
      <formula>OR(AB558&gt;80,AB558&lt;10)</formula>
    </cfRule>
    <cfRule type="expression" dxfId="1465" priority="1254">
      <formula>AND($K558="x",AB558&gt;0)</formula>
    </cfRule>
  </conditionalFormatting>
  <conditionalFormatting sqref="AB578">
    <cfRule type="expression" dxfId="1464" priority="383">
      <formula>AB578&gt;0</formula>
    </cfRule>
  </conditionalFormatting>
  <conditionalFormatting sqref="AB580:AB591">
    <cfRule type="expression" dxfId="1463" priority="1210">
      <formula>OR(AB580&gt;80,AB580&lt;10)</formula>
    </cfRule>
    <cfRule type="expression" dxfId="1462" priority="1211">
      <formula>AND($K580="x",AB580&gt;0)</formula>
    </cfRule>
  </conditionalFormatting>
  <conditionalFormatting sqref="AB600">
    <cfRule type="expression" dxfId="1461" priority="375">
      <formula>AB600&gt;0</formula>
    </cfRule>
  </conditionalFormatting>
  <conditionalFormatting sqref="AB602:AB613">
    <cfRule type="expression" dxfId="1460" priority="1167">
      <formula>OR(AB602&gt;80,AB602&lt;10)</formula>
    </cfRule>
    <cfRule type="expression" dxfId="1459" priority="1168">
      <formula>AND($K602="x",AB602&gt;0)</formula>
    </cfRule>
  </conditionalFormatting>
  <conditionalFormatting sqref="AB622">
    <cfRule type="expression" dxfId="1458" priority="367">
      <formula>AB622&gt;0</formula>
    </cfRule>
  </conditionalFormatting>
  <conditionalFormatting sqref="AB624:AB635">
    <cfRule type="expression" dxfId="1457" priority="1124">
      <formula>OR(AB624&gt;80,AB624&lt;10)</formula>
    </cfRule>
    <cfRule type="expression" dxfId="1456" priority="1125">
      <formula>AND($K624="x",AB624&gt;0)</formula>
    </cfRule>
  </conditionalFormatting>
  <conditionalFormatting sqref="AB644">
    <cfRule type="expression" dxfId="1455" priority="359">
      <formula>AB644&gt;0</formula>
    </cfRule>
  </conditionalFormatting>
  <conditionalFormatting sqref="AB646:AB657">
    <cfRule type="expression" dxfId="1454" priority="1081">
      <formula>OR(AB646&gt;80,AB646&lt;10)</formula>
    </cfRule>
    <cfRule type="expression" dxfId="1453" priority="1082">
      <formula>AND($K646="x",AB646&gt;0)</formula>
    </cfRule>
  </conditionalFormatting>
  <conditionalFormatting sqref="AB666">
    <cfRule type="expression" dxfId="1452" priority="351">
      <formula>AB666&gt;0</formula>
    </cfRule>
  </conditionalFormatting>
  <conditionalFormatting sqref="AB668:AB679">
    <cfRule type="expression" dxfId="1451" priority="1038">
      <formula>OR(AB668&gt;80,AB668&lt;10)</formula>
    </cfRule>
    <cfRule type="expression" dxfId="1450" priority="1039">
      <formula>AND($K668="x",AB668&gt;0)</formula>
    </cfRule>
  </conditionalFormatting>
  <conditionalFormatting sqref="AB688">
    <cfRule type="expression" dxfId="1449" priority="343">
      <formula>AB688&gt;0</formula>
    </cfRule>
  </conditionalFormatting>
  <conditionalFormatting sqref="AB690:AB701">
    <cfRule type="expression" dxfId="1448" priority="995">
      <formula>OR(AB690&gt;80,AB690&lt;10)</formula>
    </cfRule>
    <cfRule type="expression" dxfId="1447" priority="996">
      <formula>AND($K690="x",AB690&gt;0)</formula>
    </cfRule>
  </conditionalFormatting>
  <conditionalFormatting sqref="AB710">
    <cfRule type="expression" dxfId="1446" priority="335">
      <formula>AB710&gt;0</formula>
    </cfRule>
  </conditionalFormatting>
  <conditionalFormatting sqref="AB712:AB723">
    <cfRule type="expression" dxfId="1445" priority="952">
      <formula>OR(AB712&gt;80,AB712&lt;10)</formula>
    </cfRule>
    <cfRule type="expression" dxfId="1444" priority="953">
      <formula>AND($K712="x",AB712&gt;0)</formula>
    </cfRule>
  </conditionalFormatting>
  <conditionalFormatting sqref="AB732">
    <cfRule type="expression" dxfId="1443" priority="327">
      <formula>AB732&gt;0</formula>
    </cfRule>
  </conditionalFormatting>
  <conditionalFormatting sqref="AB734:AB745">
    <cfRule type="expression" dxfId="1442" priority="909">
      <formula>OR(AB734&gt;80,AB734&lt;10)</formula>
    </cfRule>
    <cfRule type="expression" dxfId="1441" priority="910">
      <formula>AND($K734="x",AB734&gt;0)</formula>
    </cfRule>
  </conditionalFormatting>
  <conditionalFormatting sqref="AB754">
    <cfRule type="expression" dxfId="1440" priority="319">
      <formula>AB754&gt;0</formula>
    </cfRule>
  </conditionalFormatting>
  <conditionalFormatting sqref="AB756:AB767">
    <cfRule type="expression" dxfId="1439" priority="866">
      <formula>OR(AB756&gt;80,AB756&lt;10)</formula>
    </cfRule>
    <cfRule type="expression" dxfId="1438" priority="867">
      <formula>AND($K756="x",AB756&gt;0)</formula>
    </cfRule>
  </conditionalFormatting>
  <conditionalFormatting sqref="AB776">
    <cfRule type="expression" dxfId="1437" priority="311">
      <formula>AB776&gt;0</formula>
    </cfRule>
  </conditionalFormatting>
  <conditionalFormatting sqref="AB778:AB789">
    <cfRule type="expression" dxfId="1436" priority="823">
      <formula>OR(AB778&gt;80,AB778&lt;10)</formula>
    </cfRule>
    <cfRule type="expression" dxfId="1435" priority="824">
      <formula>AND($K778="x",AB778&gt;0)</formula>
    </cfRule>
  </conditionalFormatting>
  <conditionalFormatting sqref="AB798">
    <cfRule type="expression" dxfId="1434" priority="303">
      <formula>AB798&gt;0</formula>
    </cfRule>
  </conditionalFormatting>
  <conditionalFormatting sqref="AB800:AB811">
    <cfRule type="expression" dxfId="1433" priority="780">
      <formula>OR(AB800&gt;80,AB800&lt;10)</formula>
    </cfRule>
    <cfRule type="expression" dxfId="1432" priority="781">
      <formula>AND($K800="x",AB800&gt;0)</formula>
    </cfRule>
  </conditionalFormatting>
  <conditionalFormatting sqref="AB820">
    <cfRule type="expression" dxfId="1431" priority="295">
      <formula>AB820&gt;0</formula>
    </cfRule>
  </conditionalFormatting>
  <conditionalFormatting sqref="AB822:AB833">
    <cfRule type="expression" dxfId="1430" priority="737">
      <formula>OR(AB822&gt;80,AB822&lt;10)</formula>
    </cfRule>
    <cfRule type="expression" dxfId="1429" priority="738">
      <formula>AND($K822="x",AB822&gt;0)</formula>
    </cfRule>
  </conditionalFormatting>
  <conditionalFormatting sqref="AB842">
    <cfRule type="expression" dxfId="1428" priority="287">
      <formula>AB842&gt;0</formula>
    </cfRule>
  </conditionalFormatting>
  <conditionalFormatting sqref="AB844:AB855">
    <cfRule type="expression" dxfId="1427" priority="694">
      <formula>OR(AB844&gt;80,AB844&lt;10)</formula>
    </cfRule>
    <cfRule type="expression" dxfId="1426" priority="695">
      <formula>AND($K844="x",AB844&gt;0)</formula>
    </cfRule>
  </conditionalFormatting>
  <conditionalFormatting sqref="AB864">
    <cfRule type="expression" dxfId="1425" priority="279">
      <formula>AB864&gt;0</formula>
    </cfRule>
  </conditionalFormatting>
  <conditionalFormatting sqref="AB866:AB877">
    <cfRule type="expression" dxfId="1424" priority="651">
      <formula>OR(AB866&gt;80,AB866&lt;10)</formula>
    </cfRule>
    <cfRule type="expression" dxfId="1423" priority="652">
      <formula>AND($K866="x",AB866&gt;0)</formula>
    </cfRule>
  </conditionalFormatting>
  <conditionalFormatting sqref="AB886">
    <cfRule type="expression" dxfId="1422" priority="271">
      <formula>AB886&gt;0</formula>
    </cfRule>
  </conditionalFormatting>
  <conditionalFormatting sqref="AB888:AB899">
    <cfRule type="expression" dxfId="1421" priority="608">
      <formula>OR(AB888&gt;80,AB888&lt;10)</formula>
    </cfRule>
    <cfRule type="expression" dxfId="1420" priority="609">
      <formula>AND($K888="x",AB888&gt;0)</formula>
    </cfRule>
  </conditionalFormatting>
  <conditionalFormatting sqref="AI8:AI19">
    <cfRule type="expression" dxfId="1419" priority="4760">
      <formula>AND($I8="x",AI8&gt;0)</formula>
    </cfRule>
  </conditionalFormatting>
  <conditionalFormatting sqref="AI30:AI41">
    <cfRule type="expression" dxfId="1418" priority="3977">
      <formula>AND($I30="x",AI30&gt;0)</formula>
    </cfRule>
  </conditionalFormatting>
  <conditionalFormatting sqref="AI74:AI85">
    <cfRule type="expression" dxfId="1417" priority="2214">
      <formula>AND($I74="x",AI74&gt;0)</formula>
    </cfRule>
  </conditionalFormatting>
  <conditionalFormatting sqref="AI96:AI107">
    <cfRule type="expression" dxfId="1416" priority="2171">
      <formula>AND($I96="x",AI96&gt;0)</formula>
    </cfRule>
  </conditionalFormatting>
  <conditionalFormatting sqref="AI118:AI129">
    <cfRule type="expression" dxfId="1415" priority="2128">
      <formula>AND($I118="x",AI118&gt;0)</formula>
    </cfRule>
  </conditionalFormatting>
  <conditionalFormatting sqref="AI140:AI151">
    <cfRule type="expression" dxfId="1414" priority="2085">
      <formula>AND($I140="x",AI140&gt;0)</formula>
    </cfRule>
  </conditionalFormatting>
  <conditionalFormatting sqref="AI162:AI173">
    <cfRule type="expression" dxfId="1413" priority="2042">
      <formula>AND($I162="x",AI162&gt;0)</formula>
    </cfRule>
  </conditionalFormatting>
  <conditionalFormatting sqref="AI184:AI195">
    <cfRule type="expression" dxfId="1412" priority="1999">
      <formula>AND($I184="x",AI184&gt;0)</formula>
    </cfRule>
  </conditionalFormatting>
  <conditionalFormatting sqref="AI206:AI217">
    <cfRule type="expression" dxfId="1411" priority="1956">
      <formula>AND($I206="x",AI206&gt;0)</formula>
    </cfRule>
  </conditionalFormatting>
  <conditionalFormatting sqref="AI228:AI239">
    <cfRule type="expression" dxfId="1410" priority="1913">
      <formula>AND($I228="x",AI228&gt;0)</formula>
    </cfRule>
  </conditionalFormatting>
  <conditionalFormatting sqref="AI250:AI261">
    <cfRule type="expression" dxfId="1409" priority="1870">
      <formula>AND($I250="x",AI250&gt;0)</formula>
    </cfRule>
  </conditionalFormatting>
  <conditionalFormatting sqref="AI272:AI283">
    <cfRule type="expression" dxfId="1408" priority="1827">
      <formula>AND($I272="x",AI272&gt;0)</formula>
    </cfRule>
  </conditionalFormatting>
  <conditionalFormatting sqref="AI294:AI305">
    <cfRule type="expression" dxfId="1407" priority="1784">
      <formula>AND($I294="x",AI294&gt;0)</formula>
    </cfRule>
  </conditionalFormatting>
  <conditionalFormatting sqref="AI316:AI327">
    <cfRule type="expression" dxfId="1406" priority="1741">
      <formula>AND($I316="x",AI316&gt;0)</formula>
    </cfRule>
  </conditionalFormatting>
  <conditionalFormatting sqref="AI338:AI349">
    <cfRule type="expression" dxfId="1405" priority="1698">
      <formula>AND($I338="x",AI338&gt;0)</formula>
    </cfRule>
  </conditionalFormatting>
  <conditionalFormatting sqref="AI360:AI371">
    <cfRule type="expression" dxfId="1404" priority="1655">
      <formula>AND($I360="x",AI360&gt;0)</formula>
    </cfRule>
  </conditionalFormatting>
  <conditionalFormatting sqref="AI382:AI393">
    <cfRule type="expression" dxfId="1403" priority="1612">
      <formula>AND($I382="x",AI382&gt;0)</formula>
    </cfRule>
  </conditionalFormatting>
  <conditionalFormatting sqref="AI404:AI415">
    <cfRule type="expression" dxfId="1402" priority="1569">
      <formula>AND($I404="x",AI404&gt;0)</formula>
    </cfRule>
  </conditionalFormatting>
  <conditionalFormatting sqref="AI426:AI437">
    <cfRule type="expression" dxfId="1401" priority="1526">
      <formula>AND($I426="x",AI426&gt;0)</formula>
    </cfRule>
  </conditionalFormatting>
  <conditionalFormatting sqref="AI448:AI459">
    <cfRule type="expression" dxfId="1400" priority="1483">
      <formula>AND($I448="x",AI448&gt;0)</formula>
    </cfRule>
  </conditionalFormatting>
  <conditionalFormatting sqref="AI470:AI481">
    <cfRule type="expression" dxfId="1399" priority="1440">
      <formula>AND($I470="x",AI470&gt;0)</formula>
    </cfRule>
  </conditionalFormatting>
  <conditionalFormatting sqref="AI492:AI503">
    <cfRule type="expression" dxfId="1398" priority="1397">
      <formula>AND($I492="x",AI492&gt;0)</formula>
    </cfRule>
  </conditionalFormatting>
  <conditionalFormatting sqref="AI514:AI525">
    <cfRule type="expression" dxfId="1397" priority="1354">
      <formula>AND($I514="x",AI514&gt;0)</formula>
    </cfRule>
  </conditionalFormatting>
  <conditionalFormatting sqref="AI536:AI547">
    <cfRule type="expression" dxfId="1396" priority="1311">
      <formula>AND($I536="x",AI536&gt;0)</formula>
    </cfRule>
  </conditionalFormatting>
  <conditionalFormatting sqref="AI558:AI569">
    <cfRule type="expression" dxfId="1395" priority="1268">
      <formula>AND($I558="x",AI558&gt;0)</formula>
    </cfRule>
  </conditionalFormatting>
  <conditionalFormatting sqref="AI580:AI591">
    <cfRule type="expression" dxfId="1394" priority="1225">
      <formula>AND($I580="x",AI580&gt;0)</formula>
    </cfRule>
  </conditionalFormatting>
  <conditionalFormatting sqref="AI602:AI613">
    <cfRule type="expression" dxfId="1393" priority="1182">
      <formula>AND($I602="x",AI602&gt;0)</formula>
    </cfRule>
  </conditionalFormatting>
  <conditionalFormatting sqref="AI624:AI635">
    <cfRule type="expression" dxfId="1392" priority="1139">
      <formula>AND($I624="x",AI624&gt;0)</formula>
    </cfRule>
  </conditionalFormatting>
  <conditionalFormatting sqref="AI646:AI657">
    <cfRule type="expression" dxfId="1391" priority="1096">
      <formula>AND($I646="x",AI646&gt;0)</formula>
    </cfRule>
  </conditionalFormatting>
  <conditionalFormatting sqref="AI668:AI679">
    <cfRule type="expression" dxfId="1390" priority="1053">
      <formula>AND($I668="x",AI668&gt;0)</formula>
    </cfRule>
  </conditionalFormatting>
  <conditionalFormatting sqref="AI690:AI701">
    <cfRule type="expression" dxfId="1389" priority="1010">
      <formula>AND($I690="x",AI690&gt;0)</formula>
    </cfRule>
  </conditionalFormatting>
  <conditionalFormatting sqref="AI712:AI723">
    <cfRule type="expression" dxfId="1388" priority="967">
      <formula>AND($I712="x",AI712&gt;0)</formula>
    </cfRule>
  </conditionalFormatting>
  <conditionalFormatting sqref="AI734:AI745">
    <cfRule type="expression" dxfId="1387" priority="924">
      <formula>AND($I734="x",AI734&gt;0)</formula>
    </cfRule>
  </conditionalFormatting>
  <conditionalFormatting sqref="AI756:AI767">
    <cfRule type="expression" dxfId="1386" priority="881">
      <formula>AND($I756="x",AI756&gt;0)</formula>
    </cfRule>
  </conditionalFormatting>
  <conditionalFormatting sqref="AI778:AI789">
    <cfRule type="expression" dxfId="1385" priority="838">
      <formula>AND($I778="x",AI778&gt;0)</formula>
    </cfRule>
  </conditionalFormatting>
  <conditionalFormatting sqref="AI800:AI811">
    <cfRule type="expression" dxfId="1384" priority="795">
      <formula>AND($I800="x",AI800&gt;0)</formula>
    </cfRule>
  </conditionalFormatting>
  <conditionalFormatting sqref="AI822:AI833">
    <cfRule type="expression" dxfId="1383" priority="752">
      <formula>AND($I822="x",AI822&gt;0)</formula>
    </cfRule>
  </conditionalFormatting>
  <conditionalFormatting sqref="AI844:AI855">
    <cfRule type="expression" dxfId="1382" priority="709">
      <formula>AND($I844="x",AI844&gt;0)</formula>
    </cfRule>
  </conditionalFormatting>
  <conditionalFormatting sqref="AI866:AI877">
    <cfRule type="expression" dxfId="1381" priority="666">
      <formula>AND($I866="x",AI866&gt;0)</formula>
    </cfRule>
  </conditionalFormatting>
  <conditionalFormatting sqref="AI888:AI899">
    <cfRule type="expression" dxfId="1380" priority="623">
      <formula>AND($I888="x",AI888&gt;0)</formula>
    </cfRule>
  </conditionalFormatting>
  <conditionalFormatting sqref="AJ8:AJ19">
    <cfRule type="expression" dxfId="1379" priority="4759">
      <formula>AND($J8="x",AJ8&gt;0)</formula>
    </cfRule>
  </conditionalFormatting>
  <conditionalFormatting sqref="AJ30:AJ41">
    <cfRule type="expression" dxfId="1378" priority="3976">
      <formula>AND($J30="x",AJ30&gt;0)</formula>
    </cfRule>
  </conditionalFormatting>
  <conditionalFormatting sqref="AJ74:AJ85">
    <cfRule type="expression" dxfId="1377" priority="2213">
      <formula>AND($J74="x",AJ74&gt;0)</formula>
    </cfRule>
  </conditionalFormatting>
  <conditionalFormatting sqref="AJ96:AJ107">
    <cfRule type="expression" dxfId="1376" priority="2170">
      <formula>AND($J96="x",AJ96&gt;0)</formula>
    </cfRule>
  </conditionalFormatting>
  <conditionalFormatting sqref="AJ118:AJ129">
    <cfRule type="expression" dxfId="1375" priority="2127">
      <formula>AND($J118="x",AJ118&gt;0)</formula>
    </cfRule>
  </conditionalFormatting>
  <conditionalFormatting sqref="AJ140:AJ151">
    <cfRule type="expression" dxfId="1374" priority="2084">
      <formula>AND($J140="x",AJ140&gt;0)</formula>
    </cfRule>
  </conditionalFormatting>
  <conditionalFormatting sqref="AJ162:AJ173">
    <cfRule type="expression" dxfId="1373" priority="2041">
      <formula>AND($J162="x",AJ162&gt;0)</formula>
    </cfRule>
  </conditionalFormatting>
  <conditionalFormatting sqref="AJ184:AJ195">
    <cfRule type="expression" dxfId="1372" priority="1998">
      <formula>AND($J184="x",AJ184&gt;0)</formula>
    </cfRule>
  </conditionalFormatting>
  <conditionalFormatting sqref="AJ206:AJ217">
    <cfRule type="expression" dxfId="1371" priority="1955">
      <formula>AND($J206="x",AJ206&gt;0)</formula>
    </cfRule>
  </conditionalFormatting>
  <conditionalFormatting sqref="AJ228:AJ239">
    <cfRule type="expression" dxfId="1370" priority="1912">
      <formula>AND($J228="x",AJ228&gt;0)</formula>
    </cfRule>
  </conditionalFormatting>
  <conditionalFormatting sqref="AJ250:AJ261">
    <cfRule type="expression" dxfId="1369" priority="1869">
      <formula>AND($J250="x",AJ250&gt;0)</formula>
    </cfRule>
  </conditionalFormatting>
  <conditionalFormatting sqref="AJ272:AJ283">
    <cfRule type="expression" dxfId="1368" priority="1826">
      <formula>AND($J272="x",AJ272&gt;0)</formula>
    </cfRule>
  </conditionalFormatting>
  <conditionalFormatting sqref="AJ294:AJ305">
    <cfRule type="expression" dxfId="1367" priority="1783">
      <formula>AND($J294="x",AJ294&gt;0)</formula>
    </cfRule>
  </conditionalFormatting>
  <conditionalFormatting sqref="AJ316:AJ327">
    <cfRule type="expression" dxfId="1366" priority="1740">
      <formula>AND($J316="x",AJ316&gt;0)</formula>
    </cfRule>
  </conditionalFormatting>
  <conditionalFormatting sqref="AJ338:AJ349">
    <cfRule type="expression" dxfId="1365" priority="1697">
      <formula>AND($J338="x",AJ338&gt;0)</formula>
    </cfRule>
  </conditionalFormatting>
  <conditionalFormatting sqref="AJ360:AJ371">
    <cfRule type="expression" dxfId="1364" priority="1654">
      <formula>AND($J360="x",AJ360&gt;0)</formula>
    </cfRule>
  </conditionalFormatting>
  <conditionalFormatting sqref="AJ382:AJ393">
    <cfRule type="expression" dxfId="1363" priority="1611">
      <formula>AND($J382="x",AJ382&gt;0)</formula>
    </cfRule>
  </conditionalFormatting>
  <conditionalFormatting sqref="AJ404:AJ415">
    <cfRule type="expression" dxfId="1362" priority="1568">
      <formula>AND($J404="x",AJ404&gt;0)</formula>
    </cfRule>
  </conditionalFormatting>
  <conditionalFormatting sqref="AJ426:AJ437">
    <cfRule type="expression" dxfId="1361" priority="1525">
      <formula>AND($J426="x",AJ426&gt;0)</formula>
    </cfRule>
  </conditionalFormatting>
  <conditionalFormatting sqref="AJ448:AJ459">
    <cfRule type="expression" dxfId="1360" priority="1482">
      <formula>AND($J448="x",AJ448&gt;0)</formula>
    </cfRule>
  </conditionalFormatting>
  <conditionalFormatting sqref="AJ470:AJ481">
    <cfRule type="expression" dxfId="1359" priority="1439">
      <formula>AND($J470="x",AJ470&gt;0)</formula>
    </cfRule>
  </conditionalFormatting>
  <conditionalFormatting sqref="AJ492:AJ503">
    <cfRule type="expression" dxfId="1358" priority="1396">
      <formula>AND($J492="x",AJ492&gt;0)</formula>
    </cfRule>
  </conditionalFormatting>
  <conditionalFormatting sqref="AJ514:AJ525">
    <cfRule type="expression" dxfId="1357" priority="1353">
      <formula>AND($J514="x",AJ514&gt;0)</formula>
    </cfRule>
  </conditionalFormatting>
  <conditionalFormatting sqref="AJ536:AJ547">
    <cfRule type="expression" dxfId="1356" priority="1310">
      <formula>AND($J536="x",AJ536&gt;0)</formula>
    </cfRule>
  </conditionalFormatting>
  <conditionalFormatting sqref="AJ558:AJ569">
    <cfRule type="expression" dxfId="1355" priority="1267">
      <formula>AND($J558="x",AJ558&gt;0)</formula>
    </cfRule>
  </conditionalFormatting>
  <conditionalFormatting sqref="AJ580:AJ591">
    <cfRule type="expression" dxfId="1354" priority="1224">
      <formula>AND($J580="x",AJ580&gt;0)</formula>
    </cfRule>
  </conditionalFormatting>
  <conditionalFormatting sqref="AJ602:AJ613">
    <cfRule type="expression" dxfId="1353" priority="1181">
      <formula>AND($J602="x",AJ602&gt;0)</formula>
    </cfRule>
  </conditionalFormatting>
  <conditionalFormatting sqref="AJ624:AJ635">
    <cfRule type="expression" dxfId="1352" priority="1138">
      <formula>AND($J624="x",AJ624&gt;0)</formula>
    </cfRule>
  </conditionalFormatting>
  <conditionalFormatting sqref="AJ646:AJ657">
    <cfRule type="expression" dxfId="1351" priority="1095">
      <formula>AND($J646="x",AJ646&gt;0)</formula>
    </cfRule>
  </conditionalFormatting>
  <conditionalFormatting sqref="AJ668:AJ679">
    <cfRule type="expression" dxfId="1350" priority="1052">
      <formula>AND($J668="x",AJ668&gt;0)</formula>
    </cfRule>
  </conditionalFormatting>
  <conditionalFormatting sqref="AJ690:AJ701">
    <cfRule type="expression" dxfId="1349" priority="1009">
      <formula>AND($J690="x",AJ690&gt;0)</formula>
    </cfRule>
  </conditionalFormatting>
  <conditionalFormatting sqref="AJ712:AJ723">
    <cfRule type="expression" dxfId="1348" priority="966">
      <formula>AND($J712="x",AJ712&gt;0)</formula>
    </cfRule>
  </conditionalFormatting>
  <conditionalFormatting sqref="AJ734:AJ745">
    <cfRule type="expression" dxfId="1347" priority="923">
      <formula>AND($J734="x",AJ734&gt;0)</formula>
    </cfRule>
  </conditionalFormatting>
  <conditionalFormatting sqref="AJ756:AJ767">
    <cfRule type="expression" dxfId="1346" priority="880">
      <formula>AND($J756="x",AJ756&gt;0)</formula>
    </cfRule>
  </conditionalFormatting>
  <conditionalFormatting sqref="AJ778:AJ789">
    <cfRule type="expression" dxfId="1345" priority="837">
      <formula>AND($J778="x",AJ778&gt;0)</formula>
    </cfRule>
  </conditionalFormatting>
  <conditionalFormatting sqref="AJ800:AJ811">
    <cfRule type="expression" dxfId="1344" priority="794">
      <formula>AND($J800="x",AJ800&gt;0)</formula>
    </cfRule>
  </conditionalFormatting>
  <conditionalFormatting sqref="AJ822:AJ833">
    <cfRule type="expression" dxfId="1343" priority="751">
      <formula>AND($J822="x",AJ822&gt;0)</formula>
    </cfRule>
  </conditionalFormatting>
  <conditionalFormatting sqref="AJ844:AJ855">
    <cfRule type="expression" dxfId="1342" priority="708">
      <formula>AND($J844="x",AJ844&gt;0)</formula>
    </cfRule>
  </conditionalFormatting>
  <conditionalFormatting sqref="AJ866:AJ877">
    <cfRule type="expression" dxfId="1341" priority="665">
      <formula>AND($J866="x",AJ866&gt;0)</formula>
    </cfRule>
  </conditionalFormatting>
  <conditionalFormatting sqref="AJ888:AJ899">
    <cfRule type="expression" dxfId="1340" priority="622">
      <formula>AND($J888="x",AJ888&gt;0)</formula>
    </cfRule>
  </conditionalFormatting>
  <conditionalFormatting sqref="AK6">
    <cfRule type="expression" dxfId="1339" priority="4772">
      <formula>AK6&gt;0</formula>
    </cfRule>
  </conditionalFormatting>
  <conditionalFormatting sqref="AK8:AK19">
    <cfRule type="expression" dxfId="1338" priority="4743">
      <formula>OR(AK8&gt;80,AK8&lt;10)</formula>
    </cfRule>
    <cfRule type="expression" dxfId="1337" priority="4744">
      <formula>AND($K8="x",AK8&gt;0)</formula>
    </cfRule>
  </conditionalFormatting>
  <conditionalFormatting sqref="AK28">
    <cfRule type="expression" dxfId="1336" priority="262">
      <formula>AK28&gt;0</formula>
    </cfRule>
  </conditionalFormatting>
  <conditionalFormatting sqref="AK30:AK41">
    <cfRule type="expression" dxfId="1335" priority="3960">
      <formula>OR(AK30&gt;80,AK30&lt;10)</formula>
    </cfRule>
    <cfRule type="expression" dxfId="1334" priority="3961">
      <formula>AND($K30="x",AK30&gt;0)</formula>
    </cfRule>
  </conditionalFormatting>
  <conditionalFormatting sqref="AK50">
    <cfRule type="expression" dxfId="1333" priority="254">
      <formula>AK50&gt;0</formula>
    </cfRule>
  </conditionalFormatting>
  <conditionalFormatting sqref="AK72">
    <cfRule type="expression" dxfId="1332" priority="246">
      <formula>AK72&gt;0</formula>
    </cfRule>
  </conditionalFormatting>
  <conditionalFormatting sqref="AK74:AK85">
    <cfRule type="expression" dxfId="1331" priority="2197">
      <formula>OR(AK74&gt;80,AK74&lt;10)</formula>
    </cfRule>
    <cfRule type="expression" dxfId="1330" priority="2198">
      <formula>AND($K74="x",AK74&gt;0)</formula>
    </cfRule>
  </conditionalFormatting>
  <conditionalFormatting sqref="AK94">
    <cfRule type="expression" dxfId="1329" priority="238">
      <formula>AK94&gt;0</formula>
    </cfRule>
  </conditionalFormatting>
  <conditionalFormatting sqref="AK96:AK107">
    <cfRule type="expression" dxfId="1328" priority="2154">
      <formula>OR(AK96&gt;80,AK96&lt;10)</formula>
    </cfRule>
    <cfRule type="expression" dxfId="1327" priority="2155">
      <formula>AND($K96="x",AK96&gt;0)</formula>
    </cfRule>
  </conditionalFormatting>
  <conditionalFormatting sqref="AK116">
    <cfRule type="expression" dxfId="1326" priority="230">
      <formula>AK116&gt;0</formula>
    </cfRule>
  </conditionalFormatting>
  <conditionalFormatting sqref="AK118:AK129">
    <cfRule type="expression" dxfId="1325" priority="2111">
      <formula>OR(AK118&gt;80,AK118&lt;10)</formula>
    </cfRule>
    <cfRule type="expression" dxfId="1324" priority="2112">
      <formula>AND($K118="x",AK118&gt;0)</formula>
    </cfRule>
  </conditionalFormatting>
  <conditionalFormatting sqref="AK138">
    <cfRule type="expression" dxfId="1323" priority="222">
      <formula>AK138&gt;0</formula>
    </cfRule>
  </conditionalFormatting>
  <conditionalFormatting sqref="AK140:AK151">
    <cfRule type="expression" dxfId="1322" priority="2068">
      <formula>OR(AK140&gt;80,AK140&lt;10)</formula>
    </cfRule>
    <cfRule type="expression" dxfId="1321" priority="2069">
      <formula>AND($K140="x",AK140&gt;0)</formula>
    </cfRule>
  </conditionalFormatting>
  <conditionalFormatting sqref="AK160">
    <cfRule type="expression" dxfId="1320" priority="214">
      <formula>AK160&gt;0</formula>
    </cfRule>
  </conditionalFormatting>
  <conditionalFormatting sqref="AK162:AK173">
    <cfRule type="expression" dxfId="1319" priority="2025">
      <formula>OR(AK162&gt;80,AK162&lt;10)</formula>
    </cfRule>
    <cfRule type="expression" dxfId="1318" priority="2026">
      <formula>AND($K162="x",AK162&gt;0)</formula>
    </cfRule>
  </conditionalFormatting>
  <conditionalFormatting sqref="AK182">
    <cfRule type="expression" dxfId="1317" priority="206">
      <formula>AK182&gt;0</formula>
    </cfRule>
  </conditionalFormatting>
  <conditionalFormatting sqref="AK184:AK195">
    <cfRule type="expression" dxfId="1316" priority="1982">
      <formula>OR(AK184&gt;80,AK184&lt;10)</formula>
    </cfRule>
    <cfRule type="expression" dxfId="1315" priority="1983">
      <formula>AND($K184="x",AK184&gt;0)</formula>
    </cfRule>
  </conditionalFormatting>
  <conditionalFormatting sqref="AK204">
    <cfRule type="expression" dxfId="1314" priority="198">
      <formula>AK204&gt;0</formula>
    </cfRule>
  </conditionalFormatting>
  <conditionalFormatting sqref="AK206:AK217">
    <cfRule type="expression" dxfId="1313" priority="1939">
      <formula>OR(AK206&gt;80,AK206&lt;10)</formula>
    </cfRule>
    <cfRule type="expression" dxfId="1312" priority="1940">
      <formula>AND($K206="x",AK206&gt;0)</formula>
    </cfRule>
  </conditionalFormatting>
  <conditionalFormatting sqref="AK226">
    <cfRule type="expression" dxfId="1311" priority="190">
      <formula>AK226&gt;0</formula>
    </cfRule>
  </conditionalFormatting>
  <conditionalFormatting sqref="AK228:AK239">
    <cfRule type="expression" dxfId="1310" priority="1896">
      <formula>OR(AK228&gt;80,AK228&lt;10)</formula>
    </cfRule>
    <cfRule type="expression" dxfId="1309" priority="1897">
      <formula>AND($K228="x",AK228&gt;0)</formula>
    </cfRule>
  </conditionalFormatting>
  <conditionalFormatting sqref="AK248">
    <cfRule type="expression" dxfId="1308" priority="182">
      <formula>AK248&gt;0</formula>
    </cfRule>
  </conditionalFormatting>
  <conditionalFormatting sqref="AK250:AK261">
    <cfRule type="expression" dxfId="1307" priority="1853">
      <formula>OR(AK250&gt;80,AK250&lt;10)</formula>
    </cfRule>
    <cfRule type="expression" dxfId="1306" priority="1854">
      <formula>AND($K250="x",AK250&gt;0)</formula>
    </cfRule>
  </conditionalFormatting>
  <conditionalFormatting sqref="AK270">
    <cfRule type="expression" dxfId="1305" priority="494">
      <formula>AK270&gt;0</formula>
    </cfRule>
  </conditionalFormatting>
  <conditionalFormatting sqref="AK272:AK283">
    <cfRule type="expression" dxfId="1304" priority="1810">
      <formula>OR(AK272&gt;80,AK272&lt;10)</formula>
    </cfRule>
    <cfRule type="expression" dxfId="1303" priority="1811">
      <formula>AND($K272="x",AK272&gt;0)</formula>
    </cfRule>
  </conditionalFormatting>
  <conditionalFormatting sqref="AK292">
    <cfRule type="expression" dxfId="1302" priority="486">
      <formula>AK292&gt;0</formula>
    </cfRule>
  </conditionalFormatting>
  <conditionalFormatting sqref="AK294:AK305">
    <cfRule type="expression" dxfId="1301" priority="1767">
      <formula>OR(AK294&gt;80,AK294&lt;10)</formula>
    </cfRule>
    <cfRule type="expression" dxfId="1300" priority="1768">
      <formula>AND($K294="x",AK294&gt;0)</formula>
    </cfRule>
  </conditionalFormatting>
  <conditionalFormatting sqref="AK314">
    <cfRule type="expression" dxfId="1299" priority="478">
      <formula>AK314&gt;0</formula>
    </cfRule>
  </conditionalFormatting>
  <conditionalFormatting sqref="AK316:AK327">
    <cfRule type="expression" dxfId="1298" priority="1724">
      <formula>OR(AK316&gt;80,AK316&lt;10)</formula>
    </cfRule>
    <cfRule type="expression" dxfId="1297" priority="1725">
      <formula>AND($K316="x",AK316&gt;0)</formula>
    </cfRule>
  </conditionalFormatting>
  <conditionalFormatting sqref="AK336">
    <cfRule type="expression" dxfId="1296" priority="470">
      <formula>AK336&gt;0</formula>
    </cfRule>
  </conditionalFormatting>
  <conditionalFormatting sqref="AK338:AK349">
    <cfRule type="expression" dxfId="1295" priority="1681">
      <formula>OR(AK338&gt;80,AK338&lt;10)</formula>
    </cfRule>
    <cfRule type="expression" dxfId="1294" priority="1682">
      <formula>AND($K338="x",AK338&gt;0)</formula>
    </cfRule>
  </conditionalFormatting>
  <conditionalFormatting sqref="AK358">
    <cfRule type="expression" dxfId="1293" priority="462">
      <formula>AK358&gt;0</formula>
    </cfRule>
  </conditionalFormatting>
  <conditionalFormatting sqref="AK360:AK371">
    <cfRule type="expression" dxfId="1292" priority="1638">
      <formula>OR(AK360&gt;80,AK360&lt;10)</formula>
    </cfRule>
    <cfRule type="expression" dxfId="1291" priority="1639">
      <formula>AND($K360="x",AK360&gt;0)</formula>
    </cfRule>
  </conditionalFormatting>
  <conditionalFormatting sqref="AK380">
    <cfRule type="expression" dxfId="1290" priority="454">
      <formula>AK380&gt;0</formula>
    </cfRule>
  </conditionalFormatting>
  <conditionalFormatting sqref="AK382:AK393">
    <cfRule type="expression" dxfId="1289" priority="1595">
      <formula>OR(AK382&gt;80,AK382&lt;10)</formula>
    </cfRule>
    <cfRule type="expression" dxfId="1288" priority="1596">
      <formula>AND($K382="x",AK382&gt;0)</formula>
    </cfRule>
  </conditionalFormatting>
  <conditionalFormatting sqref="AK402">
    <cfRule type="expression" dxfId="1287" priority="446">
      <formula>AK402&gt;0</formula>
    </cfRule>
  </conditionalFormatting>
  <conditionalFormatting sqref="AK404:AK415">
    <cfRule type="expression" dxfId="1286" priority="1552">
      <formula>OR(AK404&gt;80,AK404&lt;10)</formula>
    </cfRule>
    <cfRule type="expression" dxfId="1285" priority="1553">
      <formula>AND($K404="x",AK404&gt;0)</formula>
    </cfRule>
  </conditionalFormatting>
  <conditionalFormatting sqref="AK424">
    <cfRule type="expression" dxfId="1284" priority="438">
      <formula>AK424&gt;0</formula>
    </cfRule>
  </conditionalFormatting>
  <conditionalFormatting sqref="AK426:AK437">
    <cfRule type="expression" dxfId="1283" priority="1509">
      <formula>OR(AK426&gt;80,AK426&lt;10)</formula>
    </cfRule>
    <cfRule type="expression" dxfId="1282" priority="1510">
      <formula>AND($K426="x",AK426&gt;0)</formula>
    </cfRule>
  </conditionalFormatting>
  <conditionalFormatting sqref="AK446">
    <cfRule type="expression" dxfId="1281" priority="430">
      <formula>AK446&gt;0</formula>
    </cfRule>
  </conditionalFormatting>
  <conditionalFormatting sqref="AK448:AK459">
    <cfRule type="expression" dxfId="1280" priority="1466">
      <formula>OR(AK448&gt;80,AK448&lt;10)</formula>
    </cfRule>
    <cfRule type="expression" dxfId="1279" priority="1467">
      <formula>AND($K448="x",AK448&gt;0)</formula>
    </cfRule>
  </conditionalFormatting>
  <conditionalFormatting sqref="AK468">
    <cfRule type="expression" dxfId="1278" priority="422">
      <formula>AK468&gt;0</formula>
    </cfRule>
  </conditionalFormatting>
  <conditionalFormatting sqref="AK470:AK481">
    <cfRule type="expression" dxfId="1277" priority="1423">
      <formula>OR(AK470&gt;80,AK470&lt;10)</formula>
    </cfRule>
    <cfRule type="expression" dxfId="1276" priority="1424">
      <formula>AND($K470="x",AK470&gt;0)</formula>
    </cfRule>
  </conditionalFormatting>
  <conditionalFormatting sqref="AK490">
    <cfRule type="expression" dxfId="1275" priority="414">
      <formula>AK490&gt;0</formula>
    </cfRule>
  </conditionalFormatting>
  <conditionalFormatting sqref="AK492:AK503">
    <cfRule type="expression" dxfId="1274" priority="1380">
      <formula>OR(AK492&gt;80,AK492&lt;10)</formula>
    </cfRule>
    <cfRule type="expression" dxfId="1273" priority="1381">
      <formula>AND($K492="x",AK492&gt;0)</formula>
    </cfRule>
  </conditionalFormatting>
  <conditionalFormatting sqref="AK512">
    <cfRule type="expression" dxfId="1272" priority="406">
      <formula>AK512&gt;0</formula>
    </cfRule>
  </conditionalFormatting>
  <conditionalFormatting sqref="AK514:AK525">
    <cfRule type="expression" dxfId="1271" priority="1337">
      <formula>OR(AK514&gt;80,AK514&lt;10)</formula>
    </cfRule>
    <cfRule type="expression" dxfId="1270" priority="1338">
      <formula>AND($K514="x",AK514&gt;0)</formula>
    </cfRule>
  </conditionalFormatting>
  <conditionalFormatting sqref="AK534">
    <cfRule type="expression" dxfId="1269" priority="398">
      <formula>AK534&gt;0</formula>
    </cfRule>
  </conditionalFormatting>
  <conditionalFormatting sqref="AK536:AK547">
    <cfRule type="expression" dxfId="1268" priority="1294">
      <formula>OR(AK536&gt;80,AK536&lt;10)</formula>
    </cfRule>
    <cfRule type="expression" dxfId="1267" priority="1295">
      <formula>AND($K536="x",AK536&gt;0)</formula>
    </cfRule>
  </conditionalFormatting>
  <conditionalFormatting sqref="AK556">
    <cfRule type="expression" dxfId="1266" priority="390">
      <formula>AK556&gt;0</formula>
    </cfRule>
  </conditionalFormatting>
  <conditionalFormatting sqref="AK558:AK569">
    <cfRule type="expression" dxfId="1265" priority="1251">
      <formula>OR(AK558&gt;80,AK558&lt;10)</formula>
    </cfRule>
    <cfRule type="expression" dxfId="1264" priority="1252">
      <formula>AND($K558="x",AK558&gt;0)</formula>
    </cfRule>
  </conditionalFormatting>
  <conditionalFormatting sqref="AK578">
    <cfRule type="expression" dxfId="1263" priority="382">
      <formula>AK578&gt;0</formula>
    </cfRule>
  </conditionalFormatting>
  <conditionalFormatting sqref="AK580:AK591">
    <cfRule type="expression" dxfId="1262" priority="1208">
      <formula>OR(AK580&gt;80,AK580&lt;10)</formula>
    </cfRule>
    <cfRule type="expression" dxfId="1261" priority="1209">
      <formula>AND($K580="x",AK580&gt;0)</formula>
    </cfRule>
  </conditionalFormatting>
  <conditionalFormatting sqref="AK600">
    <cfRule type="expression" dxfId="1260" priority="374">
      <formula>AK600&gt;0</formula>
    </cfRule>
  </conditionalFormatting>
  <conditionalFormatting sqref="AK602:AK613">
    <cfRule type="expression" dxfId="1259" priority="1165">
      <formula>OR(AK602&gt;80,AK602&lt;10)</formula>
    </cfRule>
    <cfRule type="expression" dxfId="1258" priority="1166">
      <formula>AND($K602="x",AK602&gt;0)</formula>
    </cfRule>
  </conditionalFormatting>
  <conditionalFormatting sqref="AK622">
    <cfRule type="expression" dxfId="1257" priority="366">
      <formula>AK622&gt;0</formula>
    </cfRule>
  </conditionalFormatting>
  <conditionalFormatting sqref="AK624:AK635">
    <cfRule type="expression" dxfId="1256" priority="1122">
      <formula>OR(AK624&gt;80,AK624&lt;10)</formula>
    </cfRule>
    <cfRule type="expression" dxfId="1255" priority="1123">
      <formula>AND($K624="x",AK624&gt;0)</formula>
    </cfRule>
  </conditionalFormatting>
  <conditionalFormatting sqref="AK644">
    <cfRule type="expression" dxfId="1254" priority="358">
      <formula>AK644&gt;0</formula>
    </cfRule>
  </conditionalFormatting>
  <conditionalFormatting sqref="AK646:AK657">
    <cfRule type="expression" dxfId="1253" priority="1079">
      <formula>OR(AK646&gt;80,AK646&lt;10)</formula>
    </cfRule>
    <cfRule type="expression" dxfId="1252" priority="1080">
      <formula>AND($K646="x",AK646&gt;0)</formula>
    </cfRule>
  </conditionalFormatting>
  <conditionalFormatting sqref="AK666">
    <cfRule type="expression" dxfId="1251" priority="350">
      <formula>AK666&gt;0</formula>
    </cfRule>
  </conditionalFormatting>
  <conditionalFormatting sqref="AK668:AK679">
    <cfRule type="expression" dxfId="1250" priority="1036">
      <formula>OR(AK668&gt;80,AK668&lt;10)</formula>
    </cfRule>
    <cfRule type="expression" dxfId="1249" priority="1037">
      <formula>AND($K668="x",AK668&gt;0)</formula>
    </cfRule>
  </conditionalFormatting>
  <conditionalFormatting sqref="AK688">
    <cfRule type="expression" dxfId="1248" priority="342">
      <formula>AK688&gt;0</formula>
    </cfRule>
  </conditionalFormatting>
  <conditionalFormatting sqref="AK690:AK701">
    <cfRule type="expression" dxfId="1247" priority="993">
      <formula>OR(AK690&gt;80,AK690&lt;10)</formula>
    </cfRule>
    <cfRule type="expression" dxfId="1246" priority="994">
      <formula>AND($K690="x",AK690&gt;0)</formula>
    </cfRule>
  </conditionalFormatting>
  <conditionalFormatting sqref="AK710">
    <cfRule type="expression" dxfId="1245" priority="334">
      <formula>AK710&gt;0</formula>
    </cfRule>
  </conditionalFormatting>
  <conditionalFormatting sqref="AK712:AK723">
    <cfRule type="expression" dxfId="1244" priority="950">
      <formula>OR(AK712&gt;80,AK712&lt;10)</formula>
    </cfRule>
    <cfRule type="expression" dxfId="1243" priority="951">
      <formula>AND($K712="x",AK712&gt;0)</formula>
    </cfRule>
  </conditionalFormatting>
  <conditionalFormatting sqref="AK732">
    <cfRule type="expression" dxfId="1242" priority="326">
      <formula>AK732&gt;0</formula>
    </cfRule>
  </conditionalFormatting>
  <conditionalFormatting sqref="AK734:AK745">
    <cfRule type="expression" dxfId="1241" priority="907">
      <formula>OR(AK734&gt;80,AK734&lt;10)</formula>
    </cfRule>
    <cfRule type="expression" dxfId="1240" priority="908">
      <formula>AND($K734="x",AK734&gt;0)</formula>
    </cfRule>
  </conditionalFormatting>
  <conditionalFormatting sqref="AK754">
    <cfRule type="expression" dxfId="1239" priority="318">
      <formula>AK754&gt;0</formula>
    </cfRule>
  </conditionalFormatting>
  <conditionalFormatting sqref="AK756:AK767">
    <cfRule type="expression" dxfId="1238" priority="864">
      <formula>OR(AK756&gt;80,AK756&lt;10)</formula>
    </cfRule>
    <cfRule type="expression" dxfId="1237" priority="865">
      <formula>AND($K756="x",AK756&gt;0)</formula>
    </cfRule>
  </conditionalFormatting>
  <conditionalFormatting sqref="AK776">
    <cfRule type="expression" dxfId="1236" priority="310">
      <formula>AK776&gt;0</formula>
    </cfRule>
  </conditionalFormatting>
  <conditionalFormatting sqref="AK778:AK789">
    <cfRule type="expression" dxfId="1235" priority="821">
      <formula>OR(AK778&gt;80,AK778&lt;10)</formula>
    </cfRule>
    <cfRule type="expression" dxfId="1234" priority="822">
      <formula>AND($K778="x",AK778&gt;0)</formula>
    </cfRule>
  </conditionalFormatting>
  <conditionalFormatting sqref="AK798">
    <cfRule type="expression" dxfId="1233" priority="302">
      <formula>AK798&gt;0</formula>
    </cfRule>
  </conditionalFormatting>
  <conditionalFormatting sqref="AK800:AK811">
    <cfRule type="expression" dxfId="1232" priority="778">
      <formula>OR(AK800&gt;80,AK800&lt;10)</formula>
    </cfRule>
    <cfRule type="expression" dxfId="1231" priority="779">
      <formula>AND($K800="x",AK800&gt;0)</formula>
    </cfRule>
  </conditionalFormatting>
  <conditionalFormatting sqref="AK820">
    <cfRule type="expression" dxfId="1230" priority="294">
      <formula>AK820&gt;0</formula>
    </cfRule>
  </conditionalFormatting>
  <conditionalFormatting sqref="AK822:AK833">
    <cfRule type="expression" dxfId="1229" priority="735">
      <formula>OR(AK822&gt;80,AK822&lt;10)</formula>
    </cfRule>
    <cfRule type="expression" dxfId="1228" priority="736">
      <formula>AND($K822="x",AK822&gt;0)</formula>
    </cfRule>
  </conditionalFormatting>
  <conditionalFormatting sqref="AK842">
    <cfRule type="expression" dxfId="1227" priority="286">
      <formula>AK842&gt;0</formula>
    </cfRule>
  </conditionalFormatting>
  <conditionalFormatting sqref="AK844:AK855">
    <cfRule type="expression" dxfId="1226" priority="692">
      <formula>OR(AK844&gt;80,AK844&lt;10)</formula>
    </cfRule>
    <cfRule type="expression" dxfId="1225" priority="693">
      <formula>AND($K844="x",AK844&gt;0)</formula>
    </cfRule>
  </conditionalFormatting>
  <conditionalFormatting sqref="AK864">
    <cfRule type="expression" dxfId="1224" priority="278">
      <formula>AK864&gt;0</formula>
    </cfRule>
  </conditionalFormatting>
  <conditionalFormatting sqref="AK866:AK877">
    <cfRule type="expression" dxfId="1223" priority="649">
      <formula>OR(AK866&gt;80,AK866&lt;10)</formula>
    </cfRule>
    <cfRule type="expression" dxfId="1222" priority="650">
      <formula>AND($K866="x",AK866&gt;0)</formula>
    </cfRule>
  </conditionalFormatting>
  <conditionalFormatting sqref="AK886">
    <cfRule type="expression" dxfId="1221" priority="270">
      <formula>AK886&gt;0</formula>
    </cfRule>
  </conditionalFormatting>
  <conditionalFormatting sqref="AK888:AK899">
    <cfRule type="expression" dxfId="1220" priority="606">
      <formula>OR(AK888&gt;80,AK888&lt;10)</formula>
    </cfRule>
    <cfRule type="expression" dxfId="1219" priority="607">
      <formula>AND($K888="x",AK888&gt;0)</formula>
    </cfRule>
  </conditionalFormatting>
  <conditionalFormatting sqref="AR8:AR19">
    <cfRule type="expression" dxfId="1218" priority="4758">
      <formula>AND($I8="x",AR8&gt;0)</formula>
    </cfRule>
  </conditionalFormatting>
  <conditionalFormatting sqref="AR30:AR41">
    <cfRule type="expression" dxfId="1217" priority="3975">
      <formula>AND($I30="x",AR30&gt;0)</formula>
    </cfRule>
  </conditionalFormatting>
  <conditionalFormatting sqref="AR74:AR85">
    <cfRule type="expression" dxfId="1216" priority="2212">
      <formula>AND($I74="x",AR74&gt;0)</formula>
    </cfRule>
  </conditionalFormatting>
  <conditionalFormatting sqref="AR96:AR107">
    <cfRule type="expression" dxfId="1215" priority="2169">
      <formula>AND($I96="x",AR96&gt;0)</formula>
    </cfRule>
  </conditionalFormatting>
  <conditionalFormatting sqref="AR118:AR129">
    <cfRule type="expression" dxfId="1214" priority="2126">
      <formula>AND($I118="x",AR118&gt;0)</formula>
    </cfRule>
  </conditionalFormatting>
  <conditionalFormatting sqref="AR140:AR151">
    <cfRule type="expression" dxfId="1213" priority="2083">
      <formula>AND($I140="x",AR140&gt;0)</formula>
    </cfRule>
  </conditionalFormatting>
  <conditionalFormatting sqref="AR162:AR173">
    <cfRule type="expression" dxfId="1212" priority="2040">
      <formula>AND($I162="x",AR162&gt;0)</formula>
    </cfRule>
  </conditionalFormatting>
  <conditionalFormatting sqref="AR184:AR195">
    <cfRule type="expression" dxfId="1211" priority="1997">
      <formula>AND($I184="x",AR184&gt;0)</formula>
    </cfRule>
  </conditionalFormatting>
  <conditionalFormatting sqref="AR206:AR217">
    <cfRule type="expression" dxfId="1210" priority="1954">
      <formula>AND($I206="x",AR206&gt;0)</formula>
    </cfRule>
  </conditionalFormatting>
  <conditionalFormatting sqref="AR228:AR239">
    <cfRule type="expression" dxfId="1209" priority="1911">
      <formula>AND($I228="x",AR228&gt;0)</formula>
    </cfRule>
  </conditionalFormatting>
  <conditionalFormatting sqref="AR250:AR261">
    <cfRule type="expression" dxfId="1208" priority="1868">
      <formula>AND($I250="x",AR250&gt;0)</formula>
    </cfRule>
  </conditionalFormatting>
  <conditionalFormatting sqref="AR272:AR283">
    <cfRule type="expression" dxfId="1207" priority="1825">
      <formula>AND($I272="x",AR272&gt;0)</formula>
    </cfRule>
  </conditionalFormatting>
  <conditionalFormatting sqref="AR294:AR305">
    <cfRule type="expression" dxfId="1206" priority="1782">
      <formula>AND($I294="x",AR294&gt;0)</formula>
    </cfRule>
  </conditionalFormatting>
  <conditionalFormatting sqref="AR316:AR327">
    <cfRule type="expression" dxfId="1205" priority="1739">
      <formula>AND($I316="x",AR316&gt;0)</formula>
    </cfRule>
  </conditionalFormatting>
  <conditionalFormatting sqref="AR338:AR349">
    <cfRule type="expression" dxfId="1204" priority="1696">
      <formula>AND($I338="x",AR338&gt;0)</formula>
    </cfRule>
  </conditionalFormatting>
  <conditionalFormatting sqref="AR360:AR371">
    <cfRule type="expression" dxfId="1203" priority="1653">
      <formula>AND($I360="x",AR360&gt;0)</formula>
    </cfRule>
  </conditionalFormatting>
  <conditionalFormatting sqref="AR382:AR393">
    <cfRule type="expression" dxfId="1202" priority="1610">
      <formula>AND($I382="x",AR382&gt;0)</formula>
    </cfRule>
  </conditionalFormatting>
  <conditionalFormatting sqref="AR404:AR415">
    <cfRule type="expression" dxfId="1201" priority="1567">
      <formula>AND($I404="x",AR404&gt;0)</formula>
    </cfRule>
  </conditionalFormatting>
  <conditionalFormatting sqref="AR426:AR437">
    <cfRule type="expression" dxfId="1200" priority="1524">
      <formula>AND($I426="x",AR426&gt;0)</formula>
    </cfRule>
  </conditionalFormatting>
  <conditionalFormatting sqref="AR448:AR459">
    <cfRule type="expression" dxfId="1199" priority="1481">
      <formula>AND($I448="x",AR448&gt;0)</formula>
    </cfRule>
  </conditionalFormatting>
  <conditionalFormatting sqref="AR470:AR481">
    <cfRule type="expression" dxfId="1198" priority="1438">
      <formula>AND($I470="x",AR470&gt;0)</formula>
    </cfRule>
  </conditionalFormatting>
  <conditionalFormatting sqref="AR492:AR503">
    <cfRule type="expression" dxfId="1197" priority="1395">
      <formula>AND($I492="x",AR492&gt;0)</formula>
    </cfRule>
  </conditionalFormatting>
  <conditionalFormatting sqref="AR514:AR525">
    <cfRule type="expression" dxfId="1196" priority="1352">
      <formula>AND($I514="x",AR514&gt;0)</formula>
    </cfRule>
  </conditionalFormatting>
  <conditionalFormatting sqref="AR536:AR547">
    <cfRule type="expression" dxfId="1195" priority="1309">
      <formula>AND($I536="x",AR536&gt;0)</formula>
    </cfRule>
  </conditionalFormatting>
  <conditionalFormatting sqref="AR558:AR569">
    <cfRule type="expression" dxfId="1194" priority="1266">
      <formula>AND($I558="x",AR558&gt;0)</formula>
    </cfRule>
  </conditionalFormatting>
  <conditionalFormatting sqref="AR580:AR591">
    <cfRule type="expression" dxfId="1193" priority="1223">
      <formula>AND($I580="x",AR580&gt;0)</formula>
    </cfRule>
  </conditionalFormatting>
  <conditionalFormatting sqref="AR602:AR613">
    <cfRule type="expression" dxfId="1192" priority="1180">
      <formula>AND($I602="x",AR602&gt;0)</formula>
    </cfRule>
  </conditionalFormatting>
  <conditionalFormatting sqref="AR624:AR635">
    <cfRule type="expression" dxfId="1191" priority="1137">
      <formula>AND($I624="x",AR624&gt;0)</formula>
    </cfRule>
  </conditionalFormatting>
  <conditionalFormatting sqref="AR646:AR657">
    <cfRule type="expression" dxfId="1190" priority="1094">
      <formula>AND($I646="x",AR646&gt;0)</formula>
    </cfRule>
  </conditionalFormatting>
  <conditionalFormatting sqref="AR668:AR679">
    <cfRule type="expression" dxfId="1189" priority="1051">
      <formula>AND($I668="x",AR668&gt;0)</formula>
    </cfRule>
  </conditionalFormatting>
  <conditionalFormatting sqref="AR690:AR701">
    <cfRule type="expression" dxfId="1188" priority="1008">
      <formula>AND($I690="x",AR690&gt;0)</formula>
    </cfRule>
  </conditionalFormatting>
  <conditionalFormatting sqref="AR712:AR723">
    <cfRule type="expression" dxfId="1187" priority="965">
      <formula>AND($I712="x",AR712&gt;0)</formula>
    </cfRule>
  </conditionalFormatting>
  <conditionalFormatting sqref="AR734:AR745">
    <cfRule type="expression" dxfId="1186" priority="922">
      <formula>AND($I734="x",AR734&gt;0)</formula>
    </cfRule>
  </conditionalFormatting>
  <conditionalFormatting sqref="AR756:AR767">
    <cfRule type="expression" dxfId="1185" priority="879">
      <formula>AND($I756="x",AR756&gt;0)</formula>
    </cfRule>
  </conditionalFormatting>
  <conditionalFormatting sqref="AR778:AR789">
    <cfRule type="expression" dxfId="1184" priority="836">
      <formula>AND($I778="x",AR778&gt;0)</formula>
    </cfRule>
  </conditionalFormatting>
  <conditionalFormatting sqref="AR800:AR811">
    <cfRule type="expression" dxfId="1183" priority="793">
      <formula>AND($I800="x",AR800&gt;0)</formula>
    </cfRule>
  </conditionalFormatting>
  <conditionalFormatting sqref="AR822:AR833">
    <cfRule type="expression" dxfId="1182" priority="750">
      <formula>AND($I822="x",AR822&gt;0)</formula>
    </cfRule>
  </conditionalFormatting>
  <conditionalFormatting sqref="AR844:AR855">
    <cfRule type="expression" dxfId="1181" priority="707">
      <formula>AND($I844="x",AR844&gt;0)</formula>
    </cfRule>
  </conditionalFormatting>
  <conditionalFormatting sqref="AR866:AR877">
    <cfRule type="expression" dxfId="1180" priority="664">
      <formula>AND($I866="x",AR866&gt;0)</formula>
    </cfRule>
  </conditionalFormatting>
  <conditionalFormatting sqref="AR888:AR899">
    <cfRule type="expression" dxfId="1179" priority="621">
      <formula>AND($I888="x",AR888&gt;0)</formula>
    </cfRule>
  </conditionalFormatting>
  <conditionalFormatting sqref="AS8:AS19">
    <cfRule type="expression" dxfId="1178" priority="4757">
      <formula>AND($J8="x",AS8&gt;0)</formula>
    </cfRule>
  </conditionalFormatting>
  <conditionalFormatting sqref="AS30:AS41">
    <cfRule type="expression" dxfId="1177" priority="3974">
      <formula>AND($J30="x",AS30&gt;0)</formula>
    </cfRule>
  </conditionalFormatting>
  <conditionalFormatting sqref="AS74:AS85">
    <cfRule type="expression" dxfId="1176" priority="2211">
      <formula>AND($J74="x",AS74&gt;0)</formula>
    </cfRule>
  </conditionalFormatting>
  <conditionalFormatting sqref="AS96:AS107">
    <cfRule type="expression" dxfId="1175" priority="2168">
      <formula>AND($J96="x",AS96&gt;0)</formula>
    </cfRule>
  </conditionalFormatting>
  <conditionalFormatting sqref="AS118:AS129">
    <cfRule type="expression" dxfId="1174" priority="2125">
      <formula>AND($J118="x",AS118&gt;0)</formula>
    </cfRule>
  </conditionalFormatting>
  <conditionalFormatting sqref="AS140:AS151">
    <cfRule type="expression" dxfId="1173" priority="2082">
      <formula>AND($J140="x",AS140&gt;0)</formula>
    </cfRule>
  </conditionalFormatting>
  <conditionalFormatting sqref="AS162:AS173">
    <cfRule type="expression" dxfId="1172" priority="2039">
      <formula>AND($J162="x",AS162&gt;0)</formula>
    </cfRule>
  </conditionalFormatting>
  <conditionalFormatting sqref="AS184:AS195">
    <cfRule type="expression" dxfId="1171" priority="1996">
      <formula>AND($J184="x",AS184&gt;0)</formula>
    </cfRule>
  </conditionalFormatting>
  <conditionalFormatting sqref="AS206:AS217">
    <cfRule type="expression" dxfId="1170" priority="1953">
      <formula>AND($J206="x",AS206&gt;0)</formula>
    </cfRule>
  </conditionalFormatting>
  <conditionalFormatting sqref="AS228:AS239">
    <cfRule type="expression" dxfId="1169" priority="1910">
      <formula>AND($J228="x",AS228&gt;0)</formula>
    </cfRule>
  </conditionalFormatting>
  <conditionalFormatting sqref="AS250:AS261">
    <cfRule type="expression" dxfId="1168" priority="1867">
      <formula>AND($J250="x",AS250&gt;0)</formula>
    </cfRule>
  </conditionalFormatting>
  <conditionalFormatting sqref="AS272:AS283">
    <cfRule type="expression" dxfId="1167" priority="1824">
      <formula>AND($J272="x",AS272&gt;0)</formula>
    </cfRule>
  </conditionalFormatting>
  <conditionalFormatting sqref="AS294:AS305">
    <cfRule type="expression" dxfId="1166" priority="1781">
      <formula>AND($J294="x",AS294&gt;0)</formula>
    </cfRule>
  </conditionalFormatting>
  <conditionalFormatting sqref="AS316:AS327">
    <cfRule type="expression" dxfId="1165" priority="1738">
      <formula>AND($J316="x",AS316&gt;0)</formula>
    </cfRule>
  </conditionalFormatting>
  <conditionalFormatting sqref="AS338:AS349">
    <cfRule type="expression" dxfId="1164" priority="1695">
      <formula>AND($J338="x",AS338&gt;0)</formula>
    </cfRule>
  </conditionalFormatting>
  <conditionalFormatting sqref="AS360:AS371">
    <cfRule type="expression" dxfId="1163" priority="1652">
      <formula>AND($J360="x",AS360&gt;0)</formula>
    </cfRule>
  </conditionalFormatting>
  <conditionalFormatting sqref="AS382:AS393">
    <cfRule type="expression" dxfId="1162" priority="1609">
      <formula>AND($J382="x",AS382&gt;0)</formula>
    </cfRule>
  </conditionalFormatting>
  <conditionalFormatting sqref="AS404:AS415">
    <cfRule type="expression" dxfId="1161" priority="1566">
      <formula>AND($J404="x",AS404&gt;0)</formula>
    </cfRule>
  </conditionalFormatting>
  <conditionalFormatting sqref="AS426:AS437">
    <cfRule type="expression" dxfId="1160" priority="1523">
      <formula>AND($J426="x",AS426&gt;0)</formula>
    </cfRule>
  </conditionalFormatting>
  <conditionalFormatting sqref="AS448:AS459">
    <cfRule type="expression" dxfId="1159" priority="1480">
      <formula>AND($J448="x",AS448&gt;0)</formula>
    </cfRule>
  </conditionalFormatting>
  <conditionalFormatting sqref="AS470:AS481">
    <cfRule type="expression" dxfId="1158" priority="1437">
      <formula>AND($J470="x",AS470&gt;0)</formula>
    </cfRule>
  </conditionalFormatting>
  <conditionalFormatting sqref="AS492:AS503">
    <cfRule type="expression" dxfId="1157" priority="1394">
      <formula>AND($J492="x",AS492&gt;0)</formula>
    </cfRule>
  </conditionalFormatting>
  <conditionalFormatting sqref="AS514:AS525">
    <cfRule type="expression" dxfId="1156" priority="1351">
      <formula>AND($J514="x",AS514&gt;0)</formula>
    </cfRule>
  </conditionalFormatting>
  <conditionalFormatting sqref="AS536:AS547">
    <cfRule type="expression" dxfId="1155" priority="1308">
      <formula>AND($J536="x",AS536&gt;0)</formula>
    </cfRule>
  </conditionalFormatting>
  <conditionalFormatting sqref="AS558:AS569">
    <cfRule type="expression" dxfId="1154" priority="1265">
      <formula>AND($J558="x",AS558&gt;0)</formula>
    </cfRule>
  </conditionalFormatting>
  <conditionalFormatting sqref="AS580:AS591">
    <cfRule type="expression" dxfId="1153" priority="1222">
      <formula>AND($J580="x",AS580&gt;0)</formula>
    </cfRule>
  </conditionalFormatting>
  <conditionalFormatting sqref="AS602:AS613">
    <cfRule type="expression" dxfId="1152" priority="1179">
      <formula>AND($J602="x",AS602&gt;0)</formula>
    </cfRule>
  </conditionalFormatting>
  <conditionalFormatting sqref="AS624:AS635">
    <cfRule type="expression" dxfId="1151" priority="1136">
      <formula>AND($J624="x",AS624&gt;0)</formula>
    </cfRule>
  </conditionalFormatting>
  <conditionalFormatting sqref="AS646:AS657">
    <cfRule type="expression" dxfId="1150" priority="1093">
      <formula>AND($J646="x",AS646&gt;0)</formula>
    </cfRule>
  </conditionalFormatting>
  <conditionalFormatting sqref="AS668:AS679">
    <cfRule type="expression" dxfId="1149" priority="1050">
      <formula>AND($J668="x",AS668&gt;0)</formula>
    </cfRule>
  </conditionalFormatting>
  <conditionalFormatting sqref="AS690:AS701">
    <cfRule type="expression" dxfId="1148" priority="1007">
      <formula>AND($J690="x",AS690&gt;0)</formula>
    </cfRule>
  </conditionalFormatting>
  <conditionalFormatting sqref="AS712:AS723">
    <cfRule type="expression" dxfId="1147" priority="964">
      <formula>AND($J712="x",AS712&gt;0)</formula>
    </cfRule>
  </conditionalFormatting>
  <conditionalFormatting sqref="AS734:AS745">
    <cfRule type="expression" dxfId="1146" priority="921">
      <formula>AND($J734="x",AS734&gt;0)</formula>
    </cfRule>
  </conditionalFormatting>
  <conditionalFormatting sqref="AS756:AS767">
    <cfRule type="expression" dxfId="1145" priority="878">
      <formula>AND($J756="x",AS756&gt;0)</formula>
    </cfRule>
  </conditionalFormatting>
  <conditionalFormatting sqref="AS778:AS789">
    <cfRule type="expression" dxfId="1144" priority="835">
      <formula>AND($J778="x",AS778&gt;0)</formula>
    </cfRule>
  </conditionalFormatting>
  <conditionalFormatting sqref="AS800:AS811">
    <cfRule type="expression" dxfId="1143" priority="792">
      <formula>AND($J800="x",AS800&gt;0)</formula>
    </cfRule>
  </conditionalFormatting>
  <conditionalFormatting sqref="AS822:AS833">
    <cfRule type="expression" dxfId="1142" priority="749">
      <formula>AND($J822="x",AS822&gt;0)</formula>
    </cfRule>
  </conditionalFormatting>
  <conditionalFormatting sqref="AS844:AS855">
    <cfRule type="expression" dxfId="1141" priority="706">
      <formula>AND($J844="x",AS844&gt;0)</formula>
    </cfRule>
  </conditionalFormatting>
  <conditionalFormatting sqref="AS866:AS877">
    <cfRule type="expression" dxfId="1140" priority="663">
      <formula>AND($J866="x",AS866&gt;0)</formula>
    </cfRule>
  </conditionalFormatting>
  <conditionalFormatting sqref="AS888:AS899">
    <cfRule type="expression" dxfId="1139" priority="620">
      <formula>AND($J888="x",AS888&gt;0)</formula>
    </cfRule>
  </conditionalFormatting>
  <conditionalFormatting sqref="AT6">
    <cfRule type="expression" dxfId="1138" priority="4771">
      <formula>AT6&gt;0</formula>
    </cfRule>
  </conditionalFormatting>
  <conditionalFormatting sqref="AT8:AT19">
    <cfRule type="expression" dxfId="1137" priority="4741">
      <formula>OR(AT8&gt;80,AT8&lt;10)</formula>
    </cfRule>
    <cfRule type="expression" dxfId="1136" priority="4742">
      <formula>AND($K8="x",AT8&gt;0)</formula>
    </cfRule>
  </conditionalFormatting>
  <conditionalFormatting sqref="AT28">
    <cfRule type="expression" dxfId="1135" priority="261">
      <formula>AT28&gt;0</formula>
    </cfRule>
  </conditionalFormatting>
  <conditionalFormatting sqref="AT30:AT41">
    <cfRule type="expression" dxfId="1134" priority="3958">
      <formula>OR(AT30&gt;80,AT30&lt;10)</formula>
    </cfRule>
    <cfRule type="expression" dxfId="1133" priority="3959">
      <formula>AND($K30="x",AT30&gt;0)</formula>
    </cfRule>
  </conditionalFormatting>
  <conditionalFormatting sqref="AT50">
    <cfRule type="expression" dxfId="1132" priority="253">
      <formula>AT50&gt;0</formula>
    </cfRule>
  </conditionalFormatting>
  <conditionalFormatting sqref="AT72">
    <cfRule type="expression" dxfId="1131" priority="245">
      <formula>AT72&gt;0</formula>
    </cfRule>
  </conditionalFormatting>
  <conditionalFormatting sqref="AT74:AT85">
    <cfRule type="expression" dxfId="1130" priority="2195">
      <formula>OR(AT74&gt;80,AT74&lt;10)</formula>
    </cfRule>
    <cfRule type="expression" dxfId="1129" priority="2196">
      <formula>AND($K74="x",AT74&gt;0)</formula>
    </cfRule>
  </conditionalFormatting>
  <conditionalFormatting sqref="AT94">
    <cfRule type="expression" dxfId="1128" priority="237">
      <formula>AT94&gt;0</formula>
    </cfRule>
  </conditionalFormatting>
  <conditionalFormatting sqref="AT96:AT107">
    <cfRule type="expression" dxfId="1127" priority="2152">
      <formula>OR(AT96&gt;80,AT96&lt;10)</formula>
    </cfRule>
    <cfRule type="expression" dxfId="1126" priority="2153">
      <formula>AND($K96="x",AT96&gt;0)</formula>
    </cfRule>
  </conditionalFormatting>
  <conditionalFormatting sqref="AT116">
    <cfRule type="expression" dxfId="1125" priority="229">
      <formula>AT116&gt;0</formula>
    </cfRule>
  </conditionalFormatting>
  <conditionalFormatting sqref="AT118:AT129">
    <cfRule type="expression" dxfId="1124" priority="2109">
      <formula>OR(AT118&gt;80,AT118&lt;10)</formula>
    </cfRule>
    <cfRule type="expression" dxfId="1123" priority="2110">
      <formula>AND($K118="x",AT118&gt;0)</formula>
    </cfRule>
  </conditionalFormatting>
  <conditionalFormatting sqref="AT138">
    <cfRule type="expression" dxfId="1122" priority="221">
      <formula>AT138&gt;0</formula>
    </cfRule>
  </conditionalFormatting>
  <conditionalFormatting sqref="AT140:AT151">
    <cfRule type="expression" dxfId="1121" priority="2066">
      <formula>OR(AT140&gt;80,AT140&lt;10)</formula>
    </cfRule>
    <cfRule type="expression" dxfId="1120" priority="2067">
      <formula>AND($K140="x",AT140&gt;0)</formula>
    </cfRule>
  </conditionalFormatting>
  <conditionalFormatting sqref="AT160">
    <cfRule type="expression" dxfId="1119" priority="213">
      <formula>AT160&gt;0</formula>
    </cfRule>
  </conditionalFormatting>
  <conditionalFormatting sqref="AT162:AT173">
    <cfRule type="expression" dxfId="1118" priority="2023">
      <formula>OR(AT162&gt;80,AT162&lt;10)</formula>
    </cfRule>
    <cfRule type="expression" dxfId="1117" priority="2024">
      <formula>AND($K162="x",AT162&gt;0)</formula>
    </cfRule>
  </conditionalFormatting>
  <conditionalFormatting sqref="AT182">
    <cfRule type="expression" dxfId="1116" priority="205">
      <formula>AT182&gt;0</formula>
    </cfRule>
  </conditionalFormatting>
  <conditionalFormatting sqref="AT184:AT195">
    <cfRule type="expression" dxfId="1115" priority="1980">
      <formula>OR(AT184&gt;80,AT184&lt;10)</formula>
    </cfRule>
    <cfRule type="expression" dxfId="1114" priority="1981">
      <formula>AND($K184="x",AT184&gt;0)</formula>
    </cfRule>
  </conditionalFormatting>
  <conditionalFormatting sqref="AT204">
    <cfRule type="expression" dxfId="1113" priority="197">
      <formula>AT204&gt;0</formula>
    </cfRule>
  </conditionalFormatting>
  <conditionalFormatting sqref="AT206:AT217">
    <cfRule type="expression" dxfId="1112" priority="1937">
      <formula>OR(AT206&gt;80,AT206&lt;10)</formula>
    </cfRule>
    <cfRule type="expression" dxfId="1111" priority="1938">
      <formula>AND($K206="x",AT206&gt;0)</formula>
    </cfRule>
  </conditionalFormatting>
  <conditionalFormatting sqref="AT226">
    <cfRule type="expression" dxfId="1110" priority="189">
      <formula>AT226&gt;0</formula>
    </cfRule>
  </conditionalFormatting>
  <conditionalFormatting sqref="AT228:AT239">
    <cfRule type="expression" dxfId="1109" priority="1894">
      <formula>OR(AT228&gt;80,AT228&lt;10)</formula>
    </cfRule>
    <cfRule type="expression" dxfId="1108" priority="1895">
      <formula>AND($K228="x",AT228&gt;0)</formula>
    </cfRule>
  </conditionalFormatting>
  <conditionalFormatting sqref="AT248">
    <cfRule type="expression" dxfId="1107" priority="181">
      <formula>AT248&gt;0</formula>
    </cfRule>
  </conditionalFormatting>
  <conditionalFormatting sqref="AT250:AT261">
    <cfRule type="expression" dxfId="1106" priority="1851">
      <formula>OR(AT250&gt;80,AT250&lt;10)</formula>
    </cfRule>
    <cfRule type="expression" dxfId="1105" priority="1852">
      <formula>AND($K250="x",AT250&gt;0)</formula>
    </cfRule>
  </conditionalFormatting>
  <conditionalFormatting sqref="AT270">
    <cfRule type="expression" dxfId="1104" priority="493">
      <formula>AT270&gt;0</formula>
    </cfRule>
  </conditionalFormatting>
  <conditionalFormatting sqref="AT272:AT283">
    <cfRule type="expression" dxfId="1103" priority="1808">
      <formula>OR(AT272&gt;80,AT272&lt;10)</formula>
    </cfRule>
    <cfRule type="expression" dxfId="1102" priority="1809">
      <formula>AND($K272="x",AT272&gt;0)</formula>
    </cfRule>
  </conditionalFormatting>
  <conditionalFormatting sqref="AT292">
    <cfRule type="expression" dxfId="1101" priority="485">
      <formula>AT292&gt;0</formula>
    </cfRule>
  </conditionalFormatting>
  <conditionalFormatting sqref="AT294:AT305">
    <cfRule type="expression" dxfId="1100" priority="1765">
      <formula>OR(AT294&gt;80,AT294&lt;10)</formula>
    </cfRule>
    <cfRule type="expression" dxfId="1099" priority="1766">
      <formula>AND($K294="x",AT294&gt;0)</formula>
    </cfRule>
  </conditionalFormatting>
  <conditionalFormatting sqref="AT314">
    <cfRule type="expression" dxfId="1098" priority="477">
      <formula>AT314&gt;0</formula>
    </cfRule>
  </conditionalFormatting>
  <conditionalFormatting sqref="AT316:AT327">
    <cfRule type="expression" dxfId="1097" priority="1722">
      <formula>OR(AT316&gt;80,AT316&lt;10)</formula>
    </cfRule>
    <cfRule type="expression" dxfId="1096" priority="1723">
      <formula>AND($K316="x",AT316&gt;0)</formula>
    </cfRule>
  </conditionalFormatting>
  <conditionalFormatting sqref="AT336">
    <cfRule type="expression" dxfId="1095" priority="469">
      <formula>AT336&gt;0</formula>
    </cfRule>
  </conditionalFormatting>
  <conditionalFormatting sqref="AT338:AT349">
    <cfRule type="expression" dxfId="1094" priority="1679">
      <formula>OR(AT338&gt;80,AT338&lt;10)</formula>
    </cfRule>
    <cfRule type="expression" dxfId="1093" priority="1680">
      <formula>AND($K338="x",AT338&gt;0)</formula>
    </cfRule>
  </conditionalFormatting>
  <conditionalFormatting sqref="AT358">
    <cfRule type="expression" dxfId="1092" priority="461">
      <formula>AT358&gt;0</formula>
    </cfRule>
  </conditionalFormatting>
  <conditionalFormatting sqref="AT360:AT371">
    <cfRule type="expression" dxfId="1091" priority="1636">
      <formula>OR(AT360&gt;80,AT360&lt;10)</formula>
    </cfRule>
    <cfRule type="expression" dxfId="1090" priority="1637">
      <formula>AND($K360="x",AT360&gt;0)</formula>
    </cfRule>
  </conditionalFormatting>
  <conditionalFormatting sqref="AT380">
    <cfRule type="expression" dxfId="1089" priority="453">
      <formula>AT380&gt;0</formula>
    </cfRule>
  </conditionalFormatting>
  <conditionalFormatting sqref="AT382:AT393">
    <cfRule type="expression" dxfId="1088" priority="1593">
      <formula>OR(AT382&gt;80,AT382&lt;10)</formula>
    </cfRule>
    <cfRule type="expression" dxfId="1087" priority="1594">
      <formula>AND($K382="x",AT382&gt;0)</formula>
    </cfRule>
  </conditionalFormatting>
  <conditionalFormatting sqref="AT402">
    <cfRule type="expression" dxfId="1086" priority="445">
      <formula>AT402&gt;0</formula>
    </cfRule>
  </conditionalFormatting>
  <conditionalFormatting sqref="AT404:AT415">
    <cfRule type="expression" dxfId="1085" priority="1550">
      <formula>OR(AT404&gt;80,AT404&lt;10)</formula>
    </cfRule>
    <cfRule type="expression" dxfId="1084" priority="1551">
      <formula>AND($K404="x",AT404&gt;0)</formula>
    </cfRule>
  </conditionalFormatting>
  <conditionalFormatting sqref="AT424">
    <cfRule type="expression" dxfId="1083" priority="437">
      <formula>AT424&gt;0</formula>
    </cfRule>
  </conditionalFormatting>
  <conditionalFormatting sqref="AT426:AT437">
    <cfRule type="expression" dxfId="1082" priority="1507">
      <formula>OR(AT426&gt;80,AT426&lt;10)</formula>
    </cfRule>
    <cfRule type="expression" dxfId="1081" priority="1508">
      <formula>AND($K426="x",AT426&gt;0)</formula>
    </cfRule>
  </conditionalFormatting>
  <conditionalFormatting sqref="AT446">
    <cfRule type="expression" dxfId="1080" priority="429">
      <formula>AT446&gt;0</formula>
    </cfRule>
  </conditionalFormatting>
  <conditionalFormatting sqref="AT448:AT459">
    <cfRule type="expression" dxfId="1079" priority="1464">
      <formula>OR(AT448&gt;80,AT448&lt;10)</formula>
    </cfRule>
    <cfRule type="expression" dxfId="1078" priority="1465">
      <formula>AND($K448="x",AT448&gt;0)</formula>
    </cfRule>
  </conditionalFormatting>
  <conditionalFormatting sqref="AT468">
    <cfRule type="expression" dxfId="1077" priority="421">
      <formula>AT468&gt;0</formula>
    </cfRule>
  </conditionalFormatting>
  <conditionalFormatting sqref="AT470:AT481">
    <cfRule type="expression" dxfId="1076" priority="1421">
      <formula>OR(AT470&gt;80,AT470&lt;10)</formula>
    </cfRule>
    <cfRule type="expression" dxfId="1075" priority="1422">
      <formula>AND($K470="x",AT470&gt;0)</formula>
    </cfRule>
  </conditionalFormatting>
  <conditionalFormatting sqref="AT490">
    <cfRule type="expression" dxfId="1074" priority="413">
      <formula>AT490&gt;0</formula>
    </cfRule>
  </conditionalFormatting>
  <conditionalFormatting sqref="AT492:AT503">
    <cfRule type="expression" dxfId="1073" priority="1378">
      <formula>OR(AT492&gt;80,AT492&lt;10)</formula>
    </cfRule>
    <cfRule type="expression" dxfId="1072" priority="1379">
      <formula>AND($K492="x",AT492&gt;0)</formula>
    </cfRule>
  </conditionalFormatting>
  <conditionalFormatting sqref="AT512">
    <cfRule type="expression" dxfId="1071" priority="405">
      <formula>AT512&gt;0</formula>
    </cfRule>
  </conditionalFormatting>
  <conditionalFormatting sqref="AT514:AT525">
    <cfRule type="expression" dxfId="1070" priority="1335">
      <formula>OR(AT514&gt;80,AT514&lt;10)</formula>
    </cfRule>
    <cfRule type="expression" dxfId="1069" priority="1336">
      <formula>AND($K514="x",AT514&gt;0)</formula>
    </cfRule>
  </conditionalFormatting>
  <conditionalFormatting sqref="AT534">
    <cfRule type="expression" dxfId="1068" priority="397">
      <formula>AT534&gt;0</formula>
    </cfRule>
  </conditionalFormatting>
  <conditionalFormatting sqref="AT536:AT547">
    <cfRule type="expression" dxfId="1067" priority="1292">
      <formula>OR(AT536&gt;80,AT536&lt;10)</formula>
    </cfRule>
    <cfRule type="expression" dxfId="1066" priority="1293">
      <formula>AND($K536="x",AT536&gt;0)</formula>
    </cfRule>
  </conditionalFormatting>
  <conditionalFormatting sqref="AT556">
    <cfRule type="expression" dxfId="1065" priority="389">
      <formula>AT556&gt;0</formula>
    </cfRule>
  </conditionalFormatting>
  <conditionalFormatting sqref="AT558:AT569">
    <cfRule type="expression" dxfId="1064" priority="1249">
      <formula>OR(AT558&gt;80,AT558&lt;10)</formula>
    </cfRule>
    <cfRule type="expression" dxfId="1063" priority="1250">
      <formula>AND($K558="x",AT558&gt;0)</formula>
    </cfRule>
  </conditionalFormatting>
  <conditionalFormatting sqref="AT578">
    <cfRule type="expression" dxfId="1062" priority="381">
      <formula>AT578&gt;0</formula>
    </cfRule>
  </conditionalFormatting>
  <conditionalFormatting sqref="AT580:AT591">
    <cfRule type="expression" dxfId="1061" priority="1206">
      <formula>OR(AT580&gt;80,AT580&lt;10)</formula>
    </cfRule>
    <cfRule type="expression" dxfId="1060" priority="1207">
      <formula>AND($K580="x",AT580&gt;0)</formula>
    </cfRule>
  </conditionalFormatting>
  <conditionalFormatting sqref="AT600">
    <cfRule type="expression" dxfId="1059" priority="373">
      <formula>AT600&gt;0</formula>
    </cfRule>
  </conditionalFormatting>
  <conditionalFormatting sqref="AT602:AT613">
    <cfRule type="expression" dxfId="1058" priority="1163">
      <formula>OR(AT602&gt;80,AT602&lt;10)</formula>
    </cfRule>
    <cfRule type="expression" dxfId="1057" priority="1164">
      <formula>AND($K602="x",AT602&gt;0)</formula>
    </cfRule>
  </conditionalFormatting>
  <conditionalFormatting sqref="AT622">
    <cfRule type="expression" dxfId="1056" priority="365">
      <formula>AT622&gt;0</formula>
    </cfRule>
  </conditionalFormatting>
  <conditionalFormatting sqref="AT624:AT635">
    <cfRule type="expression" dxfId="1055" priority="1120">
      <formula>OR(AT624&gt;80,AT624&lt;10)</formula>
    </cfRule>
    <cfRule type="expression" dxfId="1054" priority="1121">
      <formula>AND($K624="x",AT624&gt;0)</formula>
    </cfRule>
  </conditionalFormatting>
  <conditionalFormatting sqref="AT644">
    <cfRule type="expression" dxfId="1053" priority="357">
      <formula>AT644&gt;0</formula>
    </cfRule>
  </conditionalFormatting>
  <conditionalFormatting sqref="AT646:AT657">
    <cfRule type="expression" dxfId="1052" priority="1077">
      <formula>OR(AT646&gt;80,AT646&lt;10)</formula>
    </cfRule>
    <cfRule type="expression" dxfId="1051" priority="1078">
      <formula>AND($K646="x",AT646&gt;0)</formula>
    </cfRule>
  </conditionalFormatting>
  <conditionalFormatting sqref="AT666">
    <cfRule type="expression" dxfId="1050" priority="349">
      <formula>AT666&gt;0</formula>
    </cfRule>
  </conditionalFormatting>
  <conditionalFormatting sqref="AT668:AT679">
    <cfRule type="expression" dxfId="1049" priority="1034">
      <formula>OR(AT668&gt;80,AT668&lt;10)</formula>
    </cfRule>
    <cfRule type="expression" dxfId="1048" priority="1035">
      <formula>AND($K668="x",AT668&gt;0)</formula>
    </cfRule>
  </conditionalFormatting>
  <conditionalFormatting sqref="AT688">
    <cfRule type="expression" dxfId="1047" priority="341">
      <formula>AT688&gt;0</formula>
    </cfRule>
  </conditionalFormatting>
  <conditionalFormatting sqref="AT690:AT701">
    <cfRule type="expression" dxfId="1046" priority="991">
      <formula>OR(AT690&gt;80,AT690&lt;10)</formula>
    </cfRule>
    <cfRule type="expression" dxfId="1045" priority="992">
      <formula>AND($K690="x",AT690&gt;0)</formula>
    </cfRule>
  </conditionalFormatting>
  <conditionalFormatting sqref="AT710">
    <cfRule type="expression" dxfId="1044" priority="333">
      <formula>AT710&gt;0</formula>
    </cfRule>
  </conditionalFormatting>
  <conditionalFormatting sqref="AT712:AT723">
    <cfRule type="expression" dxfId="1043" priority="948">
      <formula>OR(AT712&gt;80,AT712&lt;10)</formula>
    </cfRule>
    <cfRule type="expression" dxfId="1042" priority="949">
      <formula>AND($K712="x",AT712&gt;0)</formula>
    </cfRule>
  </conditionalFormatting>
  <conditionalFormatting sqref="AT732">
    <cfRule type="expression" dxfId="1041" priority="325">
      <formula>AT732&gt;0</formula>
    </cfRule>
  </conditionalFormatting>
  <conditionalFormatting sqref="AT734:AT745">
    <cfRule type="expression" dxfId="1040" priority="905">
      <formula>OR(AT734&gt;80,AT734&lt;10)</formula>
    </cfRule>
    <cfRule type="expression" dxfId="1039" priority="906">
      <formula>AND($K734="x",AT734&gt;0)</formula>
    </cfRule>
  </conditionalFormatting>
  <conditionalFormatting sqref="AT754">
    <cfRule type="expression" dxfId="1038" priority="317">
      <formula>AT754&gt;0</formula>
    </cfRule>
  </conditionalFormatting>
  <conditionalFormatting sqref="AT756:AT767">
    <cfRule type="expression" dxfId="1037" priority="862">
      <formula>OR(AT756&gt;80,AT756&lt;10)</formula>
    </cfRule>
    <cfRule type="expression" dxfId="1036" priority="863">
      <formula>AND($K756="x",AT756&gt;0)</formula>
    </cfRule>
  </conditionalFormatting>
  <conditionalFormatting sqref="AT776">
    <cfRule type="expression" dxfId="1035" priority="309">
      <formula>AT776&gt;0</formula>
    </cfRule>
  </conditionalFormatting>
  <conditionalFormatting sqref="AT778:AT789">
    <cfRule type="expression" dxfId="1034" priority="819">
      <formula>OR(AT778&gt;80,AT778&lt;10)</formula>
    </cfRule>
    <cfRule type="expression" dxfId="1033" priority="820">
      <formula>AND($K778="x",AT778&gt;0)</formula>
    </cfRule>
  </conditionalFormatting>
  <conditionalFormatting sqref="AT798">
    <cfRule type="expression" dxfId="1032" priority="301">
      <formula>AT798&gt;0</formula>
    </cfRule>
  </conditionalFormatting>
  <conditionalFormatting sqref="AT800:AT811">
    <cfRule type="expression" dxfId="1031" priority="776">
      <formula>OR(AT800&gt;80,AT800&lt;10)</formula>
    </cfRule>
    <cfRule type="expression" dxfId="1030" priority="777">
      <formula>AND($K800="x",AT800&gt;0)</formula>
    </cfRule>
  </conditionalFormatting>
  <conditionalFormatting sqref="AT820">
    <cfRule type="expression" dxfId="1029" priority="293">
      <formula>AT820&gt;0</formula>
    </cfRule>
  </conditionalFormatting>
  <conditionalFormatting sqref="AT822:AT833">
    <cfRule type="expression" dxfId="1028" priority="733">
      <formula>OR(AT822&gt;80,AT822&lt;10)</formula>
    </cfRule>
    <cfRule type="expression" dxfId="1027" priority="734">
      <formula>AND($K822="x",AT822&gt;0)</formula>
    </cfRule>
  </conditionalFormatting>
  <conditionalFormatting sqref="AT842">
    <cfRule type="expression" dxfId="1026" priority="285">
      <formula>AT842&gt;0</formula>
    </cfRule>
  </conditionalFormatting>
  <conditionalFormatting sqref="AT844:AT855">
    <cfRule type="expression" dxfId="1025" priority="690">
      <formula>OR(AT844&gt;80,AT844&lt;10)</formula>
    </cfRule>
    <cfRule type="expression" dxfId="1024" priority="691">
      <formula>AND($K844="x",AT844&gt;0)</formula>
    </cfRule>
  </conditionalFormatting>
  <conditionalFormatting sqref="AT864">
    <cfRule type="expression" dxfId="1023" priority="277">
      <formula>AT864&gt;0</formula>
    </cfRule>
  </conditionalFormatting>
  <conditionalFormatting sqref="AT866:AT877">
    <cfRule type="expression" dxfId="1022" priority="647">
      <formula>OR(AT866&gt;80,AT866&lt;10)</formula>
    </cfRule>
    <cfRule type="expression" dxfId="1021" priority="648">
      <formula>AND($K866="x",AT866&gt;0)</formula>
    </cfRule>
  </conditionalFormatting>
  <conditionalFormatting sqref="AT886">
    <cfRule type="expression" dxfId="1020" priority="269">
      <formula>AT886&gt;0</formula>
    </cfRule>
  </conditionalFormatting>
  <conditionalFormatting sqref="AT888:AT899">
    <cfRule type="expression" dxfId="1019" priority="604">
      <formula>OR(AT888&gt;80,AT888&lt;10)</formula>
    </cfRule>
    <cfRule type="expression" dxfId="1018" priority="605">
      <formula>AND($K888="x",AT888&gt;0)</formula>
    </cfRule>
  </conditionalFormatting>
  <conditionalFormatting sqref="BA8:BA19">
    <cfRule type="expression" dxfId="1017" priority="4764">
      <formula>AND($I8="x",BA8&gt;0)</formula>
    </cfRule>
  </conditionalFormatting>
  <conditionalFormatting sqref="BA30:BA41">
    <cfRule type="expression" dxfId="1016" priority="3981">
      <formula>AND($I30="x",BA30&gt;0)</formula>
    </cfRule>
  </conditionalFormatting>
  <conditionalFormatting sqref="BA74:BA85">
    <cfRule type="expression" dxfId="1015" priority="2218">
      <formula>AND($I74="x",BA74&gt;0)</formula>
    </cfRule>
  </conditionalFormatting>
  <conditionalFormatting sqref="BA96:BA107">
    <cfRule type="expression" dxfId="1014" priority="2175">
      <formula>AND($I96="x",BA96&gt;0)</formula>
    </cfRule>
  </conditionalFormatting>
  <conditionalFormatting sqref="BA118:BA129">
    <cfRule type="expression" dxfId="1013" priority="2132">
      <formula>AND($I118="x",BA118&gt;0)</formula>
    </cfRule>
  </conditionalFormatting>
  <conditionalFormatting sqref="BA140:BA151">
    <cfRule type="expression" dxfId="1012" priority="2089">
      <formula>AND($I140="x",BA140&gt;0)</formula>
    </cfRule>
  </conditionalFormatting>
  <conditionalFormatting sqref="BA162:BA173">
    <cfRule type="expression" dxfId="1011" priority="2046">
      <formula>AND($I162="x",BA162&gt;0)</formula>
    </cfRule>
  </conditionalFormatting>
  <conditionalFormatting sqref="BA184:BA195">
    <cfRule type="expression" dxfId="1010" priority="2003">
      <formula>AND($I184="x",BA184&gt;0)</formula>
    </cfRule>
  </conditionalFormatting>
  <conditionalFormatting sqref="BA206:BA217">
    <cfRule type="expression" dxfId="1009" priority="1960">
      <formula>AND($I206="x",BA206&gt;0)</formula>
    </cfRule>
  </conditionalFormatting>
  <conditionalFormatting sqref="BA228:BA239">
    <cfRule type="expression" dxfId="1008" priority="1917">
      <formula>AND($I228="x",BA228&gt;0)</formula>
    </cfRule>
  </conditionalFormatting>
  <conditionalFormatting sqref="BA250:BA261">
    <cfRule type="expression" dxfId="1007" priority="1874">
      <formula>AND($I250="x",BA250&gt;0)</formula>
    </cfRule>
  </conditionalFormatting>
  <conditionalFormatting sqref="BA272:BA283">
    <cfRule type="expression" dxfId="1006" priority="1831">
      <formula>AND($I272="x",BA272&gt;0)</formula>
    </cfRule>
  </conditionalFormatting>
  <conditionalFormatting sqref="BA294:BA305">
    <cfRule type="expression" dxfId="1005" priority="1788">
      <formula>AND($I294="x",BA294&gt;0)</formula>
    </cfRule>
  </conditionalFormatting>
  <conditionalFormatting sqref="BA316:BA327">
    <cfRule type="expression" dxfId="1004" priority="1745">
      <formula>AND($I316="x",BA316&gt;0)</formula>
    </cfRule>
  </conditionalFormatting>
  <conditionalFormatting sqref="BA338:BA349">
    <cfRule type="expression" dxfId="1003" priority="1702">
      <formula>AND($I338="x",BA338&gt;0)</formula>
    </cfRule>
  </conditionalFormatting>
  <conditionalFormatting sqref="BA360:BA371">
    <cfRule type="expression" dxfId="1002" priority="1659">
      <formula>AND($I360="x",BA360&gt;0)</formula>
    </cfRule>
  </conditionalFormatting>
  <conditionalFormatting sqref="BA382:BA393">
    <cfRule type="expression" dxfId="1001" priority="1616">
      <formula>AND($I382="x",BA382&gt;0)</formula>
    </cfRule>
  </conditionalFormatting>
  <conditionalFormatting sqref="BA404:BA415">
    <cfRule type="expression" dxfId="1000" priority="1573">
      <formula>AND($I404="x",BA404&gt;0)</formula>
    </cfRule>
  </conditionalFormatting>
  <conditionalFormatting sqref="BA426:BA437">
    <cfRule type="expression" dxfId="999" priority="1530">
      <formula>AND($I426="x",BA426&gt;0)</formula>
    </cfRule>
  </conditionalFormatting>
  <conditionalFormatting sqref="BA448:BA459">
    <cfRule type="expression" dxfId="998" priority="1487">
      <formula>AND($I448="x",BA448&gt;0)</formula>
    </cfRule>
  </conditionalFormatting>
  <conditionalFormatting sqref="BA470:BA481">
    <cfRule type="expression" dxfId="997" priority="1444">
      <formula>AND($I470="x",BA470&gt;0)</formula>
    </cfRule>
  </conditionalFormatting>
  <conditionalFormatting sqref="BA492:BA503">
    <cfRule type="expression" dxfId="996" priority="1401">
      <formula>AND($I492="x",BA492&gt;0)</formula>
    </cfRule>
  </conditionalFormatting>
  <conditionalFormatting sqref="BA514:BA525">
    <cfRule type="expression" dxfId="995" priority="1358">
      <formula>AND($I514="x",BA514&gt;0)</formula>
    </cfRule>
  </conditionalFormatting>
  <conditionalFormatting sqref="BA536:BA547">
    <cfRule type="expression" dxfId="994" priority="1315">
      <formula>AND($I536="x",BA536&gt;0)</formula>
    </cfRule>
  </conditionalFormatting>
  <conditionalFormatting sqref="BA558:BA569">
    <cfRule type="expression" dxfId="993" priority="1272">
      <formula>AND($I558="x",BA558&gt;0)</formula>
    </cfRule>
  </conditionalFormatting>
  <conditionalFormatting sqref="BA580:BA591">
    <cfRule type="expression" dxfId="992" priority="1229">
      <formula>AND($I580="x",BA580&gt;0)</formula>
    </cfRule>
  </conditionalFormatting>
  <conditionalFormatting sqref="BA602:BA613">
    <cfRule type="expression" dxfId="991" priority="1186">
      <formula>AND($I602="x",BA602&gt;0)</formula>
    </cfRule>
  </conditionalFormatting>
  <conditionalFormatting sqref="BA624:BA635">
    <cfRule type="expression" dxfId="990" priority="1143">
      <formula>AND($I624="x",BA624&gt;0)</formula>
    </cfRule>
  </conditionalFormatting>
  <conditionalFormatting sqref="BA646:BA657">
    <cfRule type="expression" dxfId="989" priority="1100">
      <formula>AND($I646="x",BA646&gt;0)</formula>
    </cfRule>
  </conditionalFormatting>
  <conditionalFormatting sqref="BA668:BA679">
    <cfRule type="expression" dxfId="988" priority="1057">
      <formula>AND($I668="x",BA668&gt;0)</formula>
    </cfRule>
  </conditionalFormatting>
  <conditionalFormatting sqref="BA690:BA701">
    <cfRule type="expression" dxfId="987" priority="176">
      <formula>AND($I690="x",BA690&gt;0)</formula>
    </cfRule>
  </conditionalFormatting>
  <conditionalFormatting sqref="BA712:BA723">
    <cfRule type="expression" dxfId="986" priority="971">
      <formula>AND($I712="x",BA712&gt;0)</formula>
    </cfRule>
  </conditionalFormatting>
  <conditionalFormatting sqref="BA734:BA745">
    <cfRule type="expression" dxfId="985" priority="928">
      <formula>AND($I734="x",BA734&gt;0)</formula>
    </cfRule>
  </conditionalFormatting>
  <conditionalFormatting sqref="BA756:BA767">
    <cfRule type="expression" dxfId="984" priority="885">
      <formula>AND($I756="x",BA756&gt;0)</formula>
    </cfRule>
  </conditionalFormatting>
  <conditionalFormatting sqref="BA778:BA789">
    <cfRule type="expression" dxfId="983" priority="842">
      <formula>AND($I778="x",BA778&gt;0)</formula>
    </cfRule>
  </conditionalFormatting>
  <conditionalFormatting sqref="BA800:BA811">
    <cfRule type="expression" dxfId="982" priority="799">
      <formula>AND($I800="x",BA800&gt;0)</formula>
    </cfRule>
  </conditionalFormatting>
  <conditionalFormatting sqref="BA822:BA833">
    <cfRule type="expression" dxfId="981" priority="756">
      <formula>AND($I822="x",BA822&gt;0)</formula>
    </cfRule>
  </conditionalFormatting>
  <conditionalFormatting sqref="BA844:BA855">
    <cfRule type="expression" dxfId="980" priority="713">
      <formula>AND($I844="x",BA844&gt;0)</formula>
    </cfRule>
  </conditionalFormatting>
  <conditionalFormatting sqref="BA866:BA877">
    <cfRule type="expression" dxfId="979" priority="670">
      <formula>AND($I866="x",BA866&gt;0)</formula>
    </cfRule>
  </conditionalFormatting>
  <conditionalFormatting sqref="BA888:BA899">
    <cfRule type="expression" dxfId="978" priority="627">
      <formula>AND($I888="x",BA888&gt;0)</formula>
    </cfRule>
  </conditionalFormatting>
  <conditionalFormatting sqref="BB8:BB19">
    <cfRule type="expression" dxfId="977" priority="4763">
      <formula>AND($J8="x",BB8&gt;0)</formula>
    </cfRule>
  </conditionalFormatting>
  <conditionalFormatting sqref="BB30:BB41">
    <cfRule type="expression" dxfId="976" priority="3980">
      <formula>AND($J30="x",BB30&gt;0)</formula>
    </cfRule>
  </conditionalFormatting>
  <conditionalFormatting sqref="BB74:BB85">
    <cfRule type="expression" dxfId="975" priority="2217">
      <formula>AND($J74="x",BB74&gt;0)</formula>
    </cfRule>
  </conditionalFormatting>
  <conditionalFormatting sqref="BB96:BB107">
    <cfRule type="expression" dxfId="974" priority="2174">
      <formula>AND($J96="x",BB96&gt;0)</formula>
    </cfRule>
  </conditionalFormatting>
  <conditionalFormatting sqref="BB118:BB129">
    <cfRule type="expression" dxfId="973" priority="2131">
      <formula>AND($J118="x",BB118&gt;0)</formula>
    </cfRule>
  </conditionalFormatting>
  <conditionalFormatting sqref="BB140:BB151">
    <cfRule type="expression" dxfId="972" priority="2088">
      <formula>AND($J140="x",BB140&gt;0)</formula>
    </cfRule>
  </conditionalFormatting>
  <conditionalFormatting sqref="BB162:BB173">
    <cfRule type="expression" dxfId="971" priority="2045">
      <formula>AND($J162="x",BB162&gt;0)</formula>
    </cfRule>
  </conditionalFormatting>
  <conditionalFormatting sqref="BB184:BB195">
    <cfRule type="expression" dxfId="970" priority="2002">
      <formula>AND($J184="x",BB184&gt;0)</formula>
    </cfRule>
  </conditionalFormatting>
  <conditionalFormatting sqref="BB206:BB217">
    <cfRule type="expression" dxfId="969" priority="1959">
      <formula>AND($J206="x",BB206&gt;0)</formula>
    </cfRule>
  </conditionalFormatting>
  <conditionalFormatting sqref="BB228:BB239">
    <cfRule type="expression" dxfId="968" priority="1916">
      <formula>AND($J228="x",BB228&gt;0)</formula>
    </cfRule>
  </conditionalFormatting>
  <conditionalFormatting sqref="BB250:BB261">
    <cfRule type="expression" dxfId="967" priority="1873">
      <formula>AND($J250="x",BB250&gt;0)</formula>
    </cfRule>
  </conditionalFormatting>
  <conditionalFormatting sqref="BB272:BB283">
    <cfRule type="expression" dxfId="966" priority="1830">
      <formula>AND($J272="x",BB272&gt;0)</formula>
    </cfRule>
  </conditionalFormatting>
  <conditionalFormatting sqref="BB294:BB305">
    <cfRule type="expression" dxfId="965" priority="1787">
      <formula>AND($J294="x",BB294&gt;0)</formula>
    </cfRule>
  </conditionalFormatting>
  <conditionalFormatting sqref="BB316:BB327">
    <cfRule type="expression" dxfId="964" priority="1744">
      <formula>AND($J316="x",BB316&gt;0)</formula>
    </cfRule>
  </conditionalFormatting>
  <conditionalFormatting sqref="BB338:BB349">
    <cfRule type="expression" dxfId="963" priority="1701">
      <formula>AND($J338="x",BB338&gt;0)</formula>
    </cfRule>
  </conditionalFormatting>
  <conditionalFormatting sqref="BB360:BB371">
    <cfRule type="expression" dxfId="962" priority="1658">
      <formula>AND($J360="x",BB360&gt;0)</formula>
    </cfRule>
  </conditionalFormatting>
  <conditionalFormatting sqref="BB382:BB393">
    <cfRule type="expression" dxfId="961" priority="1615">
      <formula>AND($J382="x",BB382&gt;0)</formula>
    </cfRule>
  </conditionalFormatting>
  <conditionalFormatting sqref="BB404:BB415">
    <cfRule type="expression" dxfId="960" priority="1572">
      <formula>AND($J404="x",BB404&gt;0)</formula>
    </cfRule>
  </conditionalFormatting>
  <conditionalFormatting sqref="BB426:BB437">
    <cfRule type="expression" dxfId="959" priority="1529">
      <formula>AND($J426="x",BB426&gt;0)</formula>
    </cfRule>
  </conditionalFormatting>
  <conditionalFormatting sqref="BB448:BB459">
    <cfRule type="expression" dxfId="958" priority="1486">
      <formula>AND($J448="x",BB448&gt;0)</formula>
    </cfRule>
  </conditionalFormatting>
  <conditionalFormatting sqref="BB470:BB481">
    <cfRule type="expression" dxfId="957" priority="1443">
      <formula>AND($J470="x",BB470&gt;0)</formula>
    </cfRule>
  </conditionalFormatting>
  <conditionalFormatting sqref="BB492:BB503">
    <cfRule type="expression" dxfId="956" priority="1400">
      <formula>AND($J492="x",BB492&gt;0)</formula>
    </cfRule>
  </conditionalFormatting>
  <conditionalFormatting sqref="BB514:BB525">
    <cfRule type="expression" dxfId="955" priority="1357">
      <formula>AND($J514="x",BB514&gt;0)</formula>
    </cfRule>
  </conditionalFormatting>
  <conditionalFormatting sqref="BB536:BB547">
    <cfRule type="expression" dxfId="954" priority="1314">
      <formula>AND($J536="x",BB536&gt;0)</formula>
    </cfRule>
  </conditionalFormatting>
  <conditionalFormatting sqref="BB558:BB569">
    <cfRule type="expression" dxfId="953" priority="1271">
      <formula>AND($J558="x",BB558&gt;0)</formula>
    </cfRule>
  </conditionalFormatting>
  <conditionalFormatting sqref="BB580:BB591">
    <cfRule type="expression" dxfId="952" priority="1228">
      <formula>AND($J580="x",BB580&gt;0)</formula>
    </cfRule>
  </conditionalFormatting>
  <conditionalFormatting sqref="BB602:BB613">
    <cfRule type="expression" dxfId="951" priority="1185">
      <formula>AND($J602="x",BB602&gt;0)</formula>
    </cfRule>
  </conditionalFormatting>
  <conditionalFormatting sqref="BB624:BB635">
    <cfRule type="expression" dxfId="950" priority="1142">
      <formula>AND($J624="x",BB624&gt;0)</formula>
    </cfRule>
  </conditionalFormatting>
  <conditionalFormatting sqref="BB646:BB657">
    <cfRule type="expression" dxfId="949" priority="1099">
      <formula>AND($J646="x",BB646&gt;0)</formula>
    </cfRule>
  </conditionalFormatting>
  <conditionalFormatting sqref="BB668:BB679">
    <cfRule type="expression" dxfId="948" priority="1056">
      <formula>AND($J668="x",BB668&gt;0)</formula>
    </cfRule>
  </conditionalFormatting>
  <conditionalFormatting sqref="BB690:BB701">
    <cfRule type="expression" dxfId="947" priority="175">
      <formula>AND($J690="x",BB690&gt;0)</formula>
    </cfRule>
  </conditionalFormatting>
  <conditionalFormatting sqref="BB712:BB723">
    <cfRule type="expression" dxfId="946" priority="970">
      <formula>AND($J712="x",BB712&gt;0)</formula>
    </cfRule>
  </conditionalFormatting>
  <conditionalFormatting sqref="BB734:BB745">
    <cfRule type="expression" dxfId="945" priority="927">
      <formula>AND($J734="x",BB734&gt;0)</formula>
    </cfRule>
  </conditionalFormatting>
  <conditionalFormatting sqref="BB756:BB767">
    <cfRule type="expression" dxfId="944" priority="884">
      <formula>AND($J756="x",BB756&gt;0)</formula>
    </cfRule>
  </conditionalFormatting>
  <conditionalFormatting sqref="BB778:BB789">
    <cfRule type="expression" dxfId="943" priority="841">
      <formula>AND($J778="x",BB778&gt;0)</formula>
    </cfRule>
  </conditionalFormatting>
  <conditionalFormatting sqref="BB800:BB811">
    <cfRule type="expression" dxfId="942" priority="798">
      <formula>AND($J800="x",BB800&gt;0)</formula>
    </cfRule>
  </conditionalFormatting>
  <conditionalFormatting sqref="BB822:BB833">
    <cfRule type="expression" dxfId="941" priority="755">
      <formula>AND($J822="x",BB822&gt;0)</formula>
    </cfRule>
  </conditionalFormatting>
  <conditionalFormatting sqref="BB844:BB855">
    <cfRule type="expression" dxfId="940" priority="712">
      <formula>AND($J844="x",BB844&gt;0)</formula>
    </cfRule>
  </conditionalFormatting>
  <conditionalFormatting sqref="BB866:BB877">
    <cfRule type="expression" dxfId="939" priority="669">
      <formula>AND($J866="x",BB866&gt;0)</formula>
    </cfRule>
  </conditionalFormatting>
  <conditionalFormatting sqref="BB888:BB899">
    <cfRule type="expression" dxfId="938" priority="626">
      <formula>AND($J888="x",BB888&gt;0)</formula>
    </cfRule>
  </conditionalFormatting>
  <conditionalFormatting sqref="BC6">
    <cfRule type="expression" dxfId="937" priority="4770">
      <formula>BC6&gt;0</formula>
    </cfRule>
  </conditionalFormatting>
  <conditionalFormatting sqref="BC8:BC19">
    <cfRule type="expression" dxfId="936" priority="4739">
      <formula>OR(BC8&gt;80,BC8&lt;10)</formula>
    </cfRule>
    <cfRule type="expression" dxfId="935" priority="4740">
      <formula>AND($K8="x",BC8&gt;0)</formula>
    </cfRule>
  </conditionalFormatting>
  <conditionalFormatting sqref="BC28">
    <cfRule type="expression" dxfId="934" priority="260">
      <formula>BC28&gt;0</formula>
    </cfRule>
  </conditionalFormatting>
  <conditionalFormatting sqref="BC30:BC41">
    <cfRule type="expression" dxfId="933" priority="3956">
      <formula>OR(BC30&gt;80,BC30&lt;10)</formula>
    </cfRule>
    <cfRule type="expression" dxfId="932" priority="3957">
      <formula>AND($K30="x",BC30&gt;0)</formula>
    </cfRule>
  </conditionalFormatting>
  <conditionalFormatting sqref="BC50">
    <cfRule type="expression" dxfId="931" priority="252">
      <formula>BC50&gt;0</formula>
    </cfRule>
  </conditionalFormatting>
  <conditionalFormatting sqref="BC72">
    <cfRule type="expression" dxfId="930" priority="244">
      <formula>BC72&gt;0</formula>
    </cfRule>
  </conditionalFormatting>
  <conditionalFormatting sqref="BC74:BC85">
    <cfRule type="expression" dxfId="929" priority="2193">
      <formula>OR(BC74&gt;80,BC74&lt;10)</formula>
    </cfRule>
    <cfRule type="expression" dxfId="928" priority="2194">
      <formula>AND($K74="x",BC74&gt;0)</formula>
    </cfRule>
  </conditionalFormatting>
  <conditionalFormatting sqref="BC94">
    <cfRule type="expression" dxfId="927" priority="236">
      <formula>BC94&gt;0</formula>
    </cfRule>
  </conditionalFormatting>
  <conditionalFormatting sqref="BC96:BC107">
    <cfRule type="expression" dxfId="926" priority="2150">
      <formula>OR(BC96&gt;80,BC96&lt;10)</formula>
    </cfRule>
    <cfRule type="expression" dxfId="925" priority="2151">
      <formula>AND($K96="x",BC96&gt;0)</formula>
    </cfRule>
  </conditionalFormatting>
  <conditionalFormatting sqref="BC116">
    <cfRule type="expression" dxfId="924" priority="228">
      <formula>BC116&gt;0</formula>
    </cfRule>
  </conditionalFormatting>
  <conditionalFormatting sqref="BC118:BC129">
    <cfRule type="expression" dxfId="923" priority="2107">
      <formula>OR(BC118&gt;80,BC118&lt;10)</formula>
    </cfRule>
    <cfRule type="expression" dxfId="922" priority="2108">
      <formula>AND($K118="x",BC118&gt;0)</formula>
    </cfRule>
  </conditionalFormatting>
  <conditionalFormatting sqref="BC138">
    <cfRule type="expression" dxfId="921" priority="220">
      <formula>BC138&gt;0</formula>
    </cfRule>
  </conditionalFormatting>
  <conditionalFormatting sqref="BC140:BC151">
    <cfRule type="expression" dxfId="920" priority="2064">
      <formula>OR(BC140&gt;80,BC140&lt;10)</formula>
    </cfRule>
    <cfRule type="expression" dxfId="919" priority="2065">
      <formula>AND($K140="x",BC140&gt;0)</formula>
    </cfRule>
  </conditionalFormatting>
  <conditionalFormatting sqref="BC160">
    <cfRule type="expression" dxfId="918" priority="212">
      <formula>BC160&gt;0</formula>
    </cfRule>
  </conditionalFormatting>
  <conditionalFormatting sqref="BC162:BC173">
    <cfRule type="expression" dxfId="917" priority="2021">
      <formula>OR(BC162&gt;80,BC162&lt;10)</formula>
    </cfRule>
    <cfRule type="expression" dxfId="916" priority="2022">
      <formula>AND($K162="x",BC162&gt;0)</formula>
    </cfRule>
  </conditionalFormatting>
  <conditionalFormatting sqref="BC182">
    <cfRule type="expression" dxfId="915" priority="204">
      <formula>BC182&gt;0</formula>
    </cfRule>
  </conditionalFormatting>
  <conditionalFormatting sqref="BC184:BC195">
    <cfRule type="expression" dxfId="914" priority="1978">
      <formula>OR(BC184&gt;80,BC184&lt;10)</formula>
    </cfRule>
    <cfRule type="expression" dxfId="913" priority="1979">
      <formula>AND($K184="x",BC184&gt;0)</formula>
    </cfRule>
  </conditionalFormatting>
  <conditionalFormatting sqref="BC204">
    <cfRule type="expression" dxfId="912" priority="196">
      <formula>BC204&gt;0</formula>
    </cfRule>
  </conditionalFormatting>
  <conditionalFormatting sqref="BC206:BC217">
    <cfRule type="expression" dxfId="911" priority="1935">
      <formula>OR(BC206&gt;80,BC206&lt;10)</formula>
    </cfRule>
    <cfRule type="expression" dxfId="910" priority="1936">
      <formula>AND($K206="x",BC206&gt;0)</formula>
    </cfRule>
  </conditionalFormatting>
  <conditionalFormatting sqref="BC226">
    <cfRule type="expression" dxfId="909" priority="188">
      <formula>BC226&gt;0</formula>
    </cfRule>
  </conditionalFormatting>
  <conditionalFormatting sqref="BC228:BC239">
    <cfRule type="expression" dxfId="908" priority="1892">
      <formula>OR(BC228&gt;80,BC228&lt;10)</formula>
    </cfRule>
    <cfRule type="expression" dxfId="907" priority="1893">
      <formula>AND($K228="x",BC228&gt;0)</formula>
    </cfRule>
  </conditionalFormatting>
  <conditionalFormatting sqref="BC248">
    <cfRule type="expression" dxfId="906" priority="180">
      <formula>BC248&gt;0</formula>
    </cfRule>
  </conditionalFormatting>
  <conditionalFormatting sqref="BC250:BC261">
    <cfRule type="expression" dxfId="905" priority="1849">
      <formula>OR(BC250&gt;80,BC250&lt;10)</formula>
    </cfRule>
    <cfRule type="expression" dxfId="904" priority="1850">
      <formula>AND($K250="x",BC250&gt;0)</formula>
    </cfRule>
  </conditionalFormatting>
  <conditionalFormatting sqref="BC270">
    <cfRule type="expression" dxfId="903" priority="492">
      <formula>BC270&gt;0</formula>
    </cfRule>
  </conditionalFormatting>
  <conditionalFormatting sqref="BC272:BC283">
    <cfRule type="expression" dxfId="902" priority="1806">
      <formula>OR(BC272&gt;80,BC272&lt;10)</formula>
    </cfRule>
    <cfRule type="expression" dxfId="901" priority="1807">
      <formula>AND($K272="x",BC272&gt;0)</formula>
    </cfRule>
  </conditionalFormatting>
  <conditionalFormatting sqref="BC292">
    <cfRule type="expression" dxfId="900" priority="484">
      <formula>BC292&gt;0</formula>
    </cfRule>
  </conditionalFormatting>
  <conditionalFormatting sqref="BC294:BC305">
    <cfRule type="expression" dxfId="899" priority="1763">
      <formula>OR(BC294&gt;80,BC294&lt;10)</formula>
    </cfRule>
    <cfRule type="expression" dxfId="898" priority="1764">
      <formula>AND($K294="x",BC294&gt;0)</formula>
    </cfRule>
  </conditionalFormatting>
  <conditionalFormatting sqref="BC314">
    <cfRule type="expression" dxfId="897" priority="476">
      <formula>BC314&gt;0</formula>
    </cfRule>
  </conditionalFormatting>
  <conditionalFormatting sqref="BC316:BC327">
    <cfRule type="expression" dxfId="896" priority="1720">
      <formula>OR(BC316&gt;80,BC316&lt;10)</formula>
    </cfRule>
    <cfRule type="expression" dxfId="895" priority="1721">
      <formula>AND($K316="x",BC316&gt;0)</formula>
    </cfRule>
  </conditionalFormatting>
  <conditionalFormatting sqref="BC336">
    <cfRule type="expression" dxfId="894" priority="468">
      <formula>BC336&gt;0</formula>
    </cfRule>
  </conditionalFormatting>
  <conditionalFormatting sqref="BC338:BC349">
    <cfRule type="expression" dxfId="893" priority="1677">
      <formula>OR(BC338&gt;80,BC338&lt;10)</formula>
    </cfRule>
    <cfRule type="expression" dxfId="892" priority="1678">
      <formula>AND($K338="x",BC338&gt;0)</formula>
    </cfRule>
  </conditionalFormatting>
  <conditionalFormatting sqref="BC358">
    <cfRule type="expression" dxfId="891" priority="460">
      <formula>BC358&gt;0</formula>
    </cfRule>
  </conditionalFormatting>
  <conditionalFormatting sqref="BC360:BC371">
    <cfRule type="expression" dxfId="890" priority="1634">
      <formula>OR(BC360&gt;80,BC360&lt;10)</formula>
    </cfRule>
    <cfRule type="expression" dxfId="889" priority="1635">
      <formula>AND($K360="x",BC360&gt;0)</formula>
    </cfRule>
  </conditionalFormatting>
  <conditionalFormatting sqref="BC380">
    <cfRule type="expression" dxfId="888" priority="452">
      <formula>BC380&gt;0</formula>
    </cfRule>
  </conditionalFormatting>
  <conditionalFormatting sqref="BC382:BC393">
    <cfRule type="expression" dxfId="887" priority="1591">
      <formula>OR(BC382&gt;80,BC382&lt;10)</formula>
    </cfRule>
    <cfRule type="expression" dxfId="886" priority="1592">
      <formula>AND($K382="x",BC382&gt;0)</formula>
    </cfRule>
  </conditionalFormatting>
  <conditionalFormatting sqref="BC402">
    <cfRule type="expression" dxfId="885" priority="444">
      <formula>BC402&gt;0</formula>
    </cfRule>
  </conditionalFormatting>
  <conditionalFormatting sqref="BC404:BC415">
    <cfRule type="expression" dxfId="884" priority="1548">
      <formula>OR(BC404&gt;80,BC404&lt;10)</formula>
    </cfRule>
    <cfRule type="expression" dxfId="883" priority="1549">
      <formula>AND($K404="x",BC404&gt;0)</formula>
    </cfRule>
  </conditionalFormatting>
  <conditionalFormatting sqref="BC424">
    <cfRule type="expression" dxfId="882" priority="436">
      <formula>BC424&gt;0</formula>
    </cfRule>
  </conditionalFormatting>
  <conditionalFormatting sqref="BC426:BC437">
    <cfRule type="expression" dxfId="881" priority="1505">
      <formula>OR(BC426&gt;80,BC426&lt;10)</formula>
    </cfRule>
    <cfRule type="expression" dxfId="880" priority="1506">
      <formula>AND($K426="x",BC426&gt;0)</formula>
    </cfRule>
  </conditionalFormatting>
  <conditionalFormatting sqref="BC446">
    <cfRule type="expression" dxfId="879" priority="428">
      <formula>BC446&gt;0</formula>
    </cfRule>
  </conditionalFormatting>
  <conditionalFormatting sqref="BC448:BC459">
    <cfRule type="expression" dxfId="878" priority="1462">
      <formula>OR(BC448&gt;80,BC448&lt;10)</formula>
    </cfRule>
    <cfRule type="expression" dxfId="877" priority="1463">
      <formula>AND($K448="x",BC448&gt;0)</formula>
    </cfRule>
  </conditionalFormatting>
  <conditionalFormatting sqref="BC468">
    <cfRule type="expression" dxfId="876" priority="420">
      <formula>BC468&gt;0</formula>
    </cfRule>
  </conditionalFormatting>
  <conditionalFormatting sqref="BC470:BC481">
    <cfRule type="expression" dxfId="875" priority="1419">
      <formula>OR(BC470&gt;80,BC470&lt;10)</formula>
    </cfRule>
    <cfRule type="expression" dxfId="874" priority="1420">
      <formula>AND($K470="x",BC470&gt;0)</formula>
    </cfRule>
  </conditionalFormatting>
  <conditionalFormatting sqref="BC490">
    <cfRule type="expression" dxfId="873" priority="412">
      <formula>BC490&gt;0</formula>
    </cfRule>
  </conditionalFormatting>
  <conditionalFormatting sqref="BC492:BC503">
    <cfRule type="expression" dxfId="872" priority="1376">
      <formula>OR(BC492&gt;80,BC492&lt;10)</formula>
    </cfRule>
    <cfRule type="expression" dxfId="871" priority="1377">
      <formula>AND($K492="x",BC492&gt;0)</formula>
    </cfRule>
  </conditionalFormatting>
  <conditionalFormatting sqref="BC512">
    <cfRule type="expression" dxfId="870" priority="404">
      <formula>BC512&gt;0</formula>
    </cfRule>
  </conditionalFormatting>
  <conditionalFormatting sqref="BC514:BC525">
    <cfRule type="expression" dxfId="869" priority="1333">
      <formula>OR(BC514&gt;80,BC514&lt;10)</formula>
    </cfRule>
    <cfRule type="expression" dxfId="868" priority="1334">
      <formula>AND($K514="x",BC514&gt;0)</formula>
    </cfRule>
  </conditionalFormatting>
  <conditionalFormatting sqref="BC534">
    <cfRule type="expression" dxfId="867" priority="396">
      <formula>BC534&gt;0</formula>
    </cfRule>
  </conditionalFormatting>
  <conditionalFormatting sqref="BC536:BC547">
    <cfRule type="expression" dxfId="866" priority="1290">
      <formula>OR(BC536&gt;80,BC536&lt;10)</formula>
    </cfRule>
    <cfRule type="expression" dxfId="865" priority="1291">
      <formula>AND($K536="x",BC536&gt;0)</formula>
    </cfRule>
  </conditionalFormatting>
  <conditionalFormatting sqref="BC556">
    <cfRule type="expression" dxfId="864" priority="388">
      <formula>BC556&gt;0</formula>
    </cfRule>
  </conditionalFormatting>
  <conditionalFormatting sqref="BC558:BC569">
    <cfRule type="expression" dxfId="863" priority="1247">
      <formula>OR(BC558&gt;80,BC558&lt;10)</formula>
    </cfRule>
    <cfRule type="expression" dxfId="862" priority="1248">
      <formula>AND($K558="x",BC558&gt;0)</formula>
    </cfRule>
  </conditionalFormatting>
  <conditionalFormatting sqref="BC578">
    <cfRule type="expression" dxfId="861" priority="380">
      <formula>BC578&gt;0</formula>
    </cfRule>
  </conditionalFormatting>
  <conditionalFormatting sqref="BC580:BC591">
    <cfRule type="expression" dxfId="860" priority="1204">
      <formula>OR(BC580&gt;80,BC580&lt;10)</formula>
    </cfRule>
    <cfRule type="expression" dxfId="859" priority="1205">
      <formula>AND($K580="x",BC580&gt;0)</formula>
    </cfRule>
  </conditionalFormatting>
  <conditionalFormatting sqref="BC600">
    <cfRule type="expression" dxfId="858" priority="372">
      <formula>BC600&gt;0</formula>
    </cfRule>
  </conditionalFormatting>
  <conditionalFormatting sqref="BC602:BC613">
    <cfRule type="expression" dxfId="857" priority="1161">
      <formula>OR(BC602&gt;80,BC602&lt;10)</formula>
    </cfRule>
    <cfRule type="expression" dxfId="856" priority="1162">
      <formula>AND($K602="x",BC602&gt;0)</formula>
    </cfRule>
  </conditionalFormatting>
  <conditionalFormatting sqref="BC622">
    <cfRule type="expression" dxfId="855" priority="364">
      <formula>BC622&gt;0</formula>
    </cfRule>
  </conditionalFormatting>
  <conditionalFormatting sqref="BC624:BC635">
    <cfRule type="expression" dxfId="854" priority="1118">
      <formula>OR(BC624&gt;80,BC624&lt;10)</formula>
    </cfRule>
    <cfRule type="expression" dxfId="853" priority="1119">
      <formula>AND($K624="x",BC624&gt;0)</formula>
    </cfRule>
  </conditionalFormatting>
  <conditionalFormatting sqref="BC644">
    <cfRule type="expression" dxfId="852" priority="356">
      <formula>BC644&gt;0</formula>
    </cfRule>
  </conditionalFormatting>
  <conditionalFormatting sqref="BC646:BC657">
    <cfRule type="expression" dxfId="851" priority="1075">
      <formula>OR(BC646&gt;80,BC646&lt;10)</formula>
    </cfRule>
    <cfRule type="expression" dxfId="850" priority="1076">
      <formula>AND($K646="x",BC646&gt;0)</formula>
    </cfRule>
  </conditionalFormatting>
  <conditionalFormatting sqref="BC666">
    <cfRule type="expression" dxfId="849" priority="348">
      <formula>BC666&gt;0</formula>
    </cfRule>
  </conditionalFormatting>
  <conditionalFormatting sqref="BC668:BC679">
    <cfRule type="expression" dxfId="848" priority="1032">
      <formula>OR(BC668&gt;80,BC668&lt;10)</formula>
    </cfRule>
    <cfRule type="expression" dxfId="847" priority="1033">
      <formula>AND($K668="x",BC668&gt;0)</formula>
    </cfRule>
  </conditionalFormatting>
  <conditionalFormatting sqref="BC688">
    <cfRule type="expression" dxfId="846" priority="340">
      <formula>BC688&gt;0</formula>
    </cfRule>
  </conditionalFormatting>
  <conditionalFormatting sqref="BC690:BC701">
    <cfRule type="expression" dxfId="845" priority="173">
      <formula>OR(BC690&gt;80,BC690&lt;10)</formula>
    </cfRule>
    <cfRule type="expression" dxfId="844" priority="174">
      <formula>AND($K690="x",BC690&gt;0)</formula>
    </cfRule>
  </conditionalFormatting>
  <conditionalFormatting sqref="BC710">
    <cfRule type="expression" dxfId="843" priority="332">
      <formula>BC710&gt;0</formula>
    </cfRule>
  </conditionalFormatting>
  <conditionalFormatting sqref="BC712:BC723">
    <cfRule type="expression" dxfId="842" priority="946">
      <formula>OR(BC712&gt;80,BC712&lt;10)</formula>
    </cfRule>
    <cfRule type="expression" dxfId="841" priority="947">
      <formula>AND($K712="x",BC712&gt;0)</formula>
    </cfRule>
  </conditionalFormatting>
  <conditionalFormatting sqref="BC732">
    <cfRule type="expression" dxfId="840" priority="324">
      <formula>BC732&gt;0</formula>
    </cfRule>
  </conditionalFormatting>
  <conditionalFormatting sqref="BC734:BC745">
    <cfRule type="expression" dxfId="839" priority="903">
      <formula>OR(BC734&gt;80,BC734&lt;10)</formula>
    </cfRule>
    <cfRule type="expression" dxfId="838" priority="904">
      <formula>AND($K734="x",BC734&gt;0)</formula>
    </cfRule>
  </conditionalFormatting>
  <conditionalFormatting sqref="BC754">
    <cfRule type="expression" dxfId="837" priority="316">
      <formula>BC754&gt;0</formula>
    </cfRule>
  </conditionalFormatting>
  <conditionalFormatting sqref="BC756:BC767">
    <cfRule type="expression" dxfId="836" priority="860">
      <formula>OR(BC756&gt;80,BC756&lt;10)</formula>
    </cfRule>
    <cfRule type="expression" dxfId="835" priority="861">
      <formula>AND($K756="x",BC756&gt;0)</formula>
    </cfRule>
  </conditionalFormatting>
  <conditionalFormatting sqref="BC776">
    <cfRule type="expression" dxfId="834" priority="308">
      <formula>BC776&gt;0</formula>
    </cfRule>
  </conditionalFormatting>
  <conditionalFormatting sqref="BC778:BC789">
    <cfRule type="expression" dxfId="833" priority="817">
      <formula>OR(BC778&gt;80,BC778&lt;10)</formula>
    </cfRule>
    <cfRule type="expression" dxfId="832" priority="818">
      <formula>AND($K778="x",BC778&gt;0)</formula>
    </cfRule>
  </conditionalFormatting>
  <conditionalFormatting sqref="BC798">
    <cfRule type="expression" dxfId="831" priority="300">
      <formula>BC798&gt;0</formula>
    </cfRule>
  </conditionalFormatting>
  <conditionalFormatting sqref="BC800:BC811">
    <cfRule type="expression" dxfId="830" priority="774">
      <formula>OR(BC800&gt;80,BC800&lt;10)</formula>
    </cfRule>
    <cfRule type="expression" dxfId="829" priority="775">
      <formula>AND($K800="x",BC800&gt;0)</formula>
    </cfRule>
  </conditionalFormatting>
  <conditionalFormatting sqref="BC820">
    <cfRule type="expression" dxfId="828" priority="292">
      <formula>BC820&gt;0</formula>
    </cfRule>
  </conditionalFormatting>
  <conditionalFormatting sqref="BC822:BC833">
    <cfRule type="expression" dxfId="827" priority="731">
      <formula>OR(BC822&gt;80,BC822&lt;10)</formula>
    </cfRule>
    <cfRule type="expression" dxfId="826" priority="732">
      <formula>AND($K822="x",BC822&gt;0)</formula>
    </cfRule>
  </conditionalFormatting>
  <conditionalFormatting sqref="BC842">
    <cfRule type="expression" dxfId="825" priority="284">
      <formula>BC842&gt;0</formula>
    </cfRule>
  </conditionalFormatting>
  <conditionalFormatting sqref="BC844:BC855">
    <cfRule type="expression" dxfId="824" priority="688">
      <formula>OR(BC844&gt;80,BC844&lt;10)</formula>
    </cfRule>
    <cfRule type="expression" dxfId="823" priority="689">
      <formula>AND($K844="x",BC844&gt;0)</formula>
    </cfRule>
  </conditionalFormatting>
  <conditionalFormatting sqref="BC864">
    <cfRule type="expression" dxfId="822" priority="276">
      <formula>BC864&gt;0</formula>
    </cfRule>
  </conditionalFormatting>
  <conditionalFormatting sqref="BC866:BC877">
    <cfRule type="expression" dxfId="821" priority="645">
      <formula>OR(BC866&gt;80,BC866&lt;10)</formula>
    </cfRule>
    <cfRule type="expression" dxfId="820" priority="646">
      <formula>AND($K866="x",BC866&gt;0)</formula>
    </cfRule>
  </conditionalFormatting>
  <conditionalFormatting sqref="BC886">
    <cfRule type="expression" dxfId="819" priority="268">
      <formula>BC886&gt;0</formula>
    </cfRule>
  </conditionalFormatting>
  <conditionalFormatting sqref="BC888:BC899">
    <cfRule type="expression" dxfId="818" priority="602">
      <formula>OR(BC888&gt;80,BC888&lt;10)</formula>
    </cfRule>
    <cfRule type="expression" dxfId="817" priority="603">
      <formula>AND($K888="x",BC888&gt;0)</formula>
    </cfRule>
  </conditionalFormatting>
  <conditionalFormatting sqref="BJ8:BJ19">
    <cfRule type="expression" dxfId="816" priority="4756">
      <formula>AND($I8="x",BJ8&gt;0)</formula>
    </cfRule>
  </conditionalFormatting>
  <conditionalFormatting sqref="BJ30:BJ41">
    <cfRule type="expression" dxfId="815" priority="3973">
      <formula>AND($I30="x",BJ30&gt;0)</formula>
    </cfRule>
  </conditionalFormatting>
  <conditionalFormatting sqref="BJ74:BJ85">
    <cfRule type="expression" dxfId="814" priority="2210">
      <formula>AND($I74="x",BJ74&gt;0)</formula>
    </cfRule>
  </conditionalFormatting>
  <conditionalFormatting sqref="BJ96:BJ107">
    <cfRule type="expression" dxfId="813" priority="2167">
      <formula>AND($I96="x",BJ96&gt;0)</formula>
    </cfRule>
  </conditionalFormatting>
  <conditionalFormatting sqref="BJ118:BJ129">
    <cfRule type="expression" dxfId="812" priority="2124">
      <formula>AND($I118="x",BJ118&gt;0)</formula>
    </cfRule>
  </conditionalFormatting>
  <conditionalFormatting sqref="BJ140:BJ151">
    <cfRule type="expression" dxfId="811" priority="2081">
      <formula>AND($I140="x",BJ140&gt;0)</formula>
    </cfRule>
  </conditionalFormatting>
  <conditionalFormatting sqref="BJ162:BJ173">
    <cfRule type="expression" dxfId="810" priority="2038">
      <formula>AND($I162="x",BJ162&gt;0)</formula>
    </cfRule>
  </conditionalFormatting>
  <conditionalFormatting sqref="BJ184:BJ195">
    <cfRule type="expression" dxfId="809" priority="1995">
      <formula>AND($I184="x",BJ184&gt;0)</formula>
    </cfRule>
  </conditionalFormatting>
  <conditionalFormatting sqref="BJ206:BJ217">
    <cfRule type="expression" dxfId="808" priority="1952">
      <formula>AND($I206="x",BJ206&gt;0)</formula>
    </cfRule>
  </conditionalFormatting>
  <conditionalFormatting sqref="BJ228:BJ239">
    <cfRule type="expression" dxfId="807" priority="1909">
      <formula>AND($I228="x",BJ228&gt;0)</formula>
    </cfRule>
  </conditionalFormatting>
  <conditionalFormatting sqref="BJ250:BJ261">
    <cfRule type="expression" dxfId="806" priority="1866">
      <formula>AND($I250="x",BJ250&gt;0)</formula>
    </cfRule>
  </conditionalFormatting>
  <conditionalFormatting sqref="BJ272:BJ283">
    <cfRule type="expression" dxfId="805" priority="1823">
      <formula>AND($I272="x",BJ272&gt;0)</formula>
    </cfRule>
  </conditionalFormatting>
  <conditionalFormatting sqref="BJ294:BJ305">
    <cfRule type="expression" dxfId="804" priority="1780">
      <formula>AND($I294="x",BJ294&gt;0)</formula>
    </cfRule>
  </conditionalFormatting>
  <conditionalFormatting sqref="BJ316:BJ327">
    <cfRule type="expression" dxfId="803" priority="1737">
      <formula>AND($I316="x",BJ316&gt;0)</formula>
    </cfRule>
  </conditionalFormatting>
  <conditionalFormatting sqref="BJ338:BJ349">
    <cfRule type="expression" dxfId="802" priority="1694">
      <formula>AND($I338="x",BJ338&gt;0)</formula>
    </cfRule>
  </conditionalFormatting>
  <conditionalFormatting sqref="BJ360:BJ371">
    <cfRule type="expression" dxfId="801" priority="1651">
      <formula>AND($I360="x",BJ360&gt;0)</formula>
    </cfRule>
  </conditionalFormatting>
  <conditionalFormatting sqref="BJ382:BJ393">
    <cfRule type="expression" dxfId="800" priority="1608">
      <formula>AND($I382="x",BJ382&gt;0)</formula>
    </cfRule>
  </conditionalFormatting>
  <conditionalFormatting sqref="BJ404:BJ415">
    <cfRule type="expression" dxfId="799" priority="1565">
      <formula>AND($I404="x",BJ404&gt;0)</formula>
    </cfRule>
  </conditionalFormatting>
  <conditionalFormatting sqref="BJ426:BJ437">
    <cfRule type="expression" dxfId="798" priority="1522">
      <formula>AND($I426="x",BJ426&gt;0)</formula>
    </cfRule>
  </conditionalFormatting>
  <conditionalFormatting sqref="BJ448:BJ459">
    <cfRule type="expression" dxfId="797" priority="1479">
      <formula>AND($I448="x",BJ448&gt;0)</formula>
    </cfRule>
  </conditionalFormatting>
  <conditionalFormatting sqref="BJ470:BJ481">
    <cfRule type="expression" dxfId="796" priority="1436">
      <formula>AND($I470="x",BJ470&gt;0)</formula>
    </cfRule>
  </conditionalFormatting>
  <conditionalFormatting sqref="BJ492:BJ503">
    <cfRule type="expression" dxfId="795" priority="1393">
      <formula>AND($I492="x",BJ492&gt;0)</formula>
    </cfRule>
  </conditionalFormatting>
  <conditionalFormatting sqref="BJ514:BJ525">
    <cfRule type="expression" dxfId="794" priority="1350">
      <formula>AND($I514="x",BJ514&gt;0)</formula>
    </cfRule>
  </conditionalFormatting>
  <conditionalFormatting sqref="BJ536:BJ547">
    <cfRule type="expression" dxfId="793" priority="1307">
      <formula>AND($I536="x",BJ536&gt;0)</formula>
    </cfRule>
  </conditionalFormatting>
  <conditionalFormatting sqref="BJ558:BJ569">
    <cfRule type="expression" dxfId="792" priority="1264">
      <formula>AND($I558="x",BJ558&gt;0)</formula>
    </cfRule>
  </conditionalFormatting>
  <conditionalFormatting sqref="BJ580:BJ591">
    <cfRule type="expression" dxfId="791" priority="1221">
      <formula>AND($I580="x",BJ580&gt;0)</formula>
    </cfRule>
  </conditionalFormatting>
  <conditionalFormatting sqref="BJ602:BJ613">
    <cfRule type="expression" dxfId="790" priority="1178">
      <formula>AND($I602="x",BJ602&gt;0)</formula>
    </cfRule>
  </conditionalFormatting>
  <conditionalFormatting sqref="BJ624:BJ635">
    <cfRule type="expression" dxfId="789" priority="1135">
      <formula>AND($I624="x",BJ624&gt;0)</formula>
    </cfRule>
  </conditionalFormatting>
  <conditionalFormatting sqref="BJ646:BJ657">
    <cfRule type="expression" dxfId="788" priority="1092">
      <formula>AND($I646="x",BJ646&gt;0)</formula>
    </cfRule>
  </conditionalFormatting>
  <conditionalFormatting sqref="BJ668:BJ679">
    <cfRule type="expression" dxfId="787" priority="1049">
      <formula>AND($I668="x",BJ668&gt;0)</formula>
    </cfRule>
  </conditionalFormatting>
  <conditionalFormatting sqref="BJ690:BJ701">
    <cfRule type="expression" dxfId="786" priority="1006">
      <formula>AND($I690="x",BJ690&gt;0)</formula>
    </cfRule>
  </conditionalFormatting>
  <conditionalFormatting sqref="BJ712:BJ723">
    <cfRule type="expression" dxfId="785" priority="963">
      <formula>AND($I712="x",BJ712&gt;0)</formula>
    </cfRule>
  </conditionalFormatting>
  <conditionalFormatting sqref="BJ734:BJ745">
    <cfRule type="expression" dxfId="784" priority="920">
      <formula>AND($I734="x",BJ734&gt;0)</formula>
    </cfRule>
  </conditionalFormatting>
  <conditionalFormatting sqref="BJ756:BJ767">
    <cfRule type="expression" dxfId="783" priority="877">
      <formula>AND($I756="x",BJ756&gt;0)</formula>
    </cfRule>
  </conditionalFormatting>
  <conditionalFormatting sqref="BJ778:BJ789">
    <cfRule type="expression" dxfId="782" priority="834">
      <formula>AND($I778="x",BJ778&gt;0)</formula>
    </cfRule>
  </conditionalFormatting>
  <conditionalFormatting sqref="BJ800:BJ811">
    <cfRule type="expression" dxfId="781" priority="791">
      <formula>AND($I800="x",BJ800&gt;0)</formula>
    </cfRule>
  </conditionalFormatting>
  <conditionalFormatting sqref="BJ822:BJ833">
    <cfRule type="expression" dxfId="780" priority="748">
      <formula>AND($I822="x",BJ822&gt;0)</formula>
    </cfRule>
  </conditionalFormatting>
  <conditionalFormatting sqref="BJ844:BJ855">
    <cfRule type="expression" dxfId="779" priority="705">
      <formula>AND($I844="x",BJ844&gt;0)</formula>
    </cfRule>
  </conditionalFormatting>
  <conditionalFormatting sqref="BJ866:BJ877">
    <cfRule type="expression" dxfId="778" priority="662">
      <formula>AND($I866="x",BJ866&gt;0)</formula>
    </cfRule>
  </conditionalFormatting>
  <conditionalFormatting sqref="BJ888:BJ899">
    <cfRule type="expression" dxfId="777" priority="619">
      <formula>AND($I888="x",BJ888&gt;0)</formula>
    </cfRule>
  </conditionalFormatting>
  <conditionalFormatting sqref="BK8:BK19">
    <cfRule type="expression" dxfId="776" priority="4755">
      <formula>AND($J8="x",BK8&gt;0)</formula>
    </cfRule>
  </conditionalFormatting>
  <conditionalFormatting sqref="BK30:BK41">
    <cfRule type="expression" dxfId="775" priority="3972">
      <formula>AND($J30="x",BK30&gt;0)</formula>
    </cfRule>
  </conditionalFormatting>
  <conditionalFormatting sqref="BK74:BK85">
    <cfRule type="expression" dxfId="774" priority="2209">
      <formula>AND($J74="x",BK74&gt;0)</formula>
    </cfRule>
  </conditionalFormatting>
  <conditionalFormatting sqref="BK96:BK107">
    <cfRule type="expression" dxfId="773" priority="2166">
      <formula>AND($J96="x",BK96&gt;0)</formula>
    </cfRule>
  </conditionalFormatting>
  <conditionalFormatting sqref="BK118:BK129">
    <cfRule type="expression" dxfId="772" priority="2123">
      <formula>AND($J118="x",BK118&gt;0)</formula>
    </cfRule>
  </conditionalFormatting>
  <conditionalFormatting sqref="BK140:BK151">
    <cfRule type="expression" dxfId="771" priority="2080">
      <formula>AND($J140="x",BK140&gt;0)</formula>
    </cfRule>
  </conditionalFormatting>
  <conditionalFormatting sqref="BK162:BK173">
    <cfRule type="expression" dxfId="770" priority="2037">
      <formula>AND($J162="x",BK162&gt;0)</formula>
    </cfRule>
  </conditionalFormatting>
  <conditionalFormatting sqref="BK184:BK195">
    <cfRule type="expression" dxfId="769" priority="1994">
      <formula>AND($J184="x",BK184&gt;0)</formula>
    </cfRule>
  </conditionalFormatting>
  <conditionalFormatting sqref="BK206:BK217">
    <cfRule type="expression" dxfId="768" priority="1951">
      <formula>AND($J206="x",BK206&gt;0)</formula>
    </cfRule>
  </conditionalFormatting>
  <conditionalFormatting sqref="BK228:BK239">
    <cfRule type="expression" dxfId="767" priority="1908">
      <formula>AND($J228="x",BK228&gt;0)</formula>
    </cfRule>
  </conditionalFormatting>
  <conditionalFormatting sqref="BK250:BK261">
    <cfRule type="expression" dxfId="766" priority="1865">
      <formula>AND($J250="x",BK250&gt;0)</formula>
    </cfRule>
  </conditionalFormatting>
  <conditionalFormatting sqref="BK272:BK283">
    <cfRule type="expression" dxfId="765" priority="1822">
      <formula>AND($J272="x",BK272&gt;0)</formula>
    </cfRule>
  </conditionalFormatting>
  <conditionalFormatting sqref="BK294:BK305">
    <cfRule type="expression" dxfId="764" priority="1779">
      <formula>AND($J294="x",BK294&gt;0)</formula>
    </cfRule>
  </conditionalFormatting>
  <conditionalFormatting sqref="BK316:BK327">
    <cfRule type="expression" dxfId="763" priority="1736">
      <formula>AND($J316="x",BK316&gt;0)</formula>
    </cfRule>
  </conditionalFormatting>
  <conditionalFormatting sqref="BK338:BK349">
    <cfRule type="expression" dxfId="762" priority="1693">
      <formula>AND($J338="x",BK338&gt;0)</formula>
    </cfRule>
  </conditionalFormatting>
  <conditionalFormatting sqref="BK360:BK371">
    <cfRule type="expression" dxfId="761" priority="1650">
      <formula>AND($J360="x",BK360&gt;0)</formula>
    </cfRule>
  </conditionalFormatting>
  <conditionalFormatting sqref="BK382:BK393">
    <cfRule type="expression" dxfId="760" priority="1607">
      <formula>AND($J382="x",BK382&gt;0)</formula>
    </cfRule>
  </conditionalFormatting>
  <conditionalFormatting sqref="BK404:BK415">
    <cfRule type="expression" dxfId="759" priority="1564">
      <formula>AND($J404="x",BK404&gt;0)</formula>
    </cfRule>
  </conditionalFormatting>
  <conditionalFormatting sqref="BK426:BK437">
    <cfRule type="expression" dxfId="758" priority="1521">
      <formula>AND($J426="x",BK426&gt;0)</formula>
    </cfRule>
  </conditionalFormatting>
  <conditionalFormatting sqref="BK448:BK459">
    <cfRule type="expression" dxfId="757" priority="1478">
      <formula>AND($J448="x",BK448&gt;0)</formula>
    </cfRule>
  </conditionalFormatting>
  <conditionalFormatting sqref="BK470:BK481">
    <cfRule type="expression" dxfId="756" priority="1435">
      <formula>AND($J470="x",BK470&gt;0)</formula>
    </cfRule>
  </conditionalFormatting>
  <conditionalFormatting sqref="BK492:BK503">
    <cfRule type="expression" dxfId="755" priority="1392">
      <formula>AND($J492="x",BK492&gt;0)</formula>
    </cfRule>
  </conditionalFormatting>
  <conditionalFormatting sqref="BK514:BK525">
    <cfRule type="expression" dxfId="754" priority="1349">
      <formula>AND($J514="x",BK514&gt;0)</formula>
    </cfRule>
  </conditionalFormatting>
  <conditionalFormatting sqref="BK536:BK547">
    <cfRule type="expression" dxfId="753" priority="1306">
      <formula>AND($J536="x",BK536&gt;0)</formula>
    </cfRule>
  </conditionalFormatting>
  <conditionalFormatting sqref="BK558:BK569">
    <cfRule type="expression" dxfId="752" priority="1263">
      <formula>AND($J558="x",BK558&gt;0)</formula>
    </cfRule>
  </conditionalFormatting>
  <conditionalFormatting sqref="BK580:BK591">
    <cfRule type="expression" dxfId="751" priority="1220">
      <formula>AND($J580="x",BK580&gt;0)</formula>
    </cfRule>
  </conditionalFormatting>
  <conditionalFormatting sqref="BK602:BK613">
    <cfRule type="expression" dxfId="750" priority="1177">
      <formula>AND($J602="x",BK602&gt;0)</formula>
    </cfRule>
  </conditionalFormatting>
  <conditionalFormatting sqref="BK624:BK635">
    <cfRule type="expression" dxfId="749" priority="1134">
      <formula>AND($J624="x",BK624&gt;0)</formula>
    </cfRule>
  </conditionalFormatting>
  <conditionalFormatting sqref="BK646:BK657">
    <cfRule type="expression" dxfId="748" priority="1091">
      <formula>AND($J646="x",BK646&gt;0)</formula>
    </cfRule>
  </conditionalFormatting>
  <conditionalFormatting sqref="BK668:BK679">
    <cfRule type="expression" dxfId="747" priority="1048">
      <formula>AND($J668="x",BK668&gt;0)</formula>
    </cfRule>
  </conditionalFormatting>
  <conditionalFormatting sqref="BK690:BK701">
    <cfRule type="expression" dxfId="746" priority="1005">
      <formula>AND($J690="x",BK690&gt;0)</formula>
    </cfRule>
  </conditionalFormatting>
  <conditionalFormatting sqref="BK712:BK723">
    <cfRule type="expression" dxfId="745" priority="962">
      <formula>AND($J712="x",BK712&gt;0)</formula>
    </cfRule>
  </conditionalFormatting>
  <conditionalFormatting sqref="BK734:BK745">
    <cfRule type="expression" dxfId="744" priority="919">
      <formula>AND($J734="x",BK734&gt;0)</formula>
    </cfRule>
  </conditionalFormatting>
  <conditionalFormatting sqref="BK756:BK767">
    <cfRule type="expression" dxfId="743" priority="876">
      <formula>AND($J756="x",BK756&gt;0)</formula>
    </cfRule>
  </conditionalFormatting>
  <conditionalFormatting sqref="BK778:BK789">
    <cfRule type="expression" dxfId="742" priority="833">
      <formula>AND($J778="x",BK778&gt;0)</formula>
    </cfRule>
  </conditionalFormatting>
  <conditionalFormatting sqref="BK800:BK811">
    <cfRule type="expression" dxfId="741" priority="790">
      <formula>AND($J800="x",BK800&gt;0)</formula>
    </cfRule>
  </conditionalFormatting>
  <conditionalFormatting sqref="BK822:BK833">
    <cfRule type="expression" dxfId="740" priority="747">
      <formula>AND($J822="x",BK822&gt;0)</formula>
    </cfRule>
  </conditionalFormatting>
  <conditionalFormatting sqref="BK844:BK855">
    <cfRule type="expression" dxfId="739" priority="704">
      <formula>AND($J844="x",BK844&gt;0)</formula>
    </cfRule>
  </conditionalFormatting>
  <conditionalFormatting sqref="BK866:BK877">
    <cfRule type="expression" dxfId="738" priority="661">
      <formula>AND($J866="x",BK866&gt;0)</formula>
    </cfRule>
  </conditionalFormatting>
  <conditionalFormatting sqref="BK888:BK899">
    <cfRule type="expression" dxfId="737" priority="618">
      <formula>AND($J888="x",BK888&gt;0)</formula>
    </cfRule>
  </conditionalFormatting>
  <conditionalFormatting sqref="BL6">
    <cfRule type="expression" dxfId="736" priority="4769">
      <formula>BL6&gt;0</formula>
    </cfRule>
  </conditionalFormatting>
  <conditionalFormatting sqref="BL8:BL19">
    <cfRule type="expression" dxfId="735" priority="4737">
      <formula>OR(BL8&gt;80,BL8&lt;10)</formula>
    </cfRule>
    <cfRule type="expression" dxfId="734" priority="4738">
      <formula>AND($K8="x",BL8&gt;0)</formula>
    </cfRule>
  </conditionalFormatting>
  <conditionalFormatting sqref="BL28">
    <cfRule type="expression" dxfId="733" priority="259">
      <formula>BL28&gt;0</formula>
    </cfRule>
  </conditionalFormatting>
  <conditionalFormatting sqref="BL30:BL41">
    <cfRule type="expression" dxfId="732" priority="3954">
      <formula>OR(BL30&gt;80,BL30&lt;10)</formula>
    </cfRule>
    <cfRule type="expression" dxfId="731" priority="3955">
      <formula>AND($K30="x",BL30&gt;0)</formula>
    </cfRule>
  </conditionalFormatting>
  <conditionalFormatting sqref="BL50">
    <cfRule type="expression" dxfId="730" priority="251">
      <formula>BL50&gt;0</formula>
    </cfRule>
  </conditionalFormatting>
  <conditionalFormatting sqref="BL72">
    <cfRule type="expression" dxfId="729" priority="243">
      <formula>BL72&gt;0</formula>
    </cfRule>
  </conditionalFormatting>
  <conditionalFormatting sqref="BL74:BL85">
    <cfRule type="expression" dxfId="728" priority="2191">
      <formula>OR(BL74&gt;80,BL74&lt;10)</formula>
    </cfRule>
    <cfRule type="expression" dxfId="727" priority="2192">
      <formula>AND($K74="x",BL74&gt;0)</formula>
    </cfRule>
  </conditionalFormatting>
  <conditionalFormatting sqref="BL94">
    <cfRule type="expression" dxfId="726" priority="235">
      <formula>BL94&gt;0</formula>
    </cfRule>
  </conditionalFormatting>
  <conditionalFormatting sqref="BL96:BL107">
    <cfRule type="expression" dxfId="725" priority="2148">
      <formula>OR(BL96&gt;80,BL96&lt;10)</formula>
    </cfRule>
    <cfRule type="expression" dxfId="724" priority="2149">
      <formula>AND($K96="x",BL96&gt;0)</formula>
    </cfRule>
  </conditionalFormatting>
  <conditionalFormatting sqref="BL116">
    <cfRule type="expression" dxfId="723" priority="227">
      <formula>BL116&gt;0</formula>
    </cfRule>
  </conditionalFormatting>
  <conditionalFormatting sqref="BL118:BL129">
    <cfRule type="expression" dxfId="722" priority="2105">
      <formula>OR(BL118&gt;80,BL118&lt;10)</formula>
    </cfRule>
    <cfRule type="expression" dxfId="721" priority="2106">
      <formula>AND($K118="x",BL118&gt;0)</formula>
    </cfRule>
  </conditionalFormatting>
  <conditionalFormatting sqref="BL138">
    <cfRule type="expression" dxfId="720" priority="219">
      <formula>BL138&gt;0</formula>
    </cfRule>
  </conditionalFormatting>
  <conditionalFormatting sqref="BL140:BL151">
    <cfRule type="expression" dxfId="719" priority="2062">
      <formula>OR(BL140&gt;80,BL140&lt;10)</formula>
    </cfRule>
    <cfRule type="expression" dxfId="718" priority="2063">
      <formula>AND($K140="x",BL140&gt;0)</formula>
    </cfRule>
  </conditionalFormatting>
  <conditionalFormatting sqref="BL160">
    <cfRule type="expression" dxfId="717" priority="211">
      <formula>BL160&gt;0</formula>
    </cfRule>
  </conditionalFormatting>
  <conditionalFormatting sqref="BL162:BL173">
    <cfRule type="expression" dxfId="716" priority="2019">
      <formula>OR(BL162&gt;80,BL162&lt;10)</formula>
    </cfRule>
    <cfRule type="expression" dxfId="715" priority="2020">
      <formula>AND($K162="x",BL162&gt;0)</formula>
    </cfRule>
  </conditionalFormatting>
  <conditionalFormatting sqref="BL182">
    <cfRule type="expression" dxfId="714" priority="203">
      <formula>BL182&gt;0</formula>
    </cfRule>
  </conditionalFormatting>
  <conditionalFormatting sqref="BL184:BL195">
    <cfRule type="expression" dxfId="713" priority="1976">
      <formula>OR(BL184&gt;80,BL184&lt;10)</formula>
    </cfRule>
    <cfRule type="expression" dxfId="712" priority="1977">
      <formula>AND($K184="x",BL184&gt;0)</formula>
    </cfRule>
  </conditionalFormatting>
  <conditionalFormatting sqref="BL204">
    <cfRule type="expression" dxfId="711" priority="195">
      <formula>BL204&gt;0</formula>
    </cfRule>
  </conditionalFormatting>
  <conditionalFormatting sqref="BL206:BL217">
    <cfRule type="expression" dxfId="710" priority="1933">
      <formula>OR(BL206&gt;80,BL206&lt;10)</formula>
    </cfRule>
    <cfRule type="expression" dxfId="709" priority="1934">
      <formula>AND($K206="x",BL206&gt;0)</formula>
    </cfRule>
  </conditionalFormatting>
  <conditionalFormatting sqref="BL226">
    <cfRule type="expression" dxfId="708" priority="187">
      <formula>BL226&gt;0</formula>
    </cfRule>
  </conditionalFormatting>
  <conditionalFormatting sqref="BL228:BL239">
    <cfRule type="expression" dxfId="707" priority="1890">
      <formula>OR(BL228&gt;80,BL228&lt;10)</formula>
    </cfRule>
    <cfRule type="expression" dxfId="706" priority="1891">
      <formula>AND($K228="x",BL228&gt;0)</formula>
    </cfRule>
  </conditionalFormatting>
  <conditionalFormatting sqref="BL248">
    <cfRule type="expression" dxfId="705" priority="179">
      <formula>BL248&gt;0</formula>
    </cfRule>
  </conditionalFormatting>
  <conditionalFormatting sqref="BL250:BL261">
    <cfRule type="expression" dxfId="704" priority="1847">
      <formula>OR(BL250&gt;80,BL250&lt;10)</formula>
    </cfRule>
    <cfRule type="expression" dxfId="703" priority="1848">
      <formula>AND($K250="x",BL250&gt;0)</formula>
    </cfRule>
  </conditionalFormatting>
  <conditionalFormatting sqref="BL270">
    <cfRule type="expression" dxfId="702" priority="491">
      <formula>BL270&gt;0</formula>
    </cfRule>
  </conditionalFormatting>
  <conditionalFormatting sqref="BL272:BL283">
    <cfRule type="expression" dxfId="701" priority="1804">
      <formula>OR(BL272&gt;80,BL272&lt;10)</formula>
    </cfRule>
    <cfRule type="expression" dxfId="700" priority="1805">
      <formula>AND($K272="x",BL272&gt;0)</formula>
    </cfRule>
  </conditionalFormatting>
  <conditionalFormatting sqref="BL292">
    <cfRule type="expression" dxfId="699" priority="483">
      <formula>BL292&gt;0</formula>
    </cfRule>
  </conditionalFormatting>
  <conditionalFormatting sqref="BL294:BL305">
    <cfRule type="expression" dxfId="698" priority="1761">
      <formula>OR(BL294&gt;80,BL294&lt;10)</formula>
    </cfRule>
    <cfRule type="expression" dxfId="697" priority="1762">
      <formula>AND($K294="x",BL294&gt;0)</formula>
    </cfRule>
  </conditionalFormatting>
  <conditionalFormatting sqref="BL314">
    <cfRule type="expression" dxfId="696" priority="475">
      <formula>BL314&gt;0</formula>
    </cfRule>
  </conditionalFormatting>
  <conditionalFormatting sqref="BL316:BL327">
    <cfRule type="expression" dxfId="695" priority="1718">
      <formula>OR(BL316&gt;80,BL316&lt;10)</formula>
    </cfRule>
    <cfRule type="expression" dxfId="694" priority="1719">
      <formula>AND($K316="x",BL316&gt;0)</formula>
    </cfRule>
  </conditionalFormatting>
  <conditionalFormatting sqref="BL336">
    <cfRule type="expression" dxfId="693" priority="467">
      <formula>BL336&gt;0</formula>
    </cfRule>
  </conditionalFormatting>
  <conditionalFormatting sqref="BL338:BL349">
    <cfRule type="expression" dxfId="692" priority="1675">
      <formula>OR(BL338&gt;80,BL338&lt;10)</formula>
    </cfRule>
    <cfRule type="expression" dxfId="691" priority="1676">
      <formula>AND($K338="x",BL338&gt;0)</formula>
    </cfRule>
  </conditionalFormatting>
  <conditionalFormatting sqref="BL358">
    <cfRule type="expression" dxfId="690" priority="459">
      <formula>BL358&gt;0</formula>
    </cfRule>
  </conditionalFormatting>
  <conditionalFormatting sqref="BL360:BL371">
    <cfRule type="expression" dxfId="689" priority="1632">
      <formula>OR(BL360&gt;80,BL360&lt;10)</formula>
    </cfRule>
    <cfRule type="expression" dxfId="688" priority="1633">
      <formula>AND($K360="x",BL360&gt;0)</formula>
    </cfRule>
  </conditionalFormatting>
  <conditionalFormatting sqref="BL380">
    <cfRule type="expression" dxfId="687" priority="451">
      <formula>BL380&gt;0</formula>
    </cfRule>
  </conditionalFormatting>
  <conditionalFormatting sqref="BL382:BL393">
    <cfRule type="expression" dxfId="686" priority="1589">
      <formula>OR(BL382&gt;80,BL382&lt;10)</formula>
    </cfRule>
    <cfRule type="expression" dxfId="685" priority="1590">
      <formula>AND($K382="x",BL382&gt;0)</formula>
    </cfRule>
  </conditionalFormatting>
  <conditionalFormatting sqref="BL402">
    <cfRule type="expression" dxfId="684" priority="443">
      <formula>BL402&gt;0</formula>
    </cfRule>
  </conditionalFormatting>
  <conditionalFormatting sqref="BL404:BL415">
    <cfRule type="expression" dxfId="683" priority="1546">
      <formula>OR(BL404&gt;80,BL404&lt;10)</formula>
    </cfRule>
    <cfRule type="expression" dxfId="682" priority="1547">
      <formula>AND($K404="x",BL404&gt;0)</formula>
    </cfRule>
  </conditionalFormatting>
  <conditionalFormatting sqref="BL424">
    <cfRule type="expression" dxfId="681" priority="435">
      <formula>BL424&gt;0</formula>
    </cfRule>
  </conditionalFormatting>
  <conditionalFormatting sqref="BL426:BL437">
    <cfRule type="expression" dxfId="680" priority="1503">
      <formula>OR(BL426&gt;80,BL426&lt;10)</formula>
    </cfRule>
    <cfRule type="expression" dxfId="679" priority="1504">
      <formula>AND($K426="x",BL426&gt;0)</formula>
    </cfRule>
  </conditionalFormatting>
  <conditionalFormatting sqref="BL446">
    <cfRule type="expression" dxfId="678" priority="427">
      <formula>BL446&gt;0</formula>
    </cfRule>
  </conditionalFormatting>
  <conditionalFormatting sqref="BL448:BL459">
    <cfRule type="expression" dxfId="677" priority="1460">
      <formula>OR(BL448&gt;80,BL448&lt;10)</formula>
    </cfRule>
    <cfRule type="expression" dxfId="676" priority="1461">
      <formula>AND($K448="x",BL448&gt;0)</formula>
    </cfRule>
  </conditionalFormatting>
  <conditionalFormatting sqref="BL468">
    <cfRule type="expression" dxfId="675" priority="419">
      <formula>BL468&gt;0</formula>
    </cfRule>
  </conditionalFormatting>
  <conditionalFormatting sqref="BL470:BL481">
    <cfRule type="expression" dxfId="674" priority="1417">
      <formula>OR(BL470&gt;80,BL470&lt;10)</formula>
    </cfRule>
    <cfRule type="expression" dxfId="673" priority="1418">
      <formula>AND($K470="x",BL470&gt;0)</formula>
    </cfRule>
  </conditionalFormatting>
  <conditionalFormatting sqref="BL490">
    <cfRule type="expression" dxfId="672" priority="411">
      <formula>BL490&gt;0</formula>
    </cfRule>
  </conditionalFormatting>
  <conditionalFormatting sqref="BL492:BL503">
    <cfRule type="expression" dxfId="671" priority="1374">
      <formula>OR(BL492&gt;80,BL492&lt;10)</formula>
    </cfRule>
    <cfRule type="expression" dxfId="670" priority="1375">
      <formula>AND($K492="x",BL492&gt;0)</formula>
    </cfRule>
  </conditionalFormatting>
  <conditionalFormatting sqref="BL512">
    <cfRule type="expression" dxfId="669" priority="403">
      <formula>BL512&gt;0</formula>
    </cfRule>
  </conditionalFormatting>
  <conditionalFormatting sqref="BL514:BL525">
    <cfRule type="expression" dxfId="668" priority="1331">
      <formula>OR(BL514&gt;80,BL514&lt;10)</formula>
    </cfRule>
    <cfRule type="expression" dxfId="667" priority="1332">
      <formula>AND($K514="x",BL514&gt;0)</formula>
    </cfRule>
  </conditionalFormatting>
  <conditionalFormatting sqref="BL534">
    <cfRule type="expression" dxfId="666" priority="395">
      <formula>BL534&gt;0</formula>
    </cfRule>
  </conditionalFormatting>
  <conditionalFormatting sqref="BL536:BL547">
    <cfRule type="expression" dxfId="665" priority="1288">
      <formula>OR(BL536&gt;80,BL536&lt;10)</formula>
    </cfRule>
    <cfRule type="expression" dxfId="664" priority="1289">
      <formula>AND($K536="x",BL536&gt;0)</formula>
    </cfRule>
  </conditionalFormatting>
  <conditionalFormatting sqref="BL556">
    <cfRule type="expression" dxfId="663" priority="387">
      <formula>BL556&gt;0</formula>
    </cfRule>
  </conditionalFormatting>
  <conditionalFormatting sqref="BL558:BL569">
    <cfRule type="expression" dxfId="662" priority="1245">
      <formula>OR(BL558&gt;80,BL558&lt;10)</formula>
    </cfRule>
    <cfRule type="expression" dxfId="661" priority="1246">
      <formula>AND($K558="x",BL558&gt;0)</formula>
    </cfRule>
  </conditionalFormatting>
  <conditionalFormatting sqref="BL578">
    <cfRule type="expression" dxfId="660" priority="379">
      <formula>BL578&gt;0</formula>
    </cfRule>
  </conditionalFormatting>
  <conditionalFormatting sqref="BL580:BL591">
    <cfRule type="expression" dxfId="659" priority="1202">
      <formula>OR(BL580&gt;80,BL580&lt;10)</formula>
    </cfRule>
    <cfRule type="expression" dxfId="658" priority="1203">
      <formula>AND($K580="x",BL580&gt;0)</formula>
    </cfRule>
  </conditionalFormatting>
  <conditionalFormatting sqref="BL600">
    <cfRule type="expression" dxfId="657" priority="371">
      <formula>BL600&gt;0</formula>
    </cfRule>
  </conditionalFormatting>
  <conditionalFormatting sqref="BL602:BL613">
    <cfRule type="expression" dxfId="656" priority="1159">
      <formula>OR(BL602&gt;80,BL602&lt;10)</formula>
    </cfRule>
    <cfRule type="expression" dxfId="655" priority="1160">
      <formula>AND($K602="x",BL602&gt;0)</formula>
    </cfRule>
  </conditionalFormatting>
  <conditionalFormatting sqref="BL622">
    <cfRule type="expression" dxfId="654" priority="363">
      <formula>BL622&gt;0</formula>
    </cfRule>
  </conditionalFormatting>
  <conditionalFormatting sqref="BL624:BL635">
    <cfRule type="expression" dxfId="653" priority="1116">
      <formula>OR(BL624&gt;80,BL624&lt;10)</formula>
    </cfRule>
    <cfRule type="expression" dxfId="652" priority="1117">
      <formula>AND($K624="x",BL624&gt;0)</formula>
    </cfRule>
  </conditionalFormatting>
  <conditionalFormatting sqref="BL644">
    <cfRule type="expression" dxfId="651" priority="355">
      <formula>BL644&gt;0</formula>
    </cfRule>
  </conditionalFormatting>
  <conditionalFormatting sqref="BL646:BL657">
    <cfRule type="expression" dxfId="650" priority="1073">
      <formula>OR(BL646&gt;80,BL646&lt;10)</formula>
    </cfRule>
    <cfRule type="expression" dxfId="649" priority="1074">
      <formula>AND($K646="x",BL646&gt;0)</formula>
    </cfRule>
  </conditionalFormatting>
  <conditionalFormatting sqref="BL666">
    <cfRule type="expression" dxfId="648" priority="347">
      <formula>BL666&gt;0</formula>
    </cfRule>
  </conditionalFormatting>
  <conditionalFormatting sqref="BL668:BL679">
    <cfRule type="expression" dxfId="647" priority="1030">
      <formula>OR(BL668&gt;80,BL668&lt;10)</formula>
    </cfRule>
    <cfRule type="expression" dxfId="646" priority="1031">
      <formula>AND($K668="x",BL668&gt;0)</formula>
    </cfRule>
  </conditionalFormatting>
  <conditionalFormatting sqref="BL688">
    <cfRule type="expression" dxfId="645" priority="339">
      <formula>BL688&gt;0</formula>
    </cfRule>
  </conditionalFormatting>
  <conditionalFormatting sqref="BL690:BL701">
    <cfRule type="expression" dxfId="644" priority="987">
      <formula>OR(BL690&gt;80,BL690&lt;10)</formula>
    </cfRule>
    <cfRule type="expression" dxfId="643" priority="988">
      <formula>AND($K690="x",BL690&gt;0)</formula>
    </cfRule>
  </conditionalFormatting>
  <conditionalFormatting sqref="BL710">
    <cfRule type="expression" dxfId="642" priority="331">
      <formula>BL710&gt;0</formula>
    </cfRule>
  </conditionalFormatting>
  <conditionalFormatting sqref="BL712:BL723">
    <cfRule type="expression" dxfId="641" priority="944">
      <formula>OR(BL712&gt;80,BL712&lt;10)</formula>
    </cfRule>
    <cfRule type="expression" dxfId="640" priority="945">
      <formula>AND($K712="x",BL712&gt;0)</formula>
    </cfRule>
  </conditionalFormatting>
  <conditionalFormatting sqref="BL732">
    <cfRule type="expression" dxfId="639" priority="323">
      <formula>BL732&gt;0</formula>
    </cfRule>
  </conditionalFormatting>
  <conditionalFormatting sqref="BL734:BL745">
    <cfRule type="expression" dxfId="638" priority="901">
      <formula>OR(BL734&gt;80,BL734&lt;10)</formula>
    </cfRule>
    <cfRule type="expression" dxfId="637" priority="902">
      <formula>AND($K734="x",BL734&gt;0)</formula>
    </cfRule>
  </conditionalFormatting>
  <conditionalFormatting sqref="BL754">
    <cfRule type="expression" dxfId="636" priority="315">
      <formula>BL754&gt;0</formula>
    </cfRule>
  </conditionalFormatting>
  <conditionalFormatting sqref="BL756:BL767">
    <cfRule type="expression" dxfId="635" priority="858">
      <formula>OR(BL756&gt;80,BL756&lt;10)</formula>
    </cfRule>
    <cfRule type="expression" dxfId="634" priority="859">
      <formula>AND($K756="x",BL756&gt;0)</formula>
    </cfRule>
  </conditionalFormatting>
  <conditionalFormatting sqref="BL776">
    <cfRule type="expression" dxfId="633" priority="307">
      <formula>BL776&gt;0</formula>
    </cfRule>
  </conditionalFormatting>
  <conditionalFormatting sqref="BL778:BL789">
    <cfRule type="expression" dxfId="632" priority="815">
      <formula>OR(BL778&gt;80,BL778&lt;10)</formula>
    </cfRule>
    <cfRule type="expression" dxfId="631" priority="816">
      <formula>AND($K778="x",BL778&gt;0)</formula>
    </cfRule>
  </conditionalFormatting>
  <conditionalFormatting sqref="BL798">
    <cfRule type="expression" dxfId="630" priority="299">
      <formula>BL798&gt;0</formula>
    </cfRule>
  </conditionalFormatting>
  <conditionalFormatting sqref="BL800:BL811">
    <cfRule type="expression" dxfId="629" priority="772">
      <formula>OR(BL800&gt;80,BL800&lt;10)</formula>
    </cfRule>
    <cfRule type="expression" dxfId="628" priority="773">
      <formula>AND($K800="x",BL800&gt;0)</formula>
    </cfRule>
  </conditionalFormatting>
  <conditionalFormatting sqref="BL820">
    <cfRule type="expression" dxfId="627" priority="291">
      <formula>BL820&gt;0</formula>
    </cfRule>
  </conditionalFormatting>
  <conditionalFormatting sqref="BL822:BL833">
    <cfRule type="expression" dxfId="626" priority="729">
      <formula>OR(BL822&gt;80,BL822&lt;10)</formula>
    </cfRule>
    <cfRule type="expression" dxfId="625" priority="730">
      <formula>AND($K822="x",BL822&gt;0)</formula>
    </cfRule>
  </conditionalFormatting>
  <conditionalFormatting sqref="BL842">
    <cfRule type="expression" dxfId="624" priority="283">
      <formula>BL842&gt;0</formula>
    </cfRule>
  </conditionalFormatting>
  <conditionalFormatting sqref="BL844:BL855">
    <cfRule type="expression" dxfId="623" priority="686">
      <formula>OR(BL844&gt;80,BL844&lt;10)</formula>
    </cfRule>
    <cfRule type="expression" dxfId="622" priority="687">
      <formula>AND($K844="x",BL844&gt;0)</formula>
    </cfRule>
  </conditionalFormatting>
  <conditionalFormatting sqref="BL864">
    <cfRule type="expression" dxfId="621" priority="275">
      <formula>BL864&gt;0</formula>
    </cfRule>
  </conditionalFormatting>
  <conditionalFormatting sqref="BL866:BL877">
    <cfRule type="expression" dxfId="620" priority="643">
      <formula>OR(BL866&gt;80,BL866&lt;10)</formula>
    </cfRule>
    <cfRule type="expression" dxfId="619" priority="644">
      <formula>AND($K866="x",BL866&gt;0)</formula>
    </cfRule>
  </conditionalFormatting>
  <conditionalFormatting sqref="BL886">
    <cfRule type="expression" dxfId="618" priority="267">
      <formula>BL886&gt;0</formula>
    </cfRule>
  </conditionalFormatting>
  <conditionalFormatting sqref="BL888:BL899">
    <cfRule type="expression" dxfId="617" priority="600">
      <formula>OR(BL888&gt;80,BL888&lt;10)</formula>
    </cfRule>
    <cfRule type="expression" dxfId="616" priority="601">
      <formula>AND($K888="x",BL888&gt;0)</formula>
    </cfRule>
  </conditionalFormatting>
  <conditionalFormatting sqref="BS8:BS19">
    <cfRule type="expression" dxfId="615" priority="4754">
      <formula>AND($I8="x",BS8&gt;0)</formula>
    </cfRule>
  </conditionalFormatting>
  <conditionalFormatting sqref="BS30:BS41">
    <cfRule type="expression" dxfId="614" priority="3971">
      <formula>AND($I30="x",BS30&gt;0)</formula>
    </cfRule>
  </conditionalFormatting>
  <conditionalFormatting sqref="BS74:BS85">
    <cfRule type="expression" dxfId="613" priority="2208">
      <formula>AND($I74="x",BS74&gt;0)</formula>
    </cfRule>
  </conditionalFormatting>
  <conditionalFormatting sqref="BS96:BS107">
    <cfRule type="expression" dxfId="612" priority="2165">
      <formula>AND($I96="x",BS96&gt;0)</formula>
    </cfRule>
  </conditionalFormatting>
  <conditionalFormatting sqref="BS118:BS129">
    <cfRule type="expression" dxfId="611" priority="2122">
      <formula>AND($I118="x",BS118&gt;0)</formula>
    </cfRule>
  </conditionalFormatting>
  <conditionalFormatting sqref="BS140:BS151">
    <cfRule type="expression" dxfId="610" priority="2079">
      <formula>AND($I140="x",BS140&gt;0)</formula>
    </cfRule>
  </conditionalFormatting>
  <conditionalFormatting sqref="BS162:BS173">
    <cfRule type="expression" dxfId="609" priority="2036">
      <formula>AND($I162="x",BS162&gt;0)</formula>
    </cfRule>
  </conditionalFormatting>
  <conditionalFormatting sqref="BS184:BS195">
    <cfRule type="expression" dxfId="608" priority="1993">
      <formula>AND($I184="x",BS184&gt;0)</formula>
    </cfRule>
  </conditionalFormatting>
  <conditionalFormatting sqref="BS206:BS217">
    <cfRule type="expression" dxfId="607" priority="1950">
      <formula>AND($I206="x",BS206&gt;0)</formula>
    </cfRule>
  </conditionalFormatting>
  <conditionalFormatting sqref="BS228:BS239">
    <cfRule type="expression" dxfId="606" priority="1907">
      <formula>AND($I228="x",BS228&gt;0)</formula>
    </cfRule>
  </conditionalFormatting>
  <conditionalFormatting sqref="BS250:BS261">
    <cfRule type="expression" dxfId="605" priority="1864">
      <formula>AND($I250="x",BS250&gt;0)</formula>
    </cfRule>
  </conditionalFormatting>
  <conditionalFormatting sqref="BS272:BS283">
    <cfRule type="expression" dxfId="604" priority="1821">
      <formula>AND($I272="x",BS272&gt;0)</formula>
    </cfRule>
  </conditionalFormatting>
  <conditionalFormatting sqref="BS294:BS305">
    <cfRule type="expression" dxfId="603" priority="1778">
      <formula>AND($I294="x",BS294&gt;0)</formula>
    </cfRule>
  </conditionalFormatting>
  <conditionalFormatting sqref="BS316:BS327">
    <cfRule type="expression" dxfId="602" priority="1735">
      <formula>AND($I316="x",BS316&gt;0)</formula>
    </cfRule>
  </conditionalFormatting>
  <conditionalFormatting sqref="BS338:BS349">
    <cfRule type="expression" dxfId="601" priority="1692">
      <formula>AND($I338="x",BS338&gt;0)</formula>
    </cfRule>
  </conditionalFormatting>
  <conditionalFormatting sqref="BS360:BS371">
    <cfRule type="expression" dxfId="600" priority="1649">
      <formula>AND($I360="x",BS360&gt;0)</formula>
    </cfRule>
  </conditionalFormatting>
  <conditionalFormatting sqref="BS382:BS393">
    <cfRule type="expression" dxfId="599" priority="1606">
      <formula>AND($I382="x",BS382&gt;0)</formula>
    </cfRule>
  </conditionalFormatting>
  <conditionalFormatting sqref="BS404:BS415">
    <cfRule type="expression" dxfId="598" priority="1563">
      <formula>AND($I404="x",BS404&gt;0)</formula>
    </cfRule>
  </conditionalFormatting>
  <conditionalFormatting sqref="BS426:BS437">
    <cfRule type="expression" dxfId="597" priority="1520">
      <formula>AND($I426="x",BS426&gt;0)</formula>
    </cfRule>
  </conditionalFormatting>
  <conditionalFormatting sqref="BS448:BS459">
    <cfRule type="expression" dxfId="596" priority="1477">
      <formula>AND($I448="x",BS448&gt;0)</formula>
    </cfRule>
  </conditionalFormatting>
  <conditionalFormatting sqref="BS470:BS481">
    <cfRule type="expression" dxfId="595" priority="1434">
      <formula>AND($I470="x",BS470&gt;0)</formula>
    </cfRule>
  </conditionalFormatting>
  <conditionalFormatting sqref="BS492:BS503">
    <cfRule type="expression" dxfId="594" priority="1391">
      <formula>AND($I492="x",BS492&gt;0)</formula>
    </cfRule>
  </conditionalFormatting>
  <conditionalFormatting sqref="BS514:BS525">
    <cfRule type="expression" dxfId="593" priority="1348">
      <formula>AND($I514="x",BS514&gt;0)</formula>
    </cfRule>
  </conditionalFormatting>
  <conditionalFormatting sqref="BS536:BS547">
    <cfRule type="expression" dxfId="592" priority="1305">
      <formula>AND($I536="x",BS536&gt;0)</formula>
    </cfRule>
  </conditionalFormatting>
  <conditionalFormatting sqref="BS558:BS569">
    <cfRule type="expression" dxfId="591" priority="1262">
      <formula>AND($I558="x",BS558&gt;0)</formula>
    </cfRule>
  </conditionalFormatting>
  <conditionalFormatting sqref="BS580:BS591">
    <cfRule type="expression" dxfId="590" priority="1219">
      <formula>AND($I580="x",BS580&gt;0)</formula>
    </cfRule>
  </conditionalFormatting>
  <conditionalFormatting sqref="BS602:BS613">
    <cfRule type="expression" dxfId="589" priority="1176">
      <formula>AND($I602="x",BS602&gt;0)</formula>
    </cfRule>
  </conditionalFormatting>
  <conditionalFormatting sqref="BS624:BS635">
    <cfRule type="expression" dxfId="588" priority="1133">
      <formula>AND($I624="x",BS624&gt;0)</formula>
    </cfRule>
  </conditionalFormatting>
  <conditionalFormatting sqref="BS646:BS657">
    <cfRule type="expression" dxfId="587" priority="1090">
      <formula>AND($I646="x",BS646&gt;0)</formula>
    </cfRule>
  </conditionalFormatting>
  <conditionalFormatting sqref="BS668:BS679">
    <cfRule type="expression" dxfId="586" priority="1047">
      <formula>AND($I668="x",BS668&gt;0)</formula>
    </cfRule>
  </conditionalFormatting>
  <conditionalFormatting sqref="BS690:BS701">
    <cfRule type="expression" dxfId="585" priority="1004">
      <formula>AND($I690="x",BS690&gt;0)</formula>
    </cfRule>
  </conditionalFormatting>
  <conditionalFormatting sqref="BS712:BS723">
    <cfRule type="expression" dxfId="584" priority="961">
      <formula>AND($I712="x",BS712&gt;0)</formula>
    </cfRule>
  </conditionalFormatting>
  <conditionalFormatting sqref="BS734:BS745">
    <cfRule type="expression" dxfId="583" priority="918">
      <formula>AND($I734="x",BS734&gt;0)</formula>
    </cfRule>
  </conditionalFormatting>
  <conditionalFormatting sqref="BS756:BS767">
    <cfRule type="expression" dxfId="582" priority="875">
      <formula>AND($I756="x",BS756&gt;0)</formula>
    </cfRule>
  </conditionalFormatting>
  <conditionalFormatting sqref="BS778:BS789">
    <cfRule type="expression" dxfId="581" priority="832">
      <formula>AND($I778="x",BS778&gt;0)</formula>
    </cfRule>
  </conditionalFormatting>
  <conditionalFormatting sqref="BS800:BS811">
    <cfRule type="expression" dxfId="580" priority="789">
      <formula>AND($I800="x",BS800&gt;0)</formula>
    </cfRule>
  </conditionalFormatting>
  <conditionalFormatting sqref="BS822:BS833">
    <cfRule type="expression" dxfId="579" priority="746">
      <formula>AND($I822="x",BS822&gt;0)</formula>
    </cfRule>
  </conditionalFormatting>
  <conditionalFormatting sqref="BS844:BS855">
    <cfRule type="expression" dxfId="578" priority="703">
      <formula>AND($I844="x",BS844&gt;0)</formula>
    </cfRule>
  </conditionalFormatting>
  <conditionalFormatting sqref="BS866:BS877">
    <cfRule type="expression" dxfId="577" priority="660">
      <formula>AND($I866="x",BS866&gt;0)</formula>
    </cfRule>
  </conditionalFormatting>
  <conditionalFormatting sqref="BS888:BS899">
    <cfRule type="expression" dxfId="576" priority="617">
      <formula>AND($I888="x",BS888&gt;0)</formula>
    </cfRule>
  </conditionalFormatting>
  <conditionalFormatting sqref="BT8:BT19">
    <cfRule type="expression" dxfId="575" priority="4753">
      <formula>AND($J8="x",BT8&gt;0)</formula>
    </cfRule>
  </conditionalFormatting>
  <conditionalFormatting sqref="BT30:BT41">
    <cfRule type="expression" dxfId="574" priority="3970">
      <formula>AND($J30="x",BT30&gt;0)</formula>
    </cfRule>
  </conditionalFormatting>
  <conditionalFormatting sqref="BT74:BT85">
    <cfRule type="expression" dxfId="573" priority="2207">
      <formula>AND($J74="x",BT74&gt;0)</formula>
    </cfRule>
  </conditionalFormatting>
  <conditionalFormatting sqref="BT96:BT107">
    <cfRule type="expression" dxfId="572" priority="2164">
      <formula>AND($J96="x",BT96&gt;0)</formula>
    </cfRule>
  </conditionalFormatting>
  <conditionalFormatting sqref="BT118:BT129">
    <cfRule type="expression" dxfId="571" priority="2121">
      <formula>AND($J118="x",BT118&gt;0)</formula>
    </cfRule>
  </conditionalFormatting>
  <conditionalFormatting sqref="BT140:BT151">
    <cfRule type="expression" dxfId="570" priority="2078">
      <formula>AND($J140="x",BT140&gt;0)</formula>
    </cfRule>
  </conditionalFormatting>
  <conditionalFormatting sqref="BT162:BT173">
    <cfRule type="expression" dxfId="569" priority="2035">
      <formula>AND($J162="x",BT162&gt;0)</formula>
    </cfRule>
  </conditionalFormatting>
  <conditionalFormatting sqref="BT184:BT195">
    <cfRule type="expression" dxfId="568" priority="1992">
      <formula>AND($J184="x",BT184&gt;0)</formula>
    </cfRule>
  </conditionalFormatting>
  <conditionalFormatting sqref="BT206:BT217">
    <cfRule type="expression" dxfId="567" priority="1949">
      <formula>AND($J206="x",BT206&gt;0)</formula>
    </cfRule>
  </conditionalFormatting>
  <conditionalFormatting sqref="BT228:BT239">
    <cfRule type="expression" dxfId="566" priority="1906">
      <formula>AND($J228="x",BT228&gt;0)</formula>
    </cfRule>
  </conditionalFormatting>
  <conditionalFormatting sqref="BT250:BT261">
    <cfRule type="expression" dxfId="565" priority="1863">
      <formula>AND($J250="x",BT250&gt;0)</formula>
    </cfRule>
  </conditionalFormatting>
  <conditionalFormatting sqref="BT272:BT283">
    <cfRule type="expression" dxfId="564" priority="1820">
      <formula>AND($J272="x",BT272&gt;0)</formula>
    </cfRule>
  </conditionalFormatting>
  <conditionalFormatting sqref="BT294:BT305">
    <cfRule type="expression" dxfId="563" priority="1777">
      <formula>AND($J294="x",BT294&gt;0)</formula>
    </cfRule>
  </conditionalFormatting>
  <conditionalFormatting sqref="BT316:BT327">
    <cfRule type="expression" dxfId="562" priority="1734">
      <formula>AND($J316="x",BT316&gt;0)</formula>
    </cfRule>
  </conditionalFormatting>
  <conditionalFormatting sqref="BT338:BT349">
    <cfRule type="expression" dxfId="561" priority="1691">
      <formula>AND($J338="x",BT338&gt;0)</formula>
    </cfRule>
  </conditionalFormatting>
  <conditionalFormatting sqref="BT360:BT371">
    <cfRule type="expression" dxfId="560" priority="1648">
      <formula>AND($J360="x",BT360&gt;0)</formula>
    </cfRule>
  </conditionalFormatting>
  <conditionalFormatting sqref="BT382:BT393">
    <cfRule type="expression" dxfId="559" priority="1605">
      <formula>AND($J382="x",BT382&gt;0)</formula>
    </cfRule>
  </conditionalFormatting>
  <conditionalFormatting sqref="BT404:BT415">
    <cfRule type="expression" dxfId="558" priority="1562">
      <formula>AND($J404="x",BT404&gt;0)</formula>
    </cfRule>
  </conditionalFormatting>
  <conditionalFormatting sqref="BT426:BT437">
    <cfRule type="expression" dxfId="557" priority="1519">
      <formula>AND($J426="x",BT426&gt;0)</formula>
    </cfRule>
  </conditionalFormatting>
  <conditionalFormatting sqref="BT448:BT459">
    <cfRule type="expression" dxfId="556" priority="1476">
      <formula>AND($J448="x",BT448&gt;0)</formula>
    </cfRule>
  </conditionalFormatting>
  <conditionalFormatting sqref="BT470:BT481">
    <cfRule type="expression" dxfId="555" priority="1433">
      <formula>AND($J470="x",BT470&gt;0)</formula>
    </cfRule>
  </conditionalFormatting>
  <conditionalFormatting sqref="BT492:BT503">
    <cfRule type="expression" dxfId="554" priority="1390">
      <formula>AND($J492="x",BT492&gt;0)</formula>
    </cfRule>
  </conditionalFormatting>
  <conditionalFormatting sqref="BT514:BT525">
    <cfRule type="expression" dxfId="553" priority="1347">
      <formula>AND($J514="x",BT514&gt;0)</formula>
    </cfRule>
  </conditionalFormatting>
  <conditionalFormatting sqref="BT536:BT547">
    <cfRule type="expression" dxfId="552" priority="1304">
      <formula>AND($J536="x",BT536&gt;0)</formula>
    </cfRule>
  </conditionalFormatting>
  <conditionalFormatting sqref="BT558:BT569">
    <cfRule type="expression" dxfId="551" priority="1261">
      <formula>AND($J558="x",BT558&gt;0)</formula>
    </cfRule>
  </conditionalFormatting>
  <conditionalFormatting sqref="BT580:BT591">
    <cfRule type="expression" dxfId="550" priority="1218">
      <formula>AND($J580="x",BT580&gt;0)</formula>
    </cfRule>
  </conditionalFormatting>
  <conditionalFormatting sqref="BT602:BT613">
    <cfRule type="expression" dxfId="549" priority="1175">
      <formula>AND($J602="x",BT602&gt;0)</formula>
    </cfRule>
  </conditionalFormatting>
  <conditionalFormatting sqref="BT624:BT635">
    <cfRule type="expression" dxfId="548" priority="1132">
      <formula>AND($J624="x",BT624&gt;0)</formula>
    </cfRule>
  </conditionalFormatting>
  <conditionalFormatting sqref="BT646:BT657">
    <cfRule type="expression" dxfId="547" priority="1089">
      <formula>AND($J646="x",BT646&gt;0)</formula>
    </cfRule>
  </conditionalFormatting>
  <conditionalFormatting sqref="BT668:BT679">
    <cfRule type="expression" dxfId="546" priority="1046">
      <formula>AND($J668="x",BT668&gt;0)</formula>
    </cfRule>
  </conditionalFormatting>
  <conditionalFormatting sqref="BT690:BT701">
    <cfRule type="expression" dxfId="545" priority="1003">
      <formula>AND($J690="x",BT690&gt;0)</formula>
    </cfRule>
  </conditionalFormatting>
  <conditionalFormatting sqref="BT712:BT723">
    <cfRule type="expression" dxfId="544" priority="960">
      <formula>AND($J712="x",BT712&gt;0)</formula>
    </cfRule>
  </conditionalFormatting>
  <conditionalFormatting sqref="BT734:BT745">
    <cfRule type="expression" dxfId="543" priority="917">
      <formula>AND($J734="x",BT734&gt;0)</formula>
    </cfRule>
  </conditionalFormatting>
  <conditionalFormatting sqref="BT756:BT767">
    <cfRule type="expression" dxfId="542" priority="874">
      <formula>AND($J756="x",BT756&gt;0)</formula>
    </cfRule>
  </conditionalFormatting>
  <conditionalFormatting sqref="BT778:BT789">
    <cfRule type="expression" dxfId="541" priority="831">
      <formula>AND($J778="x",BT778&gt;0)</formula>
    </cfRule>
  </conditionalFormatting>
  <conditionalFormatting sqref="BT800:BT811">
    <cfRule type="expression" dxfId="540" priority="788">
      <formula>AND($J800="x",BT800&gt;0)</formula>
    </cfRule>
  </conditionalFormatting>
  <conditionalFormatting sqref="BT822:BT833">
    <cfRule type="expression" dxfId="539" priority="745">
      <formula>AND($J822="x",BT822&gt;0)</formula>
    </cfRule>
  </conditionalFormatting>
  <conditionalFormatting sqref="BT844:BT855">
    <cfRule type="expression" dxfId="538" priority="702">
      <formula>AND($J844="x",BT844&gt;0)</formula>
    </cfRule>
  </conditionalFormatting>
  <conditionalFormatting sqref="BT866:BT877">
    <cfRule type="expression" dxfId="537" priority="659">
      <formula>AND($J866="x",BT866&gt;0)</formula>
    </cfRule>
  </conditionalFormatting>
  <conditionalFormatting sqref="BT888:BT899">
    <cfRule type="expression" dxfId="536" priority="616">
      <formula>AND($J888="x",BT888&gt;0)</formula>
    </cfRule>
  </conditionalFormatting>
  <conditionalFormatting sqref="BU6">
    <cfRule type="expression" dxfId="535" priority="4768">
      <formula>BU6&gt;0</formula>
    </cfRule>
  </conditionalFormatting>
  <conditionalFormatting sqref="BU8:BU19">
    <cfRule type="expression" dxfId="534" priority="4735">
      <formula>OR(BU8&gt;80,BU8&lt;10)</formula>
    </cfRule>
    <cfRule type="expression" dxfId="533" priority="4736">
      <formula>AND($K8="x",BU8&gt;0)</formula>
    </cfRule>
  </conditionalFormatting>
  <conditionalFormatting sqref="BU28">
    <cfRule type="expression" dxfId="532" priority="258">
      <formula>BU28&gt;0</formula>
    </cfRule>
  </conditionalFormatting>
  <conditionalFormatting sqref="BU30:BU41">
    <cfRule type="expression" dxfId="531" priority="3952">
      <formula>OR(BU30&gt;80,BU30&lt;10)</formula>
    </cfRule>
    <cfRule type="expression" dxfId="530" priority="3953">
      <formula>AND($K30="x",BU30&gt;0)</formula>
    </cfRule>
  </conditionalFormatting>
  <conditionalFormatting sqref="BU50">
    <cfRule type="expression" dxfId="529" priority="250">
      <formula>BU50&gt;0</formula>
    </cfRule>
  </conditionalFormatting>
  <conditionalFormatting sqref="BU72">
    <cfRule type="expression" dxfId="528" priority="242">
      <formula>BU72&gt;0</formula>
    </cfRule>
  </conditionalFormatting>
  <conditionalFormatting sqref="BU74:BU85">
    <cfRule type="expression" dxfId="527" priority="2189">
      <formula>OR(BU74&gt;80,BU74&lt;10)</formula>
    </cfRule>
    <cfRule type="expression" dxfId="526" priority="2190">
      <formula>AND($K74="x",BU74&gt;0)</formula>
    </cfRule>
  </conditionalFormatting>
  <conditionalFormatting sqref="BU94">
    <cfRule type="expression" dxfId="525" priority="234">
      <formula>BU94&gt;0</formula>
    </cfRule>
  </conditionalFormatting>
  <conditionalFormatting sqref="BU96:BU107">
    <cfRule type="expression" dxfId="524" priority="2146">
      <formula>OR(BU96&gt;80,BU96&lt;10)</formula>
    </cfRule>
    <cfRule type="expression" dxfId="523" priority="2147">
      <formula>AND($K96="x",BU96&gt;0)</formula>
    </cfRule>
  </conditionalFormatting>
  <conditionalFormatting sqref="BU116">
    <cfRule type="expression" dxfId="522" priority="226">
      <formula>BU116&gt;0</formula>
    </cfRule>
  </conditionalFormatting>
  <conditionalFormatting sqref="BU118:BU129">
    <cfRule type="expression" dxfId="521" priority="2103">
      <formula>OR(BU118&gt;80,BU118&lt;10)</formula>
    </cfRule>
    <cfRule type="expression" dxfId="520" priority="2104">
      <formula>AND($K118="x",BU118&gt;0)</formula>
    </cfRule>
  </conditionalFormatting>
  <conditionalFormatting sqref="BU138">
    <cfRule type="expression" dxfId="519" priority="218">
      <formula>BU138&gt;0</formula>
    </cfRule>
  </conditionalFormatting>
  <conditionalFormatting sqref="BU140:BU151">
    <cfRule type="expression" dxfId="518" priority="2060">
      <formula>OR(BU140&gt;80,BU140&lt;10)</formula>
    </cfRule>
    <cfRule type="expression" dxfId="517" priority="2061">
      <formula>AND($K140="x",BU140&gt;0)</formula>
    </cfRule>
  </conditionalFormatting>
  <conditionalFormatting sqref="BU160">
    <cfRule type="expression" dxfId="516" priority="210">
      <formula>BU160&gt;0</formula>
    </cfRule>
  </conditionalFormatting>
  <conditionalFormatting sqref="BU162:BU173">
    <cfRule type="expression" dxfId="515" priority="2017">
      <formula>OR(BU162&gt;80,BU162&lt;10)</formula>
    </cfRule>
    <cfRule type="expression" dxfId="514" priority="2018">
      <formula>AND($K162="x",BU162&gt;0)</formula>
    </cfRule>
  </conditionalFormatting>
  <conditionalFormatting sqref="BU182">
    <cfRule type="expression" dxfId="513" priority="202">
      <formula>BU182&gt;0</formula>
    </cfRule>
  </conditionalFormatting>
  <conditionalFormatting sqref="BU184:BU195">
    <cfRule type="expression" dxfId="512" priority="1974">
      <formula>OR(BU184&gt;80,BU184&lt;10)</formula>
    </cfRule>
    <cfRule type="expression" dxfId="511" priority="1975">
      <formula>AND($K184="x",BU184&gt;0)</formula>
    </cfRule>
  </conditionalFormatting>
  <conditionalFormatting sqref="BU204">
    <cfRule type="expression" dxfId="510" priority="194">
      <formula>BU204&gt;0</formula>
    </cfRule>
  </conditionalFormatting>
  <conditionalFormatting sqref="BU206:BU217">
    <cfRule type="expression" dxfId="509" priority="1931">
      <formula>OR(BU206&gt;80,BU206&lt;10)</formula>
    </cfRule>
    <cfRule type="expression" dxfId="508" priority="1932">
      <formula>AND($K206="x",BU206&gt;0)</formula>
    </cfRule>
  </conditionalFormatting>
  <conditionalFormatting sqref="BU226">
    <cfRule type="expression" dxfId="507" priority="186">
      <formula>BU226&gt;0</formula>
    </cfRule>
  </conditionalFormatting>
  <conditionalFormatting sqref="BU228:BU239">
    <cfRule type="expression" dxfId="506" priority="1888">
      <formula>OR(BU228&gt;80,BU228&lt;10)</formula>
    </cfRule>
    <cfRule type="expression" dxfId="505" priority="1889">
      <formula>AND($K228="x",BU228&gt;0)</formula>
    </cfRule>
  </conditionalFormatting>
  <conditionalFormatting sqref="BU248">
    <cfRule type="expression" dxfId="504" priority="178">
      <formula>BU248&gt;0</formula>
    </cfRule>
  </conditionalFormatting>
  <conditionalFormatting sqref="BU250:BU261">
    <cfRule type="expression" dxfId="503" priority="1845">
      <formula>OR(BU250&gt;80,BU250&lt;10)</formula>
    </cfRule>
    <cfRule type="expression" dxfId="502" priority="1846">
      <formula>AND($K250="x",BU250&gt;0)</formula>
    </cfRule>
  </conditionalFormatting>
  <conditionalFormatting sqref="BU270">
    <cfRule type="expression" dxfId="501" priority="490">
      <formula>BU270&gt;0</formula>
    </cfRule>
  </conditionalFormatting>
  <conditionalFormatting sqref="BU272:BU283">
    <cfRule type="expression" dxfId="500" priority="1802">
      <formula>OR(BU272&gt;80,BU272&lt;10)</formula>
    </cfRule>
    <cfRule type="expression" dxfId="499" priority="1803">
      <formula>AND($K272="x",BU272&gt;0)</formula>
    </cfRule>
  </conditionalFormatting>
  <conditionalFormatting sqref="BU292">
    <cfRule type="expression" dxfId="498" priority="482">
      <formula>BU292&gt;0</formula>
    </cfRule>
  </conditionalFormatting>
  <conditionalFormatting sqref="BU294:BU305">
    <cfRule type="expression" dxfId="497" priority="1759">
      <formula>OR(BU294&gt;80,BU294&lt;10)</formula>
    </cfRule>
    <cfRule type="expression" dxfId="496" priority="1760">
      <formula>AND($K294="x",BU294&gt;0)</formula>
    </cfRule>
  </conditionalFormatting>
  <conditionalFormatting sqref="BU314">
    <cfRule type="expression" dxfId="495" priority="474">
      <formula>BU314&gt;0</formula>
    </cfRule>
  </conditionalFormatting>
  <conditionalFormatting sqref="BU316:BU327">
    <cfRule type="expression" dxfId="494" priority="1716">
      <formula>OR(BU316&gt;80,BU316&lt;10)</formula>
    </cfRule>
    <cfRule type="expression" dxfId="493" priority="1717">
      <formula>AND($K316="x",BU316&gt;0)</formula>
    </cfRule>
  </conditionalFormatting>
  <conditionalFormatting sqref="BU336">
    <cfRule type="expression" dxfId="492" priority="466">
      <formula>BU336&gt;0</formula>
    </cfRule>
  </conditionalFormatting>
  <conditionalFormatting sqref="BU338:BU349">
    <cfRule type="expression" dxfId="491" priority="1673">
      <formula>OR(BU338&gt;80,BU338&lt;10)</formula>
    </cfRule>
    <cfRule type="expression" dxfId="490" priority="1674">
      <formula>AND($K338="x",BU338&gt;0)</formula>
    </cfRule>
  </conditionalFormatting>
  <conditionalFormatting sqref="BU358">
    <cfRule type="expression" dxfId="489" priority="458">
      <formula>BU358&gt;0</formula>
    </cfRule>
  </conditionalFormatting>
  <conditionalFormatting sqref="BU360:BU371">
    <cfRule type="expression" dxfId="488" priority="1630">
      <formula>OR(BU360&gt;80,BU360&lt;10)</formula>
    </cfRule>
    <cfRule type="expression" dxfId="487" priority="1631">
      <formula>AND($K360="x",BU360&gt;0)</formula>
    </cfRule>
  </conditionalFormatting>
  <conditionalFormatting sqref="BU380">
    <cfRule type="expression" dxfId="486" priority="450">
      <formula>BU380&gt;0</formula>
    </cfRule>
  </conditionalFormatting>
  <conditionalFormatting sqref="BU382:BU393">
    <cfRule type="expression" dxfId="485" priority="1587">
      <formula>OR(BU382&gt;80,BU382&lt;10)</formula>
    </cfRule>
    <cfRule type="expression" dxfId="484" priority="1588">
      <formula>AND($K382="x",BU382&gt;0)</formula>
    </cfRule>
  </conditionalFormatting>
  <conditionalFormatting sqref="BU402">
    <cfRule type="expression" dxfId="483" priority="442">
      <formula>BU402&gt;0</formula>
    </cfRule>
  </conditionalFormatting>
  <conditionalFormatting sqref="BU404:BU415">
    <cfRule type="expression" dxfId="482" priority="1544">
      <formula>OR(BU404&gt;80,BU404&lt;10)</formula>
    </cfRule>
    <cfRule type="expression" dxfId="481" priority="1545">
      <formula>AND($K404="x",BU404&gt;0)</formula>
    </cfRule>
  </conditionalFormatting>
  <conditionalFormatting sqref="BU424">
    <cfRule type="expression" dxfId="480" priority="434">
      <formula>BU424&gt;0</formula>
    </cfRule>
  </conditionalFormatting>
  <conditionalFormatting sqref="BU426:BU437">
    <cfRule type="expression" dxfId="479" priority="1501">
      <formula>OR(BU426&gt;80,BU426&lt;10)</formula>
    </cfRule>
    <cfRule type="expression" dxfId="478" priority="1502">
      <formula>AND($K426="x",BU426&gt;0)</formula>
    </cfRule>
  </conditionalFormatting>
  <conditionalFormatting sqref="BU446">
    <cfRule type="expression" dxfId="477" priority="426">
      <formula>BU446&gt;0</formula>
    </cfRule>
  </conditionalFormatting>
  <conditionalFormatting sqref="BU448:BU459">
    <cfRule type="expression" dxfId="476" priority="1458">
      <formula>OR(BU448&gt;80,BU448&lt;10)</formula>
    </cfRule>
    <cfRule type="expression" dxfId="475" priority="1459">
      <formula>AND($K448="x",BU448&gt;0)</formula>
    </cfRule>
  </conditionalFormatting>
  <conditionalFormatting sqref="BU468">
    <cfRule type="expression" dxfId="474" priority="418">
      <formula>BU468&gt;0</formula>
    </cfRule>
  </conditionalFormatting>
  <conditionalFormatting sqref="BU470:BU481">
    <cfRule type="expression" dxfId="473" priority="1415">
      <formula>OR(BU470&gt;80,BU470&lt;10)</formula>
    </cfRule>
    <cfRule type="expression" dxfId="472" priority="1416">
      <formula>AND($K470="x",BU470&gt;0)</formula>
    </cfRule>
  </conditionalFormatting>
  <conditionalFormatting sqref="BU490">
    <cfRule type="expression" dxfId="471" priority="410">
      <formula>BU490&gt;0</formula>
    </cfRule>
  </conditionalFormatting>
  <conditionalFormatting sqref="BU492:BU503">
    <cfRule type="expression" dxfId="470" priority="1372">
      <formula>OR(BU492&gt;80,BU492&lt;10)</formula>
    </cfRule>
    <cfRule type="expression" dxfId="469" priority="1373">
      <formula>AND($K492="x",BU492&gt;0)</formula>
    </cfRule>
  </conditionalFormatting>
  <conditionalFormatting sqref="BU512">
    <cfRule type="expression" dxfId="468" priority="402">
      <formula>BU512&gt;0</formula>
    </cfRule>
  </conditionalFormatting>
  <conditionalFormatting sqref="BU514:BU525">
    <cfRule type="expression" dxfId="467" priority="1329">
      <formula>OR(BU514&gt;80,BU514&lt;10)</formula>
    </cfRule>
    <cfRule type="expression" dxfId="466" priority="1330">
      <formula>AND($K514="x",BU514&gt;0)</formula>
    </cfRule>
  </conditionalFormatting>
  <conditionalFormatting sqref="BU534">
    <cfRule type="expression" dxfId="465" priority="394">
      <formula>BU534&gt;0</formula>
    </cfRule>
  </conditionalFormatting>
  <conditionalFormatting sqref="BU536:BU547">
    <cfRule type="expression" dxfId="464" priority="1286">
      <formula>OR(BU536&gt;80,BU536&lt;10)</formula>
    </cfRule>
    <cfRule type="expression" dxfId="463" priority="1287">
      <formula>AND($K536="x",BU536&gt;0)</formula>
    </cfRule>
  </conditionalFormatting>
  <conditionalFormatting sqref="BU556">
    <cfRule type="expression" dxfId="462" priority="386">
      <formula>BU556&gt;0</formula>
    </cfRule>
  </conditionalFormatting>
  <conditionalFormatting sqref="BU558:BU569">
    <cfRule type="expression" dxfId="461" priority="1243">
      <formula>OR(BU558&gt;80,BU558&lt;10)</formula>
    </cfRule>
    <cfRule type="expression" dxfId="460" priority="1244">
      <formula>AND($K558="x",BU558&gt;0)</formula>
    </cfRule>
  </conditionalFormatting>
  <conditionalFormatting sqref="BU578">
    <cfRule type="expression" dxfId="459" priority="378">
      <formula>BU578&gt;0</formula>
    </cfRule>
  </conditionalFormatting>
  <conditionalFormatting sqref="BU580:BU591">
    <cfRule type="expression" dxfId="458" priority="1200">
      <formula>OR(BU580&gt;80,BU580&lt;10)</formula>
    </cfRule>
    <cfRule type="expression" dxfId="457" priority="1201">
      <formula>AND($K580="x",BU580&gt;0)</formula>
    </cfRule>
  </conditionalFormatting>
  <conditionalFormatting sqref="BU600">
    <cfRule type="expression" dxfId="456" priority="370">
      <formula>BU600&gt;0</formula>
    </cfRule>
  </conditionalFormatting>
  <conditionalFormatting sqref="BU602:BU613">
    <cfRule type="expression" dxfId="455" priority="1157">
      <formula>OR(BU602&gt;80,BU602&lt;10)</formula>
    </cfRule>
    <cfRule type="expression" dxfId="454" priority="1158">
      <formula>AND($K602="x",BU602&gt;0)</formula>
    </cfRule>
  </conditionalFormatting>
  <conditionalFormatting sqref="BU622">
    <cfRule type="expression" dxfId="453" priority="362">
      <formula>BU622&gt;0</formula>
    </cfRule>
  </conditionalFormatting>
  <conditionalFormatting sqref="BU624:BU635">
    <cfRule type="expression" dxfId="452" priority="1114">
      <formula>OR(BU624&gt;80,BU624&lt;10)</formula>
    </cfRule>
    <cfRule type="expression" dxfId="451" priority="1115">
      <formula>AND($K624="x",BU624&gt;0)</formula>
    </cfRule>
  </conditionalFormatting>
  <conditionalFormatting sqref="BU644">
    <cfRule type="expression" dxfId="450" priority="354">
      <formula>BU644&gt;0</formula>
    </cfRule>
  </conditionalFormatting>
  <conditionalFormatting sqref="BU646:BU657">
    <cfRule type="expression" dxfId="449" priority="1071">
      <formula>OR(BU646&gt;80,BU646&lt;10)</formula>
    </cfRule>
    <cfRule type="expression" dxfId="448" priority="1072">
      <formula>AND($K646="x",BU646&gt;0)</formula>
    </cfRule>
  </conditionalFormatting>
  <conditionalFormatting sqref="BU666">
    <cfRule type="expression" dxfId="447" priority="346">
      <formula>BU666&gt;0</formula>
    </cfRule>
  </conditionalFormatting>
  <conditionalFormatting sqref="BU668:BU679">
    <cfRule type="expression" dxfId="446" priority="1028">
      <formula>OR(BU668&gt;80,BU668&lt;10)</formula>
    </cfRule>
    <cfRule type="expression" dxfId="445" priority="1029">
      <formula>AND($K668="x",BU668&gt;0)</formula>
    </cfRule>
  </conditionalFormatting>
  <conditionalFormatting sqref="BU688">
    <cfRule type="expression" dxfId="444" priority="338">
      <formula>BU688&gt;0</formula>
    </cfRule>
  </conditionalFormatting>
  <conditionalFormatting sqref="BU690:BU701">
    <cfRule type="expression" dxfId="443" priority="985">
      <formula>OR(BU690&gt;80,BU690&lt;10)</formula>
    </cfRule>
    <cfRule type="expression" dxfId="442" priority="986">
      <formula>AND($K690="x",BU690&gt;0)</formula>
    </cfRule>
  </conditionalFormatting>
  <conditionalFormatting sqref="BU710">
    <cfRule type="expression" dxfId="441" priority="330">
      <formula>BU710&gt;0</formula>
    </cfRule>
  </conditionalFormatting>
  <conditionalFormatting sqref="BU712:BU723">
    <cfRule type="expression" dxfId="440" priority="942">
      <formula>OR(BU712&gt;80,BU712&lt;10)</formula>
    </cfRule>
    <cfRule type="expression" dxfId="439" priority="943">
      <formula>AND($K712="x",BU712&gt;0)</formula>
    </cfRule>
  </conditionalFormatting>
  <conditionalFormatting sqref="BU732">
    <cfRule type="expression" dxfId="438" priority="322">
      <formula>BU732&gt;0</formula>
    </cfRule>
  </conditionalFormatting>
  <conditionalFormatting sqref="BU734:BU745">
    <cfRule type="expression" dxfId="437" priority="899">
      <formula>OR(BU734&gt;80,BU734&lt;10)</formula>
    </cfRule>
    <cfRule type="expression" dxfId="436" priority="900">
      <formula>AND($K734="x",BU734&gt;0)</formula>
    </cfRule>
  </conditionalFormatting>
  <conditionalFormatting sqref="BU754">
    <cfRule type="expression" dxfId="435" priority="314">
      <formula>BU754&gt;0</formula>
    </cfRule>
  </conditionalFormatting>
  <conditionalFormatting sqref="BU756:BU767">
    <cfRule type="expression" dxfId="434" priority="856">
      <formula>OR(BU756&gt;80,BU756&lt;10)</formula>
    </cfRule>
    <cfRule type="expression" dxfId="433" priority="857">
      <formula>AND($K756="x",BU756&gt;0)</formula>
    </cfRule>
  </conditionalFormatting>
  <conditionalFormatting sqref="BU776">
    <cfRule type="expression" dxfId="432" priority="306">
      <formula>BU776&gt;0</formula>
    </cfRule>
  </conditionalFormatting>
  <conditionalFormatting sqref="BU778:BU789">
    <cfRule type="expression" dxfId="431" priority="813">
      <formula>OR(BU778&gt;80,BU778&lt;10)</formula>
    </cfRule>
    <cfRule type="expression" dxfId="430" priority="814">
      <formula>AND($K778="x",BU778&gt;0)</formula>
    </cfRule>
  </conditionalFormatting>
  <conditionalFormatting sqref="BU798">
    <cfRule type="expression" dxfId="429" priority="298">
      <formula>BU798&gt;0</formula>
    </cfRule>
  </conditionalFormatting>
  <conditionalFormatting sqref="BU800:BU811">
    <cfRule type="expression" dxfId="428" priority="770">
      <formula>OR(BU800&gt;80,BU800&lt;10)</formula>
    </cfRule>
    <cfRule type="expression" dxfId="427" priority="771">
      <formula>AND($K800="x",BU800&gt;0)</formula>
    </cfRule>
  </conditionalFormatting>
  <conditionalFormatting sqref="BU820">
    <cfRule type="expression" dxfId="426" priority="290">
      <formula>BU820&gt;0</formula>
    </cfRule>
  </conditionalFormatting>
  <conditionalFormatting sqref="BU822:BU833">
    <cfRule type="expression" dxfId="425" priority="727">
      <formula>OR(BU822&gt;80,BU822&lt;10)</formula>
    </cfRule>
    <cfRule type="expression" dxfId="424" priority="728">
      <formula>AND($K822="x",BU822&gt;0)</formula>
    </cfRule>
  </conditionalFormatting>
  <conditionalFormatting sqref="BU842">
    <cfRule type="expression" dxfId="423" priority="282">
      <formula>BU842&gt;0</formula>
    </cfRule>
  </conditionalFormatting>
  <conditionalFormatting sqref="BU844:BU855">
    <cfRule type="expression" dxfId="422" priority="684">
      <formula>OR(BU844&gt;80,BU844&lt;10)</formula>
    </cfRule>
    <cfRule type="expression" dxfId="421" priority="685">
      <formula>AND($K844="x",BU844&gt;0)</formula>
    </cfRule>
  </conditionalFormatting>
  <conditionalFormatting sqref="BU864">
    <cfRule type="expression" dxfId="420" priority="274">
      <formula>BU864&gt;0</formula>
    </cfRule>
  </conditionalFormatting>
  <conditionalFormatting sqref="BU866:BU877">
    <cfRule type="expression" dxfId="419" priority="641">
      <formula>OR(BU866&gt;80,BU866&lt;10)</formula>
    </cfRule>
    <cfRule type="expression" dxfId="418" priority="642">
      <formula>AND($K866="x",BU866&gt;0)</formula>
    </cfRule>
  </conditionalFormatting>
  <conditionalFormatting sqref="BU886">
    <cfRule type="expression" dxfId="417" priority="266">
      <formula>BU886&gt;0</formula>
    </cfRule>
  </conditionalFormatting>
  <conditionalFormatting sqref="BU888:BU899">
    <cfRule type="expression" dxfId="416" priority="598">
      <formula>OR(BU888&gt;80,BU888&lt;10)</formula>
    </cfRule>
    <cfRule type="expression" dxfId="415" priority="599">
      <formula>AND($K888="x",BU888&gt;0)</formula>
    </cfRule>
  </conditionalFormatting>
  <conditionalFormatting sqref="CB8:CB19">
    <cfRule type="expression" dxfId="414" priority="4752">
      <formula>AND($I8="x",CB8&gt;0)</formula>
    </cfRule>
  </conditionalFormatting>
  <conditionalFormatting sqref="CB30:CB41">
    <cfRule type="expression" dxfId="413" priority="594">
      <formula>AND($I30="x",CB30&gt;0)</formula>
    </cfRule>
  </conditionalFormatting>
  <conditionalFormatting sqref="CB74:CB85">
    <cfRule type="expression" dxfId="412" priority="590">
      <formula>AND($I74="x",CB74&gt;0)</formula>
    </cfRule>
  </conditionalFormatting>
  <conditionalFormatting sqref="CB96:CB107">
    <cfRule type="expression" dxfId="411" priority="588">
      <formula>AND($I96="x",CB96&gt;0)</formula>
    </cfRule>
  </conditionalFormatting>
  <conditionalFormatting sqref="CB118:CB129">
    <cfRule type="expression" dxfId="410" priority="586">
      <formula>AND($I118="x",CB118&gt;0)</formula>
    </cfRule>
  </conditionalFormatting>
  <conditionalFormatting sqref="CB140:CB151">
    <cfRule type="expression" dxfId="409" priority="584">
      <formula>AND($I140="x",CB140&gt;0)</formula>
    </cfRule>
  </conditionalFormatting>
  <conditionalFormatting sqref="CB162:CB173">
    <cfRule type="expression" dxfId="408" priority="582">
      <formula>AND($I162="x",CB162&gt;0)</formula>
    </cfRule>
  </conditionalFormatting>
  <conditionalFormatting sqref="CB184:CB195">
    <cfRule type="expression" dxfId="407" priority="580">
      <formula>AND($I184="x",CB184&gt;0)</formula>
    </cfRule>
  </conditionalFormatting>
  <conditionalFormatting sqref="CB206:CB217">
    <cfRule type="expression" dxfId="406" priority="578">
      <formula>AND($I206="x",CB206&gt;0)</formula>
    </cfRule>
  </conditionalFormatting>
  <conditionalFormatting sqref="CB228:CB239">
    <cfRule type="expression" dxfId="405" priority="576">
      <formula>AND($I228="x",CB228&gt;0)</formula>
    </cfRule>
  </conditionalFormatting>
  <conditionalFormatting sqref="CB250:CB261">
    <cfRule type="expression" dxfId="404" priority="574">
      <formula>AND($I250="x",CB250&gt;0)</formula>
    </cfRule>
  </conditionalFormatting>
  <conditionalFormatting sqref="CB272:CB283">
    <cfRule type="expression" dxfId="403" priority="572">
      <formula>AND($I272="x",CB272&gt;0)</formula>
    </cfRule>
  </conditionalFormatting>
  <conditionalFormatting sqref="CB294:CB305">
    <cfRule type="expression" dxfId="402" priority="570">
      <formula>AND($I294="x",CB294&gt;0)</formula>
    </cfRule>
  </conditionalFormatting>
  <conditionalFormatting sqref="CB316:CB327">
    <cfRule type="expression" dxfId="401" priority="568">
      <formula>AND($I316="x",CB316&gt;0)</formula>
    </cfRule>
  </conditionalFormatting>
  <conditionalFormatting sqref="CB338:CB349">
    <cfRule type="expression" dxfId="400" priority="566">
      <formula>AND($I338="x",CB338&gt;0)</formula>
    </cfRule>
  </conditionalFormatting>
  <conditionalFormatting sqref="CB360:CB371">
    <cfRule type="expression" dxfId="399" priority="564">
      <formula>AND($I360="x",CB360&gt;0)</formula>
    </cfRule>
  </conditionalFormatting>
  <conditionalFormatting sqref="CB382:CB393">
    <cfRule type="expression" dxfId="398" priority="562">
      <formula>AND($I382="x",CB382&gt;0)</formula>
    </cfRule>
  </conditionalFormatting>
  <conditionalFormatting sqref="CB404:CB415">
    <cfRule type="expression" dxfId="397" priority="560">
      <formula>AND($I404="x",CB404&gt;0)</formula>
    </cfRule>
  </conditionalFormatting>
  <conditionalFormatting sqref="CB426:CB437">
    <cfRule type="expression" dxfId="396" priority="558">
      <formula>AND($I426="x",CB426&gt;0)</formula>
    </cfRule>
  </conditionalFormatting>
  <conditionalFormatting sqref="CB448:CB459">
    <cfRule type="expression" dxfId="395" priority="556">
      <formula>AND($I448="x",CB448&gt;0)</formula>
    </cfRule>
  </conditionalFormatting>
  <conditionalFormatting sqref="CB470:CB481">
    <cfRule type="expression" dxfId="394" priority="554">
      <formula>AND($I470="x",CB470&gt;0)</formula>
    </cfRule>
  </conditionalFormatting>
  <conditionalFormatting sqref="CB492:CB503">
    <cfRule type="expression" dxfId="393" priority="552">
      <formula>AND($I492="x",CB492&gt;0)</formula>
    </cfRule>
  </conditionalFormatting>
  <conditionalFormatting sqref="CB514:CB525">
    <cfRule type="expression" dxfId="392" priority="550">
      <formula>AND($I514="x",CB514&gt;0)</formula>
    </cfRule>
  </conditionalFormatting>
  <conditionalFormatting sqref="CB536:CB547">
    <cfRule type="expression" dxfId="391" priority="548">
      <formula>AND($I536="x",CB536&gt;0)</formula>
    </cfRule>
  </conditionalFormatting>
  <conditionalFormatting sqref="CB558:CB569">
    <cfRule type="expression" dxfId="390" priority="546">
      <formula>AND($I558="x",CB558&gt;0)</formula>
    </cfRule>
  </conditionalFormatting>
  <conditionalFormatting sqref="CB580:CB591">
    <cfRule type="expression" dxfId="389" priority="544">
      <formula>AND($I580="x",CB580&gt;0)</formula>
    </cfRule>
  </conditionalFormatting>
  <conditionalFormatting sqref="CB602:CB613">
    <cfRule type="expression" dxfId="388" priority="542">
      <formula>AND($I602="x",CB602&gt;0)</formula>
    </cfRule>
  </conditionalFormatting>
  <conditionalFormatting sqref="CB624:CB635">
    <cfRule type="expression" dxfId="387" priority="540">
      <formula>AND($I624="x",CB624&gt;0)</formula>
    </cfRule>
  </conditionalFormatting>
  <conditionalFormatting sqref="CB646:CB657">
    <cfRule type="expression" dxfId="386" priority="538">
      <formula>AND($I646="x",CB646&gt;0)</formula>
    </cfRule>
  </conditionalFormatting>
  <conditionalFormatting sqref="CB668:CB679">
    <cfRule type="expression" dxfId="385" priority="536">
      <formula>AND($I668="x",CB668&gt;0)</formula>
    </cfRule>
  </conditionalFormatting>
  <conditionalFormatting sqref="CB690:CB701">
    <cfRule type="expression" dxfId="384" priority="534">
      <formula>AND($I690="x",CB690&gt;0)</formula>
    </cfRule>
  </conditionalFormatting>
  <conditionalFormatting sqref="CB712:CB723">
    <cfRule type="expression" dxfId="383" priority="532">
      <formula>AND($I712="x",CB712&gt;0)</formula>
    </cfRule>
  </conditionalFormatting>
  <conditionalFormatting sqref="CB734:CB745">
    <cfRule type="expression" dxfId="382" priority="530">
      <formula>AND($I734="x",CB734&gt;0)</formula>
    </cfRule>
  </conditionalFormatting>
  <conditionalFormatting sqref="CB756:CB767">
    <cfRule type="expression" dxfId="381" priority="528">
      <formula>AND($I756="x",CB756&gt;0)</formula>
    </cfRule>
  </conditionalFormatting>
  <conditionalFormatting sqref="CB778:CB789">
    <cfRule type="expression" dxfId="380" priority="526">
      <formula>AND($I778="x",CB778&gt;0)</formula>
    </cfRule>
  </conditionalFormatting>
  <conditionalFormatting sqref="CB800:CB811">
    <cfRule type="expression" dxfId="379" priority="524">
      <formula>AND($I800="x",CB800&gt;0)</formula>
    </cfRule>
  </conditionalFormatting>
  <conditionalFormatting sqref="CB822:CB833">
    <cfRule type="expression" dxfId="378" priority="522">
      <formula>AND($I822="x",CB822&gt;0)</formula>
    </cfRule>
  </conditionalFormatting>
  <conditionalFormatting sqref="CB844:CB855">
    <cfRule type="expression" dxfId="377" priority="520">
      <formula>AND($I844="x",CB844&gt;0)</formula>
    </cfRule>
  </conditionalFormatting>
  <conditionalFormatting sqref="CB866:CB877">
    <cfRule type="expression" dxfId="376" priority="518">
      <formula>AND($I866="x",CB866&gt;0)</formula>
    </cfRule>
  </conditionalFormatting>
  <conditionalFormatting sqref="CB888:CB899">
    <cfRule type="expression" dxfId="375" priority="516">
      <formula>AND($I888="x",CB888&gt;0)</formula>
    </cfRule>
  </conditionalFormatting>
  <conditionalFormatting sqref="CC8:CC19">
    <cfRule type="expression" dxfId="374" priority="4751">
      <formula>AND($J8="x",CC8&gt;0)</formula>
    </cfRule>
  </conditionalFormatting>
  <conditionalFormatting sqref="CC30:CC41">
    <cfRule type="expression" dxfId="373" priority="593">
      <formula>AND($J30="x",CC30&gt;0)</formula>
    </cfRule>
  </conditionalFormatting>
  <conditionalFormatting sqref="CC74:CC85">
    <cfRule type="expression" dxfId="372" priority="589">
      <formula>AND($J74="x",CC74&gt;0)</formula>
    </cfRule>
  </conditionalFormatting>
  <conditionalFormatting sqref="CC96:CC107">
    <cfRule type="expression" dxfId="371" priority="587">
      <formula>AND($J96="x",CC96&gt;0)</formula>
    </cfRule>
  </conditionalFormatting>
  <conditionalFormatting sqref="CC118:CC129">
    <cfRule type="expression" dxfId="370" priority="585">
      <formula>AND($J118="x",CC118&gt;0)</formula>
    </cfRule>
  </conditionalFormatting>
  <conditionalFormatting sqref="CC140:CC151">
    <cfRule type="expression" dxfId="369" priority="583">
      <formula>AND($J140="x",CC140&gt;0)</formula>
    </cfRule>
  </conditionalFormatting>
  <conditionalFormatting sqref="CC162:CC173">
    <cfRule type="expression" dxfId="368" priority="581">
      <formula>AND($J162="x",CC162&gt;0)</formula>
    </cfRule>
  </conditionalFormatting>
  <conditionalFormatting sqref="CC184:CC195">
    <cfRule type="expression" dxfId="367" priority="579">
      <formula>AND($J184="x",CC184&gt;0)</formula>
    </cfRule>
  </conditionalFormatting>
  <conditionalFormatting sqref="CC206:CC217">
    <cfRule type="expression" dxfId="366" priority="577">
      <formula>AND($J206="x",CC206&gt;0)</formula>
    </cfRule>
  </conditionalFormatting>
  <conditionalFormatting sqref="CC228:CC239">
    <cfRule type="expression" dxfId="365" priority="575">
      <formula>AND($J228="x",CC228&gt;0)</formula>
    </cfRule>
  </conditionalFormatting>
  <conditionalFormatting sqref="CC250:CC261">
    <cfRule type="expression" dxfId="364" priority="573">
      <formula>AND($J250="x",CC250&gt;0)</formula>
    </cfRule>
  </conditionalFormatting>
  <conditionalFormatting sqref="CC272:CC283">
    <cfRule type="expression" dxfId="363" priority="571">
      <formula>AND($J272="x",CC272&gt;0)</formula>
    </cfRule>
  </conditionalFormatting>
  <conditionalFormatting sqref="CC294:CC305">
    <cfRule type="expression" dxfId="362" priority="569">
      <formula>AND($J294="x",CC294&gt;0)</formula>
    </cfRule>
  </conditionalFormatting>
  <conditionalFormatting sqref="CC316:CC327">
    <cfRule type="expression" dxfId="361" priority="567">
      <formula>AND($J316="x",CC316&gt;0)</formula>
    </cfRule>
  </conditionalFormatting>
  <conditionalFormatting sqref="CC338:CC349">
    <cfRule type="expression" dxfId="360" priority="565">
      <formula>AND($J338="x",CC338&gt;0)</formula>
    </cfRule>
  </conditionalFormatting>
  <conditionalFormatting sqref="CC360:CC371">
    <cfRule type="expression" dxfId="359" priority="563">
      <formula>AND($J360="x",CC360&gt;0)</formula>
    </cfRule>
  </conditionalFormatting>
  <conditionalFormatting sqref="CC382:CC393">
    <cfRule type="expression" dxfId="358" priority="561">
      <formula>AND($J382="x",CC382&gt;0)</formula>
    </cfRule>
  </conditionalFormatting>
  <conditionalFormatting sqref="CC404:CC415">
    <cfRule type="expression" dxfId="357" priority="559">
      <formula>AND($J404="x",CC404&gt;0)</formula>
    </cfRule>
  </conditionalFormatting>
  <conditionalFormatting sqref="CC426:CC437">
    <cfRule type="expression" dxfId="356" priority="557">
      <formula>AND($J426="x",CC426&gt;0)</formula>
    </cfRule>
  </conditionalFormatting>
  <conditionalFormatting sqref="CC448:CC459">
    <cfRule type="expression" dxfId="355" priority="555">
      <formula>AND($J448="x",CC448&gt;0)</formula>
    </cfRule>
  </conditionalFormatting>
  <conditionalFormatting sqref="CC470:CC481">
    <cfRule type="expression" dxfId="354" priority="553">
      <formula>AND($J470="x",CC470&gt;0)</formula>
    </cfRule>
  </conditionalFormatting>
  <conditionalFormatting sqref="CC492:CC503">
    <cfRule type="expression" dxfId="353" priority="551">
      <formula>AND($J492="x",CC492&gt;0)</formula>
    </cfRule>
  </conditionalFormatting>
  <conditionalFormatting sqref="CC514:CC525">
    <cfRule type="expression" dxfId="352" priority="549">
      <formula>AND($J514="x",CC514&gt;0)</formula>
    </cfRule>
  </conditionalFormatting>
  <conditionalFormatting sqref="CC536:CC547">
    <cfRule type="expression" dxfId="351" priority="547">
      <formula>AND($J536="x",CC536&gt;0)</formula>
    </cfRule>
  </conditionalFormatting>
  <conditionalFormatting sqref="CC558:CC569">
    <cfRule type="expression" dxfId="350" priority="545">
      <formula>AND($J558="x",CC558&gt;0)</formula>
    </cfRule>
  </conditionalFormatting>
  <conditionalFormatting sqref="CC580:CC591">
    <cfRule type="expression" dxfId="349" priority="543">
      <formula>AND($J580="x",CC580&gt;0)</formula>
    </cfRule>
  </conditionalFormatting>
  <conditionalFormatting sqref="CC602:CC613">
    <cfRule type="expression" dxfId="348" priority="541">
      <formula>AND($J602="x",CC602&gt;0)</formula>
    </cfRule>
  </conditionalFormatting>
  <conditionalFormatting sqref="CC624:CC635">
    <cfRule type="expression" dxfId="347" priority="539">
      <formula>AND($J624="x",CC624&gt;0)</formula>
    </cfRule>
  </conditionalFormatting>
  <conditionalFormatting sqref="CC646:CC657">
    <cfRule type="expression" dxfId="346" priority="537">
      <formula>AND($J646="x",CC646&gt;0)</formula>
    </cfRule>
  </conditionalFormatting>
  <conditionalFormatting sqref="CC668:CC679">
    <cfRule type="expression" dxfId="345" priority="535">
      <formula>AND($J668="x",CC668&gt;0)</formula>
    </cfRule>
  </conditionalFormatting>
  <conditionalFormatting sqref="CC690:CC701">
    <cfRule type="expression" dxfId="344" priority="533">
      <formula>AND($J690="x",CC690&gt;0)</formula>
    </cfRule>
  </conditionalFormatting>
  <conditionalFormatting sqref="CC712:CC723">
    <cfRule type="expression" dxfId="343" priority="531">
      <formula>AND($J712="x",CC712&gt;0)</formula>
    </cfRule>
  </conditionalFormatting>
  <conditionalFormatting sqref="CC734:CC745">
    <cfRule type="expression" dxfId="342" priority="529">
      <formula>AND($J734="x",CC734&gt;0)</formula>
    </cfRule>
  </conditionalFormatting>
  <conditionalFormatting sqref="CC756:CC767">
    <cfRule type="expression" dxfId="341" priority="527">
      <formula>AND($J756="x",CC756&gt;0)</formula>
    </cfRule>
  </conditionalFormatting>
  <conditionalFormatting sqref="CC778:CC789">
    <cfRule type="expression" dxfId="340" priority="525">
      <formula>AND($J778="x",CC778&gt;0)</formula>
    </cfRule>
  </conditionalFormatting>
  <conditionalFormatting sqref="CC800:CC811">
    <cfRule type="expression" dxfId="339" priority="523">
      <formula>AND($J800="x",CC800&gt;0)</formula>
    </cfRule>
  </conditionalFormatting>
  <conditionalFormatting sqref="CC822:CC833">
    <cfRule type="expression" dxfId="338" priority="521">
      <formula>AND($J822="x",CC822&gt;0)</formula>
    </cfRule>
  </conditionalFormatting>
  <conditionalFormatting sqref="CC844:CC855">
    <cfRule type="expression" dxfId="337" priority="519">
      <formula>AND($J844="x",CC844&gt;0)</formula>
    </cfRule>
  </conditionalFormatting>
  <conditionalFormatting sqref="CC866:CC877">
    <cfRule type="expression" dxfId="336" priority="517">
      <formula>AND($J866="x",CC866&gt;0)</formula>
    </cfRule>
  </conditionalFormatting>
  <conditionalFormatting sqref="CC888:CC899">
    <cfRule type="expression" dxfId="335" priority="515">
      <formula>AND($J888="x",CC888&gt;0)</formula>
    </cfRule>
  </conditionalFormatting>
  <conditionalFormatting sqref="CD8:CD19">
    <cfRule type="expression" dxfId="334" priority="4750">
      <formula>AND($K8="x",CD8&gt;0)</formula>
    </cfRule>
  </conditionalFormatting>
  <conditionalFormatting sqref="CD30:CD41">
    <cfRule type="expression" dxfId="333" priority="3967">
      <formula>AND($K30="x",CD30&gt;0)</formula>
    </cfRule>
  </conditionalFormatting>
  <conditionalFormatting sqref="CD74:CD85">
    <cfRule type="expression" dxfId="332" priority="2204">
      <formula>AND($K74="x",CD74&gt;0)</formula>
    </cfRule>
  </conditionalFormatting>
  <conditionalFormatting sqref="CD96:CD107">
    <cfRule type="expression" dxfId="331" priority="2161">
      <formula>AND($K96="x",CD96&gt;0)</formula>
    </cfRule>
  </conditionalFormatting>
  <conditionalFormatting sqref="CD118:CD129">
    <cfRule type="expression" dxfId="330" priority="2118">
      <formula>AND($K118="x",CD118&gt;0)</formula>
    </cfRule>
  </conditionalFormatting>
  <conditionalFormatting sqref="CD140:CD151">
    <cfRule type="expression" dxfId="329" priority="2075">
      <formula>AND($K140="x",CD140&gt;0)</formula>
    </cfRule>
  </conditionalFormatting>
  <conditionalFormatting sqref="CD162:CD173">
    <cfRule type="expression" dxfId="328" priority="2032">
      <formula>AND($K162="x",CD162&gt;0)</formula>
    </cfRule>
  </conditionalFormatting>
  <conditionalFormatting sqref="CD184:CD195">
    <cfRule type="expression" dxfId="327" priority="1989">
      <formula>AND($K184="x",CD184&gt;0)</formula>
    </cfRule>
  </conditionalFormatting>
  <conditionalFormatting sqref="CD206:CD217">
    <cfRule type="expression" dxfId="326" priority="1946">
      <formula>AND($K206="x",CD206&gt;0)</formula>
    </cfRule>
  </conditionalFormatting>
  <conditionalFormatting sqref="CD228:CD239">
    <cfRule type="expression" dxfId="325" priority="1903">
      <formula>AND($K228="x",CD228&gt;0)</formula>
    </cfRule>
  </conditionalFormatting>
  <conditionalFormatting sqref="CD250:CD261">
    <cfRule type="expression" dxfId="324" priority="1860">
      <formula>AND($K250="x",CD250&gt;0)</formula>
    </cfRule>
  </conditionalFormatting>
  <conditionalFormatting sqref="CD272:CD283">
    <cfRule type="expression" dxfId="323" priority="1817">
      <formula>AND($K272="x",CD272&gt;0)</formula>
    </cfRule>
  </conditionalFormatting>
  <conditionalFormatting sqref="CD294:CD305">
    <cfRule type="expression" dxfId="322" priority="1774">
      <formula>AND($K294="x",CD294&gt;0)</formula>
    </cfRule>
  </conditionalFormatting>
  <conditionalFormatting sqref="CD316:CD327">
    <cfRule type="expression" dxfId="321" priority="1731">
      <formula>AND($K316="x",CD316&gt;0)</formula>
    </cfRule>
  </conditionalFormatting>
  <conditionalFormatting sqref="CD338:CD349">
    <cfRule type="expression" dxfId="320" priority="1688">
      <formula>AND($K338="x",CD338&gt;0)</formula>
    </cfRule>
  </conditionalFormatting>
  <conditionalFormatting sqref="CD360:CD371">
    <cfRule type="expression" dxfId="319" priority="1645">
      <formula>AND($K360="x",CD360&gt;0)</formula>
    </cfRule>
  </conditionalFormatting>
  <conditionalFormatting sqref="CD382:CD393">
    <cfRule type="expression" dxfId="318" priority="1602">
      <formula>AND($K382="x",CD382&gt;0)</formula>
    </cfRule>
  </conditionalFormatting>
  <conditionalFormatting sqref="CD404:CD415">
    <cfRule type="expression" dxfId="317" priority="1559">
      <formula>AND($K404="x",CD404&gt;0)</formula>
    </cfRule>
  </conditionalFormatting>
  <conditionalFormatting sqref="CD426:CD437">
    <cfRule type="expression" dxfId="316" priority="1516">
      <formula>AND($K426="x",CD426&gt;0)</formula>
    </cfRule>
  </conditionalFormatting>
  <conditionalFormatting sqref="CD448:CD459">
    <cfRule type="expression" dxfId="315" priority="1473">
      <formula>AND($K448="x",CD448&gt;0)</formula>
    </cfRule>
  </conditionalFormatting>
  <conditionalFormatting sqref="CD470:CD481">
    <cfRule type="expression" dxfId="314" priority="1430">
      <formula>AND($K470="x",CD470&gt;0)</formula>
    </cfRule>
  </conditionalFormatting>
  <conditionalFormatting sqref="CD492:CD503">
    <cfRule type="expression" dxfId="313" priority="1387">
      <formula>AND($K492="x",CD492&gt;0)</formula>
    </cfRule>
  </conditionalFormatting>
  <conditionalFormatting sqref="CD514:CD525">
    <cfRule type="expression" dxfId="312" priority="1344">
      <formula>AND($K514="x",CD514&gt;0)</formula>
    </cfRule>
  </conditionalFormatting>
  <conditionalFormatting sqref="CD536:CD547">
    <cfRule type="expression" dxfId="311" priority="1301">
      <formula>AND($K536="x",CD536&gt;0)</formula>
    </cfRule>
  </conditionalFormatting>
  <conditionalFormatting sqref="CD558:CD569">
    <cfRule type="expression" dxfId="310" priority="1258">
      <formula>AND($K558="x",CD558&gt;0)</formula>
    </cfRule>
  </conditionalFormatting>
  <conditionalFormatting sqref="CD580:CD591">
    <cfRule type="expression" dxfId="309" priority="1215">
      <formula>AND($K580="x",CD580&gt;0)</formula>
    </cfRule>
  </conditionalFormatting>
  <conditionalFormatting sqref="CD602:CD613">
    <cfRule type="expression" dxfId="308" priority="1172">
      <formula>AND($K602="x",CD602&gt;0)</formula>
    </cfRule>
  </conditionalFormatting>
  <conditionalFormatting sqref="CD624:CD635">
    <cfRule type="expression" dxfId="307" priority="1129">
      <formula>AND($K624="x",CD624&gt;0)</formula>
    </cfRule>
  </conditionalFormatting>
  <conditionalFormatting sqref="CD646:CD657">
    <cfRule type="expression" dxfId="306" priority="1086">
      <formula>AND($K646="x",CD646&gt;0)</formula>
    </cfRule>
  </conditionalFormatting>
  <conditionalFormatting sqref="CD668:CD679">
    <cfRule type="expression" dxfId="305" priority="1043">
      <formula>AND($K668="x",CD668&gt;0)</formula>
    </cfRule>
  </conditionalFormatting>
  <conditionalFormatting sqref="CD690:CD701">
    <cfRule type="expression" dxfId="304" priority="1000">
      <formula>AND($K690="x",CD690&gt;0)</formula>
    </cfRule>
  </conditionalFormatting>
  <conditionalFormatting sqref="CD712:CD723">
    <cfRule type="expression" dxfId="303" priority="957">
      <formula>AND($K712="x",CD712&gt;0)</formula>
    </cfRule>
  </conditionalFormatting>
  <conditionalFormatting sqref="CD734:CD745">
    <cfRule type="expression" dxfId="302" priority="914">
      <formula>AND($K734="x",CD734&gt;0)</formula>
    </cfRule>
  </conditionalFormatting>
  <conditionalFormatting sqref="CD756:CD767">
    <cfRule type="expression" dxfId="301" priority="871">
      <formula>AND($K756="x",CD756&gt;0)</formula>
    </cfRule>
  </conditionalFormatting>
  <conditionalFormatting sqref="CD778:CD789">
    <cfRule type="expression" dxfId="300" priority="828">
      <formula>AND($K778="x",CD778&gt;0)</formula>
    </cfRule>
  </conditionalFormatting>
  <conditionalFormatting sqref="CD800:CD811">
    <cfRule type="expression" dxfId="299" priority="785">
      <formula>AND($K800="x",CD800&gt;0)</formula>
    </cfRule>
  </conditionalFormatting>
  <conditionalFormatting sqref="CD822:CD833">
    <cfRule type="expression" dxfId="298" priority="742">
      <formula>AND($K822="x",CD822&gt;0)</formula>
    </cfRule>
  </conditionalFormatting>
  <conditionalFormatting sqref="CD844:CD855">
    <cfRule type="expression" dxfId="297" priority="699">
      <formula>AND($K844="x",CD844&gt;0)</formula>
    </cfRule>
  </conditionalFormatting>
  <conditionalFormatting sqref="CD866:CD877">
    <cfRule type="expression" dxfId="296" priority="656">
      <formula>AND($K866="x",CD866&gt;0)</formula>
    </cfRule>
  </conditionalFormatting>
  <conditionalFormatting sqref="CD888:CD899">
    <cfRule type="expression" dxfId="295" priority="613">
      <formula>AND($K888="x",CD888&gt;0)</formula>
    </cfRule>
  </conditionalFormatting>
  <conditionalFormatting sqref="CK8:CK19">
    <cfRule type="expression" dxfId="294" priority="4749">
      <formula>AND($I8="x",CK8&gt;0)</formula>
    </cfRule>
  </conditionalFormatting>
  <conditionalFormatting sqref="CK30:CK41">
    <cfRule type="expression" dxfId="293" priority="3966">
      <formula>AND($I30="x",CK30&gt;0)</formula>
    </cfRule>
  </conditionalFormatting>
  <conditionalFormatting sqref="CK74:CK85">
    <cfRule type="expression" dxfId="292" priority="2203">
      <formula>AND($I74="x",CK74&gt;0)</formula>
    </cfRule>
  </conditionalFormatting>
  <conditionalFormatting sqref="CK96:CK107">
    <cfRule type="expression" dxfId="291" priority="2160">
      <formula>AND($I96="x",CK96&gt;0)</formula>
    </cfRule>
  </conditionalFormatting>
  <conditionalFormatting sqref="CK118:CK129">
    <cfRule type="expression" dxfId="290" priority="2117">
      <formula>AND($I118="x",CK118&gt;0)</formula>
    </cfRule>
  </conditionalFormatting>
  <conditionalFormatting sqref="CK140:CK151">
    <cfRule type="expression" dxfId="289" priority="2074">
      <formula>AND($I140="x",CK140&gt;0)</formula>
    </cfRule>
  </conditionalFormatting>
  <conditionalFormatting sqref="CK162:CK173">
    <cfRule type="expression" dxfId="288" priority="2031">
      <formula>AND($I162="x",CK162&gt;0)</formula>
    </cfRule>
  </conditionalFormatting>
  <conditionalFormatting sqref="CK184:CK195">
    <cfRule type="expression" dxfId="287" priority="1988">
      <formula>AND($I184="x",CK184&gt;0)</formula>
    </cfRule>
  </conditionalFormatting>
  <conditionalFormatting sqref="CK206:CK217">
    <cfRule type="expression" dxfId="286" priority="1945">
      <formula>AND($I206="x",CK206&gt;0)</formula>
    </cfRule>
  </conditionalFormatting>
  <conditionalFormatting sqref="CK228:CK239">
    <cfRule type="expression" dxfId="285" priority="172">
      <formula>AND($I228="x",CK228&gt;0)</formula>
    </cfRule>
  </conditionalFormatting>
  <conditionalFormatting sqref="CK250:CK261">
    <cfRule type="expression" dxfId="284" priority="1859">
      <formula>AND($I250="x",CK250&gt;0)</formula>
    </cfRule>
  </conditionalFormatting>
  <conditionalFormatting sqref="CK272:CK283">
    <cfRule type="expression" dxfId="283" priority="1816">
      <formula>AND($I272="x",CK272&gt;0)</formula>
    </cfRule>
  </conditionalFormatting>
  <conditionalFormatting sqref="CK294:CK305">
    <cfRule type="expression" dxfId="282" priority="1773">
      <formula>AND($I294="x",CK294&gt;0)</formula>
    </cfRule>
  </conditionalFormatting>
  <conditionalFormatting sqref="CK316:CK327">
    <cfRule type="expression" dxfId="281" priority="1730">
      <formula>AND($I316="x",CK316&gt;0)</formula>
    </cfRule>
  </conditionalFormatting>
  <conditionalFormatting sqref="CK338:CK349">
    <cfRule type="expression" dxfId="280" priority="1687">
      <formula>AND($I338="x",CK338&gt;0)</formula>
    </cfRule>
  </conditionalFormatting>
  <conditionalFormatting sqref="CK382:CK393">
    <cfRule type="expression" dxfId="279" priority="1601">
      <formula>AND($I382="x",CK382&gt;0)</formula>
    </cfRule>
  </conditionalFormatting>
  <conditionalFormatting sqref="CK404:CK415">
    <cfRule type="expression" dxfId="278" priority="1558">
      <formula>AND($I404="x",CK404&gt;0)</formula>
    </cfRule>
  </conditionalFormatting>
  <conditionalFormatting sqref="CK426:CK437">
    <cfRule type="expression" dxfId="277" priority="1515">
      <formula>AND($I426="x",CK426&gt;0)</formula>
    </cfRule>
  </conditionalFormatting>
  <conditionalFormatting sqref="CK448:CK459">
    <cfRule type="expression" dxfId="276" priority="1472">
      <formula>AND($I448="x",CK448&gt;0)</formula>
    </cfRule>
  </conditionalFormatting>
  <conditionalFormatting sqref="CK470:CK481">
    <cfRule type="expression" dxfId="275" priority="1429">
      <formula>AND($I470="x",CK470&gt;0)</formula>
    </cfRule>
  </conditionalFormatting>
  <conditionalFormatting sqref="CK492:CK503">
    <cfRule type="expression" dxfId="274" priority="1386">
      <formula>AND($I492="x",CK492&gt;0)</formula>
    </cfRule>
  </conditionalFormatting>
  <conditionalFormatting sqref="CK514:CK525">
    <cfRule type="expression" dxfId="273" priority="1343">
      <formula>AND($I514="x",CK514&gt;0)</formula>
    </cfRule>
  </conditionalFormatting>
  <conditionalFormatting sqref="CK536:CK547">
    <cfRule type="expression" dxfId="272" priority="1300">
      <formula>AND($I536="x",CK536&gt;0)</formula>
    </cfRule>
  </conditionalFormatting>
  <conditionalFormatting sqref="CK558:CK569">
    <cfRule type="expression" dxfId="271" priority="1257">
      <formula>AND($I558="x",CK558&gt;0)</formula>
    </cfRule>
  </conditionalFormatting>
  <conditionalFormatting sqref="CK580:CK591">
    <cfRule type="expression" dxfId="270" priority="1214">
      <formula>AND($I580="x",CK580&gt;0)</formula>
    </cfRule>
  </conditionalFormatting>
  <conditionalFormatting sqref="CK602:CK613">
    <cfRule type="expression" dxfId="269" priority="1171">
      <formula>AND($I602="x",CK602&gt;0)</formula>
    </cfRule>
  </conditionalFormatting>
  <conditionalFormatting sqref="CK624:CK635">
    <cfRule type="expression" dxfId="268" priority="1128">
      <formula>AND($I624="x",CK624&gt;0)</formula>
    </cfRule>
  </conditionalFormatting>
  <conditionalFormatting sqref="CK646:CK657">
    <cfRule type="expression" dxfId="267" priority="1085">
      <formula>AND($I646="x",CK646&gt;0)</formula>
    </cfRule>
  </conditionalFormatting>
  <conditionalFormatting sqref="CK668:CK679">
    <cfRule type="expression" dxfId="266" priority="1042">
      <formula>AND($I668="x",CK668&gt;0)</formula>
    </cfRule>
  </conditionalFormatting>
  <conditionalFormatting sqref="CK690:CK701">
    <cfRule type="expression" dxfId="265" priority="999">
      <formula>AND($I690="x",CK690&gt;0)</formula>
    </cfRule>
  </conditionalFormatting>
  <conditionalFormatting sqref="CK712:CK723">
    <cfRule type="expression" dxfId="264" priority="956">
      <formula>AND($I712="x",CK712&gt;0)</formula>
    </cfRule>
  </conditionalFormatting>
  <conditionalFormatting sqref="CK734:CK745">
    <cfRule type="expression" dxfId="263" priority="913">
      <formula>AND($I734="x",CK734&gt;0)</formula>
    </cfRule>
  </conditionalFormatting>
  <conditionalFormatting sqref="CK756:CK767">
    <cfRule type="expression" dxfId="262" priority="870">
      <formula>AND($I756="x",CK756&gt;0)</formula>
    </cfRule>
  </conditionalFormatting>
  <conditionalFormatting sqref="CK778:CK789">
    <cfRule type="expression" dxfId="261" priority="827">
      <formula>AND($I778="x",CK778&gt;0)</formula>
    </cfRule>
  </conditionalFormatting>
  <conditionalFormatting sqref="CK800:CK811">
    <cfRule type="expression" dxfId="260" priority="784">
      <formula>AND($I800="x",CK800&gt;0)</formula>
    </cfRule>
  </conditionalFormatting>
  <conditionalFormatting sqref="CK822:CK833">
    <cfRule type="expression" dxfId="259" priority="741">
      <formula>AND($I822="x",CK822&gt;0)</formula>
    </cfRule>
  </conditionalFormatting>
  <conditionalFormatting sqref="CK844:CK855">
    <cfRule type="expression" dxfId="258" priority="698">
      <formula>AND($I844="x",CK844&gt;0)</formula>
    </cfRule>
  </conditionalFormatting>
  <conditionalFormatting sqref="CK866:CK877">
    <cfRule type="expression" dxfId="257" priority="655">
      <formula>AND($I866="x",CK866&gt;0)</formula>
    </cfRule>
  </conditionalFormatting>
  <conditionalFormatting sqref="CK888:CK899">
    <cfRule type="expression" dxfId="256" priority="612">
      <formula>AND($I888="x",CK888&gt;0)</formula>
    </cfRule>
  </conditionalFormatting>
  <conditionalFormatting sqref="CL8:CL19">
    <cfRule type="expression" dxfId="255" priority="4748">
      <formula>AND($J8="x",CL8&gt;0)</formula>
    </cfRule>
  </conditionalFormatting>
  <conditionalFormatting sqref="CL30:CL41">
    <cfRule type="expression" dxfId="254" priority="3965">
      <formula>AND($J30="x",CL30&gt;0)</formula>
    </cfRule>
  </conditionalFormatting>
  <conditionalFormatting sqref="CL74:CL85">
    <cfRule type="expression" dxfId="253" priority="2202">
      <formula>AND($J74="x",CL74&gt;0)</formula>
    </cfRule>
  </conditionalFormatting>
  <conditionalFormatting sqref="CL96:CL107">
    <cfRule type="expression" dxfId="252" priority="2159">
      <formula>AND($J96="x",CL96&gt;0)</formula>
    </cfRule>
  </conditionalFormatting>
  <conditionalFormatting sqref="CL118:CL129">
    <cfRule type="expression" dxfId="251" priority="2116">
      <formula>AND($J118="x",CL118&gt;0)</formula>
    </cfRule>
  </conditionalFormatting>
  <conditionalFormatting sqref="CL140:CL151">
    <cfRule type="expression" dxfId="250" priority="2073">
      <formula>AND($J140="x",CL140&gt;0)</formula>
    </cfRule>
  </conditionalFormatting>
  <conditionalFormatting sqref="CL162:CL173">
    <cfRule type="expression" dxfId="249" priority="2030">
      <formula>AND($J162="x",CL162&gt;0)</formula>
    </cfRule>
  </conditionalFormatting>
  <conditionalFormatting sqref="CL184:CL195">
    <cfRule type="expression" dxfId="248" priority="1987">
      <formula>AND($J184="x",CL184&gt;0)</formula>
    </cfRule>
  </conditionalFormatting>
  <conditionalFormatting sqref="CL206:CL217">
    <cfRule type="expression" dxfId="247" priority="1944">
      <formula>AND($J206="x",CL206&gt;0)</formula>
    </cfRule>
  </conditionalFormatting>
  <conditionalFormatting sqref="CL228:CL239">
    <cfRule type="expression" dxfId="246" priority="171">
      <formula>AND($J228="x",CL228&gt;0)</formula>
    </cfRule>
  </conditionalFormatting>
  <conditionalFormatting sqref="CL250:CL261">
    <cfRule type="expression" dxfId="245" priority="1858">
      <formula>AND($J250="x",CL250&gt;0)</formula>
    </cfRule>
  </conditionalFormatting>
  <conditionalFormatting sqref="CL272:CL283">
    <cfRule type="expression" dxfId="244" priority="1815">
      <formula>AND($J272="x",CL272&gt;0)</formula>
    </cfRule>
  </conditionalFormatting>
  <conditionalFormatting sqref="CL294:CL305">
    <cfRule type="expression" dxfId="243" priority="1772">
      <formula>AND($J294="x",CL294&gt;0)</formula>
    </cfRule>
  </conditionalFormatting>
  <conditionalFormatting sqref="CL316:CL327">
    <cfRule type="expression" dxfId="242" priority="1729">
      <formula>AND($J316="x",CL316&gt;0)</formula>
    </cfRule>
  </conditionalFormatting>
  <conditionalFormatting sqref="CL338:CL349">
    <cfRule type="expression" dxfId="241" priority="1686">
      <formula>AND($J338="x",CL338&gt;0)</formula>
    </cfRule>
  </conditionalFormatting>
  <conditionalFormatting sqref="CL382:CL393">
    <cfRule type="expression" dxfId="240" priority="1600">
      <formula>AND($J382="x",CL382&gt;0)</formula>
    </cfRule>
  </conditionalFormatting>
  <conditionalFormatting sqref="CL404:CL415">
    <cfRule type="expression" dxfId="239" priority="1557">
      <formula>AND($J404="x",CL404&gt;0)</formula>
    </cfRule>
  </conditionalFormatting>
  <conditionalFormatting sqref="CL426:CL437">
    <cfRule type="expression" dxfId="238" priority="1514">
      <formula>AND($J426="x",CL426&gt;0)</formula>
    </cfRule>
  </conditionalFormatting>
  <conditionalFormatting sqref="CL448:CL459">
    <cfRule type="expression" dxfId="237" priority="1471">
      <formula>AND($J448="x",CL448&gt;0)</formula>
    </cfRule>
  </conditionalFormatting>
  <conditionalFormatting sqref="CL470:CL481">
    <cfRule type="expression" dxfId="236" priority="1428">
      <formula>AND($J470="x",CL470&gt;0)</formula>
    </cfRule>
  </conditionalFormatting>
  <conditionalFormatting sqref="CL492:CL503">
    <cfRule type="expression" dxfId="235" priority="1385">
      <formula>AND($J492="x",CL492&gt;0)</formula>
    </cfRule>
  </conditionalFormatting>
  <conditionalFormatting sqref="CL514:CL525">
    <cfRule type="expression" dxfId="234" priority="1342">
      <formula>AND($J514="x",CL514&gt;0)</formula>
    </cfRule>
  </conditionalFormatting>
  <conditionalFormatting sqref="CL536:CL547">
    <cfRule type="expression" dxfId="233" priority="1299">
      <formula>AND($J536="x",CL536&gt;0)</formula>
    </cfRule>
  </conditionalFormatting>
  <conditionalFormatting sqref="CL558:CL569">
    <cfRule type="expression" dxfId="232" priority="1256">
      <formula>AND($J558="x",CL558&gt;0)</formula>
    </cfRule>
  </conditionalFormatting>
  <conditionalFormatting sqref="CL580:CL591">
    <cfRule type="expression" dxfId="231" priority="1213">
      <formula>AND($J580="x",CL580&gt;0)</formula>
    </cfRule>
  </conditionalFormatting>
  <conditionalFormatting sqref="CL602:CL613">
    <cfRule type="expression" dxfId="230" priority="1170">
      <formula>AND($J602="x",CL602&gt;0)</formula>
    </cfRule>
  </conditionalFormatting>
  <conditionalFormatting sqref="CL624:CL635">
    <cfRule type="expression" dxfId="229" priority="1127">
      <formula>AND($J624="x",CL624&gt;0)</formula>
    </cfRule>
  </conditionalFormatting>
  <conditionalFormatting sqref="CL646:CL657">
    <cfRule type="expression" dxfId="228" priority="1084">
      <formula>AND($J646="x",CL646&gt;0)</formula>
    </cfRule>
  </conditionalFormatting>
  <conditionalFormatting sqref="CL668:CL679">
    <cfRule type="expression" dxfId="227" priority="1041">
      <formula>AND($J668="x",CL668&gt;0)</formula>
    </cfRule>
  </conditionalFormatting>
  <conditionalFormatting sqref="CL690:CL701">
    <cfRule type="expression" dxfId="226" priority="998">
      <formula>AND($J690="x",CL690&gt;0)</formula>
    </cfRule>
  </conditionalFormatting>
  <conditionalFormatting sqref="CL712:CL723">
    <cfRule type="expression" dxfId="225" priority="955">
      <formula>AND($J712="x",CL712&gt;0)</formula>
    </cfRule>
  </conditionalFormatting>
  <conditionalFormatting sqref="CL734:CL745">
    <cfRule type="expression" dxfId="224" priority="912">
      <formula>AND($J734="x",CL734&gt;0)</formula>
    </cfRule>
  </conditionalFormatting>
  <conditionalFormatting sqref="CL756:CL767">
    <cfRule type="expression" dxfId="223" priority="869">
      <formula>AND($J756="x",CL756&gt;0)</formula>
    </cfRule>
  </conditionalFormatting>
  <conditionalFormatting sqref="CL778:CL789">
    <cfRule type="expression" dxfId="222" priority="826">
      <formula>AND($J778="x",CL778&gt;0)</formula>
    </cfRule>
  </conditionalFormatting>
  <conditionalFormatting sqref="CL800:CL811">
    <cfRule type="expression" dxfId="221" priority="783">
      <formula>AND($J800="x",CL800&gt;0)</formula>
    </cfRule>
  </conditionalFormatting>
  <conditionalFormatting sqref="CL822:CL833">
    <cfRule type="expression" dxfId="220" priority="740">
      <formula>AND($J822="x",CL822&gt;0)</formula>
    </cfRule>
  </conditionalFormatting>
  <conditionalFormatting sqref="CL844:CL855">
    <cfRule type="expression" dxfId="219" priority="697">
      <formula>AND($J844="x",CL844&gt;0)</formula>
    </cfRule>
  </conditionalFormatting>
  <conditionalFormatting sqref="CL866:CL877">
    <cfRule type="expression" dxfId="218" priority="654">
      <formula>AND($J866="x",CL866&gt;0)</formula>
    </cfRule>
  </conditionalFormatting>
  <conditionalFormatting sqref="CL888:CL899">
    <cfRule type="expression" dxfId="217" priority="611">
      <formula>AND($J888="x",CL888&gt;0)</formula>
    </cfRule>
  </conditionalFormatting>
  <conditionalFormatting sqref="CM8:CM19">
    <cfRule type="expression" dxfId="216" priority="4733">
      <formula>OR(CM8&gt;80,CM8&lt;10)</formula>
    </cfRule>
    <cfRule type="expression" dxfId="215" priority="4734">
      <formula>AND($K8="x",CM8&gt;0)</formula>
    </cfRule>
  </conditionalFormatting>
  <conditionalFormatting sqref="CM30:CM41">
    <cfRule type="expression" dxfId="214" priority="3950">
      <formula>OR(CM30&gt;80,CM30&lt;10)</formula>
    </cfRule>
    <cfRule type="expression" dxfId="213" priority="3951">
      <formula>AND($K30="x",CM30&gt;0)</formula>
    </cfRule>
  </conditionalFormatting>
  <conditionalFormatting sqref="CM74:CM85">
    <cfRule type="expression" dxfId="212" priority="2187">
      <formula>OR(CM74&gt;80,CM74&lt;10)</formula>
    </cfRule>
    <cfRule type="expression" dxfId="211" priority="2188">
      <formula>AND($K74="x",CM74&gt;0)</formula>
    </cfRule>
  </conditionalFormatting>
  <conditionalFormatting sqref="CM96:CM107">
    <cfRule type="expression" dxfId="210" priority="2144">
      <formula>OR(CM96&gt;80,CM96&lt;10)</formula>
    </cfRule>
    <cfRule type="expression" dxfId="209" priority="2145">
      <formula>AND($K96="x",CM96&gt;0)</formula>
    </cfRule>
  </conditionalFormatting>
  <conditionalFormatting sqref="CM118:CM129">
    <cfRule type="expression" dxfId="208" priority="2101">
      <formula>OR(CM118&gt;80,CM118&lt;10)</formula>
    </cfRule>
    <cfRule type="expression" dxfId="207" priority="2102">
      <formula>AND($K118="x",CM118&gt;0)</formula>
    </cfRule>
  </conditionalFormatting>
  <conditionalFormatting sqref="CM140:CM151">
    <cfRule type="expression" dxfId="206" priority="2058">
      <formula>OR(CM140&gt;80,CM140&lt;10)</formula>
    </cfRule>
    <cfRule type="expression" dxfId="205" priority="2059">
      <formula>AND($K140="x",CM140&gt;0)</formula>
    </cfRule>
  </conditionalFormatting>
  <conditionalFormatting sqref="CM162:CM173">
    <cfRule type="expression" dxfId="204" priority="2015">
      <formula>OR(CM162&gt;80,CM162&lt;10)</formula>
    </cfRule>
    <cfRule type="expression" dxfId="203" priority="2016">
      <formula>AND($K162="x",CM162&gt;0)</formula>
    </cfRule>
  </conditionalFormatting>
  <conditionalFormatting sqref="CM184:CM195">
    <cfRule type="expression" dxfId="202" priority="1972">
      <formula>OR(CM184&gt;80,CM184&lt;10)</formula>
    </cfRule>
    <cfRule type="expression" dxfId="201" priority="1973">
      <formula>AND($K184="x",CM184&gt;0)</formula>
    </cfRule>
  </conditionalFormatting>
  <conditionalFormatting sqref="CM206:CM217">
    <cfRule type="expression" dxfId="200" priority="1929">
      <formula>OR(CM206&gt;80,CM206&lt;10)</formula>
    </cfRule>
    <cfRule type="expression" dxfId="199" priority="1930">
      <formula>AND($K206="x",CM206&gt;0)</formula>
    </cfRule>
  </conditionalFormatting>
  <conditionalFormatting sqref="CM228:CM239">
    <cfRule type="expression" dxfId="198" priority="1886">
      <formula>OR(CM228&gt;80,CM228&lt;10)</formula>
    </cfRule>
    <cfRule type="expression" dxfId="197" priority="1887">
      <formula>AND($K228="x",CM228&gt;0)</formula>
    </cfRule>
  </conditionalFormatting>
  <conditionalFormatting sqref="CM250:CM261">
    <cfRule type="expression" dxfId="196" priority="1843">
      <formula>OR(CM250&gt;80,CM250&lt;10)</formula>
    </cfRule>
    <cfRule type="expression" dxfId="195" priority="1844">
      <formula>AND($K250="x",CM250&gt;0)</formula>
    </cfRule>
  </conditionalFormatting>
  <conditionalFormatting sqref="CM272:CM283">
    <cfRule type="expression" dxfId="194" priority="1800">
      <formula>OR(CM272&gt;80,CM272&lt;10)</formula>
    </cfRule>
    <cfRule type="expression" dxfId="193" priority="1801">
      <formula>AND($K272="x",CM272&gt;0)</formula>
    </cfRule>
  </conditionalFormatting>
  <conditionalFormatting sqref="CM294:CM305">
    <cfRule type="expression" dxfId="192" priority="1757">
      <formula>OR(CM294&gt;80,CM294&lt;10)</formula>
    </cfRule>
    <cfRule type="expression" dxfId="191" priority="1758">
      <formula>AND($K294="x",CM294&gt;0)</formula>
    </cfRule>
  </conditionalFormatting>
  <conditionalFormatting sqref="CM316:CM327">
    <cfRule type="expression" dxfId="190" priority="1714">
      <formula>OR(CM316&gt;80,CM316&lt;10)</formula>
    </cfRule>
    <cfRule type="expression" dxfId="189" priority="1715">
      <formula>AND($K316="x",CM316&gt;0)</formula>
    </cfRule>
  </conditionalFormatting>
  <conditionalFormatting sqref="CM338:CM349">
    <cfRule type="expression" dxfId="188" priority="1671">
      <formula>OR(CM338&gt;80,CM338&lt;10)</formula>
    </cfRule>
    <cfRule type="expression" dxfId="187" priority="1672">
      <formula>AND($K338="x",CM338&gt;0)</formula>
    </cfRule>
  </conditionalFormatting>
  <conditionalFormatting sqref="CM360:CM371">
    <cfRule type="expression" dxfId="186" priority="1628">
      <formula>OR(CM360&gt;80,CM360&lt;10)</formula>
    </cfRule>
    <cfRule type="expression" dxfId="185" priority="1629">
      <formula>AND($K360="x",CM360&gt;0)</formula>
    </cfRule>
  </conditionalFormatting>
  <conditionalFormatting sqref="CM382:CM393">
    <cfRule type="expression" dxfId="184" priority="1585">
      <formula>OR(CM382&gt;80,CM382&lt;10)</formula>
    </cfRule>
    <cfRule type="expression" dxfId="183" priority="1586">
      <formula>AND($K382="x",CM382&gt;0)</formula>
    </cfRule>
  </conditionalFormatting>
  <conditionalFormatting sqref="CM404:CM415">
    <cfRule type="expression" dxfId="182" priority="1542">
      <formula>OR(CM404&gt;80,CM404&lt;10)</formula>
    </cfRule>
    <cfRule type="expression" dxfId="181" priority="1543">
      <formula>AND($K404="x",CM404&gt;0)</formula>
    </cfRule>
  </conditionalFormatting>
  <conditionalFormatting sqref="CM426:CM437">
    <cfRule type="expression" dxfId="180" priority="1499">
      <formula>OR(CM426&gt;80,CM426&lt;10)</formula>
    </cfRule>
    <cfRule type="expression" dxfId="179" priority="1500">
      <formula>AND($K426="x",CM426&gt;0)</formula>
    </cfRule>
  </conditionalFormatting>
  <conditionalFormatting sqref="CM448:CM459">
    <cfRule type="expression" dxfId="178" priority="1456">
      <formula>OR(CM448&gt;80,CM448&lt;10)</formula>
    </cfRule>
    <cfRule type="expression" dxfId="177" priority="1457">
      <formula>AND($K448="x",CM448&gt;0)</formula>
    </cfRule>
  </conditionalFormatting>
  <conditionalFormatting sqref="CM470:CM481">
    <cfRule type="expression" dxfId="176" priority="1413">
      <formula>OR(CM470&gt;80,CM470&lt;10)</formula>
    </cfRule>
    <cfRule type="expression" dxfId="175" priority="1414">
      <formula>AND($K470="x",CM470&gt;0)</formula>
    </cfRule>
  </conditionalFormatting>
  <conditionalFormatting sqref="CM492:CM503">
    <cfRule type="expression" dxfId="174" priority="1370">
      <formula>OR(CM492&gt;80,CM492&lt;10)</formula>
    </cfRule>
    <cfRule type="expression" dxfId="173" priority="1371">
      <formula>AND($K492="x",CM492&gt;0)</formula>
    </cfRule>
  </conditionalFormatting>
  <conditionalFormatting sqref="CM514:CM525">
    <cfRule type="expression" dxfId="172" priority="1327">
      <formula>OR(CM514&gt;80,CM514&lt;10)</formula>
    </cfRule>
    <cfRule type="expression" dxfId="171" priority="1328">
      <formula>AND($K514="x",CM514&gt;0)</formula>
    </cfRule>
  </conditionalFormatting>
  <conditionalFormatting sqref="CM536:CM547">
    <cfRule type="expression" dxfId="170" priority="1284">
      <formula>OR(CM536&gt;80,CM536&lt;10)</formula>
    </cfRule>
    <cfRule type="expression" dxfId="169" priority="1285">
      <formula>AND($K536="x",CM536&gt;0)</formula>
    </cfRule>
  </conditionalFormatting>
  <conditionalFormatting sqref="CM558:CM569">
    <cfRule type="expression" dxfId="168" priority="1241">
      <formula>OR(CM558&gt;80,CM558&lt;10)</formula>
    </cfRule>
    <cfRule type="expression" dxfId="167" priority="1242">
      <formula>AND($K558="x",CM558&gt;0)</formula>
    </cfRule>
  </conditionalFormatting>
  <conditionalFormatting sqref="CM580:CM591">
    <cfRule type="expression" dxfId="166" priority="1198">
      <formula>OR(CM580&gt;80,CM580&lt;10)</formula>
    </cfRule>
    <cfRule type="expression" dxfId="165" priority="1199">
      <formula>AND($K580="x",CM580&gt;0)</formula>
    </cfRule>
  </conditionalFormatting>
  <conditionalFormatting sqref="CM602:CM613">
    <cfRule type="expression" dxfId="164" priority="1155">
      <formula>OR(CM602&gt;80,CM602&lt;10)</formula>
    </cfRule>
    <cfRule type="expression" dxfId="163" priority="1156">
      <formula>AND($K602="x",CM602&gt;0)</formula>
    </cfRule>
  </conditionalFormatting>
  <conditionalFormatting sqref="CM624:CM635">
    <cfRule type="expression" dxfId="162" priority="1112">
      <formula>OR(CM624&gt;80,CM624&lt;10)</formula>
    </cfRule>
    <cfRule type="expression" dxfId="161" priority="1113">
      <formula>AND($K624="x",CM624&gt;0)</formula>
    </cfRule>
  </conditionalFormatting>
  <conditionalFormatting sqref="CM646:CM657">
    <cfRule type="expression" dxfId="160" priority="1069">
      <formula>OR(CM646&gt;80,CM646&lt;10)</formula>
    </cfRule>
    <cfRule type="expression" dxfId="159" priority="1070">
      <formula>AND($K646="x",CM646&gt;0)</formula>
    </cfRule>
  </conditionalFormatting>
  <conditionalFormatting sqref="CM668:CM679">
    <cfRule type="expression" dxfId="158" priority="1026">
      <formula>OR(CM668&gt;80,CM668&lt;10)</formula>
    </cfRule>
    <cfRule type="expression" dxfId="157" priority="1027">
      <formula>AND($K668="x",CM668&gt;0)</formula>
    </cfRule>
  </conditionalFormatting>
  <conditionalFormatting sqref="CM690:CM701">
    <cfRule type="expression" dxfId="156" priority="983">
      <formula>OR(CM690&gt;80,CM690&lt;10)</formula>
    </cfRule>
    <cfRule type="expression" dxfId="155" priority="984">
      <formula>AND($K690="x",CM690&gt;0)</formula>
    </cfRule>
  </conditionalFormatting>
  <conditionalFormatting sqref="CM712:CM723">
    <cfRule type="expression" dxfId="154" priority="940">
      <formula>OR(CM712&gt;80,CM712&lt;10)</formula>
    </cfRule>
    <cfRule type="expression" dxfId="153" priority="941">
      <formula>AND($K712="x",CM712&gt;0)</formula>
    </cfRule>
  </conditionalFormatting>
  <conditionalFormatting sqref="CM734:CM745">
    <cfRule type="expression" dxfId="152" priority="897">
      <formula>OR(CM734&gt;80,CM734&lt;10)</formula>
    </cfRule>
    <cfRule type="expression" dxfId="151" priority="898">
      <formula>AND($K734="x",CM734&gt;0)</formula>
    </cfRule>
  </conditionalFormatting>
  <conditionalFormatting sqref="CM756:CM767">
    <cfRule type="expression" dxfId="150" priority="854">
      <formula>OR(CM756&gt;80,CM756&lt;10)</formula>
    </cfRule>
    <cfRule type="expression" dxfId="149" priority="855">
      <formula>AND($K756="x",CM756&gt;0)</formula>
    </cfRule>
  </conditionalFormatting>
  <conditionalFormatting sqref="CM778:CM789">
    <cfRule type="expression" dxfId="148" priority="811">
      <formula>OR(CM778&gt;80,CM778&lt;10)</formula>
    </cfRule>
    <cfRule type="expression" dxfId="147" priority="812">
      <formula>AND($K778="x",CM778&gt;0)</formula>
    </cfRule>
  </conditionalFormatting>
  <conditionalFormatting sqref="CM800:CM811">
    <cfRule type="expression" dxfId="146" priority="768">
      <formula>OR(CM800&gt;80,CM800&lt;10)</formula>
    </cfRule>
    <cfRule type="expression" dxfId="145" priority="769">
      <formula>AND($K800="x",CM800&gt;0)</formula>
    </cfRule>
  </conditionalFormatting>
  <conditionalFormatting sqref="CM822:CM833">
    <cfRule type="expression" dxfId="144" priority="725">
      <formula>OR(CM822&gt;80,CM822&lt;10)</formula>
    </cfRule>
    <cfRule type="expression" dxfId="143" priority="726">
      <formula>AND($K822="x",CM822&gt;0)</formula>
    </cfRule>
  </conditionalFormatting>
  <conditionalFormatting sqref="CM844:CM855">
    <cfRule type="expression" dxfId="142" priority="682">
      <formula>OR(CM844&gt;80,CM844&lt;10)</formula>
    </cfRule>
    <cfRule type="expression" dxfId="141" priority="683">
      <formula>AND($K844="x",CM844&gt;0)</formula>
    </cfRule>
  </conditionalFormatting>
  <conditionalFormatting sqref="CM866:CM877">
    <cfRule type="expression" dxfId="140" priority="639">
      <formula>OR(CM866&gt;80,CM866&lt;10)</formula>
    </cfRule>
    <cfRule type="expression" dxfId="139" priority="640">
      <formula>AND($K866="x",CM866&gt;0)</formula>
    </cfRule>
  </conditionalFormatting>
  <conditionalFormatting sqref="CM888:CM899">
    <cfRule type="expression" dxfId="138" priority="596">
      <formula>OR(CM888&gt;80,CM888&lt;10)</formula>
    </cfRule>
    <cfRule type="expression" dxfId="137" priority="597">
      <formula>AND($K888="x",CM888&gt;0)</formula>
    </cfRule>
  </conditionalFormatting>
  <conditionalFormatting sqref="Q52:Q63">
    <cfRule type="expression" dxfId="136" priority="170">
      <formula>AND($I52="x",Q52&gt;0)</formula>
    </cfRule>
  </conditionalFormatting>
  <conditionalFormatting sqref="R52:R63">
    <cfRule type="expression" dxfId="135" priority="169">
      <formula>AND($J52="x",R52&gt;0)</formula>
    </cfRule>
  </conditionalFormatting>
  <conditionalFormatting sqref="S52:S63">
    <cfRule type="expression" dxfId="134" priority="152">
      <formula>OR(S52&gt;80,S52&lt;10)</formula>
    </cfRule>
    <cfRule type="expression" dxfId="133" priority="168">
      <formula>AND($K52="x",S52&gt;0)</formula>
    </cfRule>
  </conditionalFormatting>
  <conditionalFormatting sqref="Z52:Z63">
    <cfRule type="expression" dxfId="132" priority="165">
      <formula>AND($I52="x",Z52&gt;0)</formula>
    </cfRule>
  </conditionalFormatting>
  <conditionalFormatting sqref="AA52:AA63">
    <cfRule type="expression" dxfId="131" priority="164">
      <formula>AND($J52="x",AA52&gt;0)</formula>
    </cfRule>
  </conditionalFormatting>
  <conditionalFormatting sqref="AB52:AB63">
    <cfRule type="expression" dxfId="130" priority="150">
      <formula>OR(AB52&gt;80,AB52&lt;10)</formula>
    </cfRule>
    <cfRule type="expression" dxfId="129" priority="151">
      <formula>AND($K52="x",AB52&gt;0)</formula>
    </cfRule>
  </conditionalFormatting>
  <conditionalFormatting sqref="AI52:AI63">
    <cfRule type="expression" dxfId="128" priority="163">
      <formula>AND($I52="x",AI52&gt;0)</formula>
    </cfRule>
  </conditionalFormatting>
  <conditionalFormatting sqref="AJ52:AJ63">
    <cfRule type="expression" dxfId="127" priority="162">
      <formula>AND($J52="x",AJ52&gt;0)</formula>
    </cfRule>
  </conditionalFormatting>
  <conditionalFormatting sqref="AK52:AK63">
    <cfRule type="expression" dxfId="126" priority="148">
      <formula>OR(AK52&gt;80,AK52&lt;10)</formula>
    </cfRule>
    <cfRule type="expression" dxfId="125" priority="149">
      <formula>AND($K52="x",AK52&gt;0)</formula>
    </cfRule>
  </conditionalFormatting>
  <conditionalFormatting sqref="AR52:AR63">
    <cfRule type="expression" dxfId="124" priority="161">
      <formula>AND($I52="x",AR52&gt;0)</formula>
    </cfRule>
  </conditionalFormatting>
  <conditionalFormatting sqref="AS52:AS63">
    <cfRule type="expression" dxfId="123" priority="160">
      <formula>AND($J52="x",AS52&gt;0)</formula>
    </cfRule>
  </conditionalFormatting>
  <conditionalFormatting sqref="AT52:AT63">
    <cfRule type="expression" dxfId="122" priority="146">
      <formula>OR(AT52&gt;80,AT52&lt;10)</formula>
    </cfRule>
    <cfRule type="expression" dxfId="121" priority="147">
      <formula>AND($K52="x",AT52&gt;0)</formula>
    </cfRule>
  </conditionalFormatting>
  <conditionalFormatting sqref="BA52:BA63">
    <cfRule type="expression" dxfId="120" priority="167">
      <formula>AND($I52="x",BA52&gt;0)</formula>
    </cfRule>
  </conditionalFormatting>
  <conditionalFormatting sqref="BB52:BB63">
    <cfRule type="expression" dxfId="119" priority="166">
      <formula>AND($J52="x",BB52&gt;0)</formula>
    </cfRule>
  </conditionalFormatting>
  <conditionalFormatting sqref="BC52:BC63">
    <cfRule type="expression" dxfId="118" priority="144">
      <formula>OR(BC52&gt;80,BC52&lt;10)</formula>
    </cfRule>
    <cfRule type="expression" dxfId="117" priority="145">
      <formula>AND($K52="x",BC52&gt;0)</formula>
    </cfRule>
  </conditionalFormatting>
  <conditionalFormatting sqref="BJ52:BJ63">
    <cfRule type="expression" dxfId="116" priority="159">
      <formula>AND($I52="x",BJ52&gt;0)</formula>
    </cfRule>
  </conditionalFormatting>
  <conditionalFormatting sqref="BK52:BK63">
    <cfRule type="expression" dxfId="115" priority="158">
      <formula>AND($J52="x",BK52&gt;0)</formula>
    </cfRule>
  </conditionalFormatting>
  <conditionalFormatting sqref="BL52:BL63">
    <cfRule type="expression" dxfId="114" priority="142">
      <formula>OR(BL52&gt;80,BL52&lt;10)</formula>
    </cfRule>
    <cfRule type="expression" dxfId="113" priority="143">
      <formula>AND($K52="x",BL52&gt;0)</formula>
    </cfRule>
  </conditionalFormatting>
  <conditionalFormatting sqref="BS52:BS63">
    <cfRule type="expression" dxfId="112" priority="157">
      <formula>AND($I52="x",BS52&gt;0)</formula>
    </cfRule>
  </conditionalFormatting>
  <conditionalFormatting sqref="BT52:BT63">
    <cfRule type="expression" dxfId="111" priority="156">
      <formula>AND($J52="x",BT52&gt;0)</formula>
    </cfRule>
  </conditionalFormatting>
  <conditionalFormatting sqref="BU52:BU63">
    <cfRule type="expression" dxfId="110" priority="140">
      <formula>OR(BU52&gt;80,BU52&lt;10)</formula>
    </cfRule>
    <cfRule type="expression" dxfId="109" priority="141">
      <formula>AND($K52="x",BU52&gt;0)</formula>
    </cfRule>
  </conditionalFormatting>
  <conditionalFormatting sqref="CB52:CB63">
    <cfRule type="expression" dxfId="108" priority="137">
      <formula>AND($I52="x",CB52&gt;0)</formula>
    </cfRule>
  </conditionalFormatting>
  <conditionalFormatting sqref="CC52:CC63">
    <cfRule type="expression" dxfId="107" priority="136">
      <formula>AND($J52="x",CC52&gt;0)</formula>
    </cfRule>
  </conditionalFormatting>
  <conditionalFormatting sqref="CD52:CD63">
    <cfRule type="expression" dxfId="106" priority="155">
      <formula>AND($K52="x",CD52&gt;0)</formula>
    </cfRule>
  </conditionalFormatting>
  <conditionalFormatting sqref="CK52:CK63">
    <cfRule type="expression" dxfId="105" priority="154">
      <formula>AND($I52="x",CK52&gt;0)</formula>
    </cfRule>
  </conditionalFormatting>
  <conditionalFormatting sqref="CL52:CL63">
    <cfRule type="expression" dxfId="104" priority="153">
      <formula>AND($J52="x",CL52&gt;0)</formula>
    </cfRule>
  </conditionalFormatting>
  <conditionalFormatting sqref="CM52:CM63">
    <cfRule type="expression" dxfId="103" priority="138">
      <formula>OR(CM52&gt;80,CM52&lt;10)</formula>
    </cfRule>
    <cfRule type="expression" dxfId="102" priority="139">
      <formula>AND($K52="x",CM52&gt;0)</formula>
    </cfRule>
  </conditionalFormatting>
  <conditionalFormatting sqref="CK360:CK371">
    <cfRule type="expression" dxfId="101" priority="135">
      <formula>AND($I360="x",CK360&gt;0)</formula>
    </cfRule>
  </conditionalFormatting>
  <conditionalFormatting sqref="CL360:CL371">
    <cfRule type="expression" dxfId="100" priority="134">
      <formula>AND($J360="x",CL360&gt;0)</formula>
    </cfRule>
  </conditionalFormatting>
  <conditionalFormatting sqref="Q4:S4 Z4:AB4 AI4:AK4 AR4:AT4 BA4:BC4 BJ4:BL4 BS4:BU4 CB4:CD4 CK4">
    <cfRule type="top10" dxfId="99" priority="133" rank="1"/>
  </conditionalFormatting>
  <conditionalFormatting sqref="CL26">
    <cfRule type="top10" dxfId="98" priority="93" rank="1"/>
  </conditionalFormatting>
  <conditionalFormatting sqref="Q26:S26 Z26:AB26 AI26:AK26 AR26:AT26 BA26:BC26 BJ26:BL26 BS26:BU26 CB26:CD26 CK26">
    <cfRule type="top10" dxfId="97" priority="92" rank="1"/>
  </conditionalFormatting>
  <conditionalFormatting sqref="CL48">
    <cfRule type="top10" dxfId="96" priority="91" rank="1"/>
  </conditionalFormatting>
  <conditionalFormatting sqref="Q48:S48 Z48:AB48 AI48:AK48 AR48:AT48 BA48:BC48 BJ48:BL48 BS48:BU48 CB48:CD48 CK48">
    <cfRule type="top10" dxfId="95" priority="90" rank="1"/>
  </conditionalFormatting>
  <conditionalFormatting sqref="CL70">
    <cfRule type="top10" dxfId="94" priority="89" rank="1"/>
  </conditionalFormatting>
  <conditionalFormatting sqref="Q70:S70 Z70:AB70 AI70:AK70 AR70:AT70 BA70:BC70 BJ70:BL70 BS70:BU70 CB70:CD70 CK70">
    <cfRule type="top10" dxfId="93" priority="88" rank="1"/>
  </conditionalFormatting>
  <conditionalFormatting sqref="CL92">
    <cfRule type="top10" dxfId="92" priority="87" rank="1"/>
  </conditionalFormatting>
  <conditionalFormatting sqref="Q92:S92 Z92:AB92 AI92:AK92 AR92:AT92 BA92:BC92 BJ92:BL92 BS92:BU92 CB92:CD92 CK92">
    <cfRule type="top10" dxfId="91" priority="86" rank="1"/>
  </conditionalFormatting>
  <conditionalFormatting sqref="CL114">
    <cfRule type="top10" dxfId="90" priority="85" rank="1"/>
  </conditionalFormatting>
  <conditionalFormatting sqref="Q114:S114 Z114:AB114 AI114:AK114 AR114:AT114 BA114:BC114 BJ114:BL114 BS114:BU114 CB114:CD114 CK114">
    <cfRule type="top10" dxfId="89" priority="84" rank="1"/>
  </conditionalFormatting>
  <conditionalFormatting sqref="CL136">
    <cfRule type="top10" dxfId="88" priority="83" rank="1"/>
  </conditionalFormatting>
  <conditionalFormatting sqref="Q136:S136 Z136:AB136 AI136:AK136 AR136:AT136 BA136:BC136 BJ136:BL136 BS136:BU136 CB136:CD136 CK136">
    <cfRule type="top10" dxfId="87" priority="82" rank="1"/>
  </conditionalFormatting>
  <conditionalFormatting sqref="CL158">
    <cfRule type="top10" dxfId="86" priority="81" rank="1"/>
  </conditionalFormatting>
  <conditionalFormatting sqref="Q158:S158 Z158:AB158 AI158:AK158 AR158:AT158 BA158:BC158 BJ158:BL158 BS158:BU158 CB158:CD158 CK158">
    <cfRule type="top10" dxfId="85" priority="80" rank="1"/>
  </conditionalFormatting>
  <conditionalFormatting sqref="CL180">
    <cfRule type="top10" dxfId="84" priority="79" rank="1"/>
  </conditionalFormatting>
  <conditionalFormatting sqref="Q180:S180 Z180:AB180 AI180:AK180 AR180:AT180 BA180:BC180 BJ180:BL180 BS180:BU180 CB180:CD180 CK180">
    <cfRule type="top10" dxfId="83" priority="78" rank="1"/>
  </conditionalFormatting>
  <conditionalFormatting sqref="CL202">
    <cfRule type="top10" dxfId="82" priority="77" rank="1"/>
  </conditionalFormatting>
  <conditionalFormatting sqref="Q202:S202 Z202:AB202 AI202:AK202 AR202:AT202 BA202:BC202 BJ202:BL202 BS202:BU202 CB202:CD202 CK202">
    <cfRule type="top10" dxfId="81" priority="76" rank="1"/>
  </conditionalFormatting>
  <conditionalFormatting sqref="Q224:S224 Z224:AB224 AI224:AK224 AR224:AT224 BA224:BC224 BJ224:BL224 BS224:BU224 CB224:CD224">
    <cfRule type="top10" dxfId="80" priority="74" rank="1"/>
  </conditionalFormatting>
  <conditionalFormatting sqref="CL246">
    <cfRule type="top10" dxfId="79" priority="73" rank="1"/>
  </conditionalFormatting>
  <conditionalFormatting sqref="Q246:S246 Z246:AB246 AI246:AK246 AR246:AT246 BA246:BC246 BJ246:BL246 BS246:BU246 CB246:CD246 CJ246:CK246">
    <cfRule type="top10" dxfId="78" priority="72" rank="1"/>
  </conditionalFormatting>
  <conditionalFormatting sqref="CL268">
    <cfRule type="top10" dxfId="77" priority="71" rank="1"/>
  </conditionalFormatting>
  <conditionalFormatting sqref="Q268:S268 Z268:AB268 AI268:AK268 AR268:AT268 BA268:BC268 BJ268:BL268 BS268:BU268 CB268:CD268 CK268">
    <cfRule type="top10" dxfId="76" priority="70" rank="1"/>
  </conditionalFormatting>
  <conditionalFormatting sqref="CL290">
    <cfRule type="top10" dxfId="75" priority="69" rank="1"/>
  </conditionalFormatting>
  <conditionalFormatting sqref="Q290:S290 Z290:AB290 AI290:AK290 AR290:AT290 BA290:BC290 BJ290:BL290 BS290:BU290 CB290:CD290 CK290">
    <cfRule type="top10" dxfId="74" priority="68" rank="1"/>
  </conditionalFormatting>
  <conditionalFormatting sqref="CL312">
    <cfRule type="top10" dxfId="73" priority="67" rank="1"/>
  </conditionalFormatting>
  <conditionalFormatting sqref="Q312:S312 Z312:AB312 AI312:AK312 AR312:AT312 BA312:BC312 BJ312:BL312 BS312:BU312 CB312:CD312 CK312">
    <cfRule type="top10" dxfId="72" priority="66" rank="1"/>
  </conditionalFormatting>
  <conditionalFormatting sqref="CL334">
    <cfRule type="top10" dxfId="71" priority="65" rank="1"/>
  </conditionalFormatting>
  <conditionalFormatting sqref="Q334:S334 Z334:AB334 AI334:AK334 AR334:AT334 BA334:BC334 BJ334:BL334 BS334:BU334 CB334:CD334 CK334">
    <cfRule type="top10" dxfId="70" priority="64" rank="1"/>
  </conditionalFormatting>
  <conditionalFormatting sqref="CL356">
    <cfRule type="top10" dxfId="69" priority="63" rank="1"/>
  </conditionalFormatting>
  <conditionalFormatting sqref="Q356:S356 Z356:AB356 AI356:AK356 AR356:AT356 BA356:BC356 BJ356:BL356 BS356:BU356 CB356:CD356 CK356">
    <cfRule type="top10" dxfId="68" priority="62" rank="1"/>
  </conditionalFormatting>
  <conditionalFormatting sqref="CL378">
    <cfRule type="top10" dxfId="67" priority="61" rank="1"/>
  </conditionalFormatting>
  <conditionalFormatting sqref="Q378:S378 Z378:AB378 AI378:AK378 AR378:AT378 BA378:BC378 BJ378:BL378 BS378:BU378 CB378:CD378 CK378">
    <cfRule type="top10" dxfId="66" priority="60" rank="1"/>
  </conditionalFormatting>
  <conditionalFormatting sqref="CL400">
    <cfRule type="top10" dxfId="65" priority="59" rank="1"/>
  </conditionalFormatting>
  <conditionalFormatting sqref="Q400:S400 Z400:AB400 AI400:AK400 AR400:AT400 BA400:BC400 BJ400:BL400 BS400:BU400 CB400:CD400 CK400">
    <cfRule type="top10" dxfId="64" priority="58" rank="1"/>
  </conditionalFormatting>
  <conditionalFormatting sqref="CL422">
    <cfRule type="top10" dxfId="63" priority="57" rank="1"/>
  </conditionalFormatting>
  <conditionalFormatting sqref="Q422:S422 Z422:AB422 AI422:AK422 AR422:AT422 BA422:BC422 BJ422:BL422 BS422:BU422 CB422:CD422 CK422">
    <cfRule type="top10" dxfId="62" priority="56" rank="1"/>
  </conditionalFormatting>
  <conditionalFormatting sqref="CL444">
    <cfRule type="top10" dxfId="61" priority="55" rank="1"/>
  </conditionalFormatting>
  <conditionalFormatting sqref="Q444:S444 Z444:AB444 AI444:AK444 AR444:AT444 BA444:BC444 BJ444:BL444 BS444:BU444 CB444:CD444 CK444">
    <cfRule type="top10" dxfId="60" priority="54" rank="1"/>
  </conditionalFormatting>
  <conditionalFormatting sqref="CL466">
    <cfRule type="top10" dxfId="59" priority="53" rank="1"/>
  </conditionalFormatting>
  <conditionalFormatting sqref="Q466:S466 Z466:AB466 AI466:AK466 AR466:AT466 BA466:BC466 BJ466:BL466 BS466:BU466 CB466:CD466 CK466">
    <cfRule type="top10" dxfId="58" priority="52" rank="1"/>
  </conditionalFormatting>
  <conditionalFormatting sqref="CL488">
    <cfRule type="top10" dxfId="57" priority="51" rank="1"/>
  </conditionalFormatting>
  <conditionalFormatting sqref="Q488:S488 Z488:AB488 AI488:AK488 AR488:AT488 BA488:BC488 BJ488:BL488 BS488:BU488 CB488:CD488 CK488">
    <cfRule type="top10" dxfId="56" priority="50" rank="1"/>
  </conditionalFormatting>
  <conditionalFormatting sqref="CL510">
    <cfRule type="top10" dxfId="55" priority="49" rank="1"/>
  </conditionalFormatting>
  <conditionalFormatting sqref="Q510:S510 Z510:AB510 AI510:AK510 AR510:AT510 BA510:BC510 BJ510:BL510 BS510:BU510 CB510:CD510 CK510">
    <cfRule type="top10" dxfId="54" priority="48" rank="1"/>
  </conditionalFormatting>
  <conditionalFormatting sqref="CL532">
    <cfRule type="top10" dxfId="53" priority="47" rank="1"/>
  </conditionalFormatting>
  <conditionalFormatting sqref="Q532:S532 Z532:AB532 AI532:AK532 AR532:AT532 BA532:BC532 BJ532:BL532 BS532:BU532 CB532:CD532 CK532">
    <cfRule type="top10" dxfId="52" priority="46" rank="1"/>
  </conditionalFormatting>
  <conditionalFormatting sqref="CL554">
    <cfRule type="top10" dxfId="51" priority="45" rank="1"/>
  </conditionalFormatting>
  <conditionalFormatting sqref="Q554:S554 Z554:AB554 AI554:AK554 AR554:AT554 BA554:BC554 BJ554:BL554 BS554:BU554 CB554:CD554 CK554">
    <cfRule type="top10" dxfId="50" priority="44" rank="1"/>
  </conditionalFormatting>
  <conditionalFormatting sqref="CL576">
    <cfRule type="top10" dxfId="49" priority="43" rank="1"/>
  </conditionalFormatting>
  <conditionalFormatting sqref="Q576:S576 Z576:AB576 AI576:AK576 AR576:AT576 BA576:BC576 BJ576:BL576 BS576:BU576 CB576:CD576 CK576">
    <cfRule type="top10" dxfId="48" priority="42" rank="1"/>
  </conditionalFormatting>
  <conditionalFormatting sqref="CL598">
    <cfRule type="top10" dxfId="47" priority="41" rank="1"/>
  </conditionalFormatting>
  <conditionalFormatting sqref="Q598:S598 Z598:AB598 AI598:AK598 AR598:AT598 BA598:BC598 BJ598:BL598 BS598:BU598 CB598:CD598 CK598">
    <cfRule type="top10" dxfId="46" priority="40" rank="1"/>
  </conditionalFormatting>
  <conditionalFormatting sqref="CL620">
    <cfRule type="top10" dxfId="45" priority="39" rank="1"/>
  </conditionalFormatting>
  <conditionalFormatting sqref="Q620:S620 Z620:AB620 AI620:AK620 AR620:AT620 BA620:BC620 BJ620:BL620 BS620:BU620 CB620:CD620 CK620">
    <cfRule type="top10" dxfId="44" priority="38" rank="1"/>
  </conditionalFormatting>
  <conditionalFormatting sqref="CL642">
    <cfRule type="top10" dxfId="43" priority="37" rank="1"/>
  </conditionalFormatting>
  <conditionalFormatting sqref="Q642:S642 Z642:AB642 AI642:AK642 AR642:AT642 BA642:BC642 BJ642:BL642 BS642:BU642 CB642:CD642 CK642">
    <cfRule type="top10" dxfId="42" priority="36" rank="1"/>
  </conditionalFormatting>
  <conditionalFormatting sqref="CL664">
    <cfRule type="top10" dxfId="41" priority="35" rank="1"/>
  </conditionalFormatting>
  <conditionalFormatting sqref="Q664:S664 Z664:AB664 AI664:AK664 AR664:AT664 BJ664:BL664 BS664:BU664 CB664:CD664 CK664 BA664:BC664">
    <cfRule type="top10" dxfId="40" priority="34" rank="1"/>
  </conditionalFormatting>
  <conditionalFormatting sqref="CL686">
    <cfRule type="top10" dxfId="39" priority="33" rank="1"/>
  </conditionalFormatting>
  <conditionalFormatting sqref="Q686:S686 Z686:AB686 AI686:AK686 AR686:AT686 BJ686:BL686 BS686:BU686 CB686:CD686 CK686 BA686:BC686">
    <cfRule type="top10" dxfId="38" priority="32" rank="1"/>
  </conditionalFormatting>
  <conditionalFormatting sqref="CL708">
    <cfRule type="top10" dxfId="37" priority="31" rank="1"/>
  </conditionalFormatting>
  <conditionalFormatting sqref="Q708:S708 Z708:AB708 AI708:AK708 AR708:AT708 BB708:BC708 BJ708:BL708 BS708:BU708 CB708:CD708 CK708">
    <cfRule type="top10" dxfId="36" priority="30" rank="1"/>
  </conditionalFormatting>
  <conditionalFormatting sqref="CL730">
    <cfRule type="top10" dxfId="35" priority="29" rank="1"/>
  </conditionalFormatting>
  <conditionalFormatting sqref="Q730:S730 Z730:AB730 AI730:AK730 AR730:AT730 BB730:BC730 BJ730:BL730 BS730:BU730 CB730:CD730 CK730">
    <cfRule type="top10" dxfId="34" priority="28" rank="1"/>
  </conditionalFormatting>
  <conditionalFormatting sqref="CL752">
    <cfRule type="top10" dxfId="33" priority="27" rank="1"/>
  </conditionalFormatting>
  <conditionalFormatting sqref="Q752:S752 Z752:AB752 AI752:AK752 AR752:AT752 BB752:BC752 BJ752:BL752 BS752:BU752 CB752:CD752 CK752">
    <cfRule type="top10" dxfId="32" priority="26" rank="1"/>
  </conditionalFormatting>
  <conditionalFormatting sqref="CL774">
    <cfRule type="top10" dxfId="31" priority="25" rank="1"/>
  </conditionalFormatting>
  <conditionalFormatting sqref="Q774:S774 Z774:AB774 AI774:AK774 AR774:AT774 BB774:BC774 BJ774:BL774 BS774:BU774 CB774:CD774 CK774">
    <cfRule type="top10" dxfId="30" priority="24" rank="1"/>
  </conditionalFormatting>
  <conditionalFormatting sqref="CL796">
    <cfRule type="top10" dxfId="29" priority="23" rank="1"/>
  </conditionalFormatting>
  <conditionalFormatting sqref="Q796:S796 Z796:AB796 AI796:AK796 AR796:AT796 BB796:BC796 BJ796:BL796 BS796:BU796 CB796:CD796 CK796">
    <cfRule type="top10" dxfId="28" priority="22" rank="1"/>
  </conditionalFormatting>
  <conditionalFormatting sqref="CL818">
    <cfRule type="top10" dxfId="27" priority="21" rank="1"/>
  </conditionalFormatting>
  <conditionalFormatting sqref="Q818:S818 Z818:AB818 AI818:AK818 AR818:AT818 BB818:BC818 BJ818:BL818 BS818:BU818 CB818:CD818 CK818">
    <cfRule type="top10" dxfId="26" priority="20" rank="1"/>
  </conditionalFormatting>
  <conditionalFormatting sqref="CL840">
    <cfRule type="top10" dxfId="25" priority="19" rank="1"/>
  </conditionalFormatting>
  <conditionalFormatting sqref="Q840:S840 Z840:AB840 AI840:AK840 AR840:AT840 BB840:BC840 BJ840:BL840 BS840:BU840 CB840:CD840 CK840">
    <cfRule type="top10" dxfId="24" priority="18" rank="1"/>
  </conditionalFormatting>
  <conditionalFormatting sqref="CL862">
    <cfRule type="top10" dxfId="23" priority="17" rank="1"/>
  </conditionalFormatting>
  <conditionalFormatting sqref="Q862:S862 Z862:AB862 AI862:AK862 AR862:AT862 BB862:BC862 BJ862:BL862 BS862:BU862 CB862:CD862 CK862">
    <cfRule type="top10" dxfId="22" priority="16" rank="1"/>
  </conditionalFormatting>
  <conditionalFormatting sqref="CL884">
    <cfRule type="top10" dxfId="21" priority="15" rank="1"/>
  </conditionalFormatting>
  <conditionalFormatting sqref="Q884:S884 Z884:AB884 AI884:AK884 AR884:AT884 BB884:BC884 BJ884:BL884 BS884:BU884 CB884:CD884 CK884">
    <cfRule type="top10" dxfId="20" priority="14" rank="1"/>
  </conditionalFormatting>
  <conditionalFormatting sqref="BA708">
    <cfRule type="top10" dxfId="19" priority="12" rank="1"/>
  </conditionalFormatting>
  <conditionalFormatting sqref="BA730">
    <cfRule type="top10" dxfId="18" priority="11" rank="1"/>
  </conditionalFormatting>
  <conditionalFormatting sqref="BA752">
    <cfRule type="top10" dxfId="17" priority="10" rank="1"/>
  </conditionalFormatting>
  <conditionalFormatting sqref="BA774">
    <cfRule type="top10" dxfId="16" priority="9" rank="1"/>
  </conditionalFormatting>
  <conditionalFormatting sqref="BA796">
    <cfRule type="top10" dxfId="15" priority="8" rank="1"/>
  </conditionalFormatting>
  <conditionalFormatting sqref="BA818">
    <cfRule type="top10" dxfId="14" priority="7" rank="1"/>
  </conditionalFormatting>
  <conditionalFormatting sqref="BA840">
    <cfRule type="top10" dxfId="13" priority="6" rank="1"/>
  </conditionalFormatting>
  <conditionalFormatting sqref="BA862">
    <cfRule type="top10" dxfId="12" priority="5" rank="1"/>
  </conditionalFormatting>
  <conditionalFormatting sqref="BA884">
    <cfRule type="top10" dxfId="11" priority="4" rank="1"/>
  </conditionalFormatting>
  <conditionalFormatting sqref="CM224">
    <cfRule type="top10" dxfId="10" priority="3" rank="1"/>
  </conditionalFormatting>
  <conditionalFormatting sqref="CL224">
    <cfRule type="top10" dxfId="9" priority="2" rank="1"/>
  </conditionalFormatting>
  <conditionalFormatting sqref="CJ224:CK224">
    <cfRule type="top10" dxfId="8"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C101" zoomScale="120" zoomScaleNormal="120" workbookViewId="0">
      <selection activeCell="S114" sqref="S114"/>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926</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935</v>
      </c>
      <c r="AN40" s="846">
        <f ca="1">SUM(AN30:AN38)</f>
        <v>1960</v>
      </c>
      <c r="AO40" s="27" t="s">
        <v>936</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938</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937</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908</v>
      </c>
      <c r="J100" s="848" t="s">
        <v>939</v>
      </c>
      <c r="K100" s="848" t="s">
        <v>925</v>
      </c>
      <c r="L100" s="848" t="s">
        <v>931</v>
      </c>
      <c r="M100" s="848" t="s">
        <v>932</v>
      </c>
      <c r="N100" s="848" t="s">
        <v>933</v>
      </c>
      <c r="O100" s="848" t="s">
        <v>928</v>
      </c>
      <c r="P100" s="848" t="s">
        <v>929</v>
      </c>
      <c r="Q100" s="848" t="s">
        <v>930</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940</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941</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7" priority="55" rank="1"/>
  </conditionalFormatting>
  <conditionalFormatting sqref="CZ93:CZ95 CT89:CT92">
    <cfRule type="top10" dxfId="6" priority="58" rank="1"/>
  </conditionalFormatting>
  <conditionalFormatting sqref="DJ7:DJ12 DS13">
    <cfRule type="top10" dxfId="5" priority="57" rank="1"/>
  </conditionalFormatting>
  <conditionalFormatting sqref="DK7:DM12 DT13:DV13">
    <cfRule type="top10" dxfId="4" priority="56" rank="1"/>
  </conditionalFormatting>
  <conditionalFormatting sqref="O28">
    <cfRule type="top10" dxfId="3" priority="4763" rank="1"/>
  </conditionalFormatting>
  <conditionalFormatting sqref="CL28:CL36 CY26 CV27">
    <cfRule type="top10" dxfId="2" priority="4764" rank="1"/>
  </conditionalFormatting>
  <conditionalFormatting sqref="CM28:CM36 CZ26 CW27">
    <cfRule type="top10" dxfId="1" priority="4767" rank="1"/>
  </conditionalFormatting>
  <conditionalFormatting sqref="CN28:CN36 DA26 CX27">
    <cfRule type="top10" dxfId="0"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X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880</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46174</v>
      </c>
      <c r="AL31" s="22" cm="1">
        <f t="array" aca="1" ref="AL31" ca="1">IF(OFFSET(INDIRECT("Kuponger!$E$"&amp;27+AM31),AM31,0)&gt;=AL30,"",OFFSET(Kuponger!$E$5,AM31,0))</f>
        <v>46144</v>
      </c>
      <c r="AM31">
        <f t="shared" si="0"/>
        <v>660</v>
      </c>
      <c r="AN31">
        <v>31</v>
      </c>
    </row>
    <row r="32" spans="1:40" x14ac:dyDescent="0.25">
      <c r="A32">
        <v>9</v>
      </c>
      <c r="E32" s="8" t="s">
        <v>807</v>
      </c>
      <c r="F32" s="10">
        <f ca="1">WEEKDAY(F31)</f>
        <v>2</v>
      </c>
      <c r="AL32" s="22" cm="1">
        <f t="array" aca="1" ref="AL32" ca="1">IF(OFFSET(INDIRECT("Kuponger!$E$"&amp;27+AM32),AM32,0)&gt;=AL31,"",OFFSET(Kuponger!$E$5,AM32,0))</f>
        <v>46151</v>
      </c>
      <c r="AM32">
        <f t="shared" si="0"/>
        <v>682</v>
      </c>
      <c r="AN32">
        <v>32</v>
      </c>
    </row>
    <row r="33" spans="1:40" x14ac:dyDescent="0.25">
      <c r="A33">
        <v>10</v>
      </c>
      <c r="E33" s="8" t="s">
        <v>808</v>
      </c>
      <c r="F33" s="9">
        <f ca="1">TODAY()-DATE(2023,1,1)</f>
        <v>1247</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3D77-74F6-463E-BD67-7B4CCCBDB5B6}">
  <dimension ref="A1:J42"/>
  <sheetViews>
    <sheetView tabSelected="1" workbookViewId="0">
      <selection sqref="A1:J1"/>
    </sheetView>
  </sheetViews>
  <sheetFormatPr baseColWidth="10" defaultRowHeight="13.2" x14ac:dyDescent="0.25"/>
  <sheetData>
    <row r="1" spans="1:10" x14ac:dyDescent="0.25">
      <c r="A1" s="20" t="s">
        <v>407</v>
      </c>
      <c r="B1" s="20" t="s">
        <v>812</v>
      </c>
      <c r="C1" s="20" t="s">
        <v>813</v>
      </c>
      <c r="D1" s="20" t="s">
        <v>814</v>
      </c>
      <c r="E1" s="20" t="s">
        <v>815</v>
      </c>
      <c r="F1" s="20" t="s">
        <v>816</v>
      </c>
      <c r="G1" s="20" t="s">
        <v>817</v>
      </c>
      <c r="H1" s="20" t="s">
        <v>818</v>
      </c>
      <c r="I1" s="20" t="s">
        <v>819</v>
      </c>
      <c r="J1" s="20" t="s">
        <v>422</v>
      </c>
    </row>
    <row r="2" spans="1:10" x14ac:dyDescent="0.25">
      <c r="A2" cm="1">
        <f t="array" aca="1" ref="A2:J42" ca="1">t_tp[]</f>
        <v>45885</v>
      </c>
      <c r="B2">
        <f ca="1"/>
        <v>207</v>
      </c>
      <c r="C2">
        <f ca="1"/>
        <v>429</v>
      </c>
      <c r="D2">
        <f ca="1"/>
        <v>402</v>
      </c>
      <c r="E2">
        <f ca="1"/>
        <v>343</v>
      </c>
      <c r="F2">
        <f ca="1"/>
        <v>473</v>
      </c>
      <c r="G2">
        <f ca="1"/>
        <v>293</v>
      </c>
      <c r="H2">
        <f ca="1"/>
        <v>423</v>
      </c>
      <c r="I2">
        <f ca="1"/>
        <v>408</v>
      </c>
      <c r="J2">
        <f ca="1"/>
        <v>343</v>
      </c>
    </row>
    <row r="3" spans="1:10" x14ac:dyDescent="0.25">
      <c r="A3">
        <f ca="1"/>
        <v>45892</v>
      </c>
      <c r="B3">
        <f ca="1"/>
        <v>396</v>
      </c>
      <c r="C3">
        <f ca="1"/>
        <v>467</v>
      </c>
      <c r="D3">
        <f ca="1"/>
        <v>473</v>
      </c>
      <c r="E3">
        <f ca="1"/>
        <v>538</v>
      </c>
      <c r="F3">
        <f ca="1"/>
        <v>532</v>
      </c>
      <c r="G3">
        <f ca="1"/>
        <v>411</v>
      </c>
      <c r="H3">
        <f ca="1"/>
        <v>417</v>
      </c>
      <c r="I3">
        <f ca="1"/>
        <v>467</v>
      </c>
      <c r="J3">
        <f ca="1"/>
        <v>467</v>
      </c>
    </row>
    <row r="4" spans="1:10" x14ac:dyDescent="0.25">
      <c r="A4">
        <f ca="1"/>
        <v>45920</v>
      </c>
      <c r="B4">
        <f ca="1"/>
        <v>266</v>
      </c>
      <c r="C4">
        <f ca="1"/>
        <v>266</v>
      </c>
      <c r="D4">
        <f ca="1"/>
        <v>408</v>
      </c>
      <c r="E4">
        <f ca="1"/>
        <v>408</v>
      </c>
      <c r="F4">
        <f ca="1"/>
        <v>266</v>
      </c>
      <c r="G4">
        <f ca="1"/>
        <v>482</v>
      </c>
      <c r="H4">
        <f ca="1"/>
        <v>266</v>
      </c>
      <c r="I4">
        <f ca="1"/>
        <v>408</v>
      </c>
      <c r="J4">
        <f ca="1"/>
        <v>482</v>
      </c>
    </row>
    <row r="5" spans="1:10" x14ac:dyDescent="0.25">
      <c r="A5">
        <f ca="1"/>
        <v>45927</v>
      </c>
      <c r="B5">
        <f ca="1"/>
        <v>130</v>
      </c>
      <c r="C5">
        <f ca="1"/>
        <v>204</v>
      </c>
      <c r="D5">
        <f ca="1"/>
        <v>130</v>
      </c>
      <c r="E5">
        <f ca="1"/>
        <v>201</v>
      </c>
      <c r="F5">
        <f ca="1"/>
        <v>130</v>
      </c>
      <c r="G5">
        <f ca="1"/>
        <v>136</v>
      </c>
      <c r="H5">
        <f ca="1"/>
        <v>204</v>
      </c>
      <c r="I5">
        <f ca="1"/>
        <v>130</v>
      </c>
      <c r="J5">
        <f ca="1"/>
        <v>204</v>
      </c>
    </row>
    <row r="6" spans="1:10" x14ac:dyDescent="0.25">
      <c r="A6">
        <f ca="1"/>
        <v>45934</v>
      </c>
      <c r="B6">
        <f ca="1"/>
        <v>526</v>
      </c>
      <c r="C6">
        <f ca="1"/>
        <v>526</v>
      </c>
      <c r="D6">
        <f ca="1"/>
        <v>600</v>
      </c>
      <c r="E6">
        <f ca="1"/>
        <v>476</v>
      </c>
      <c r="F6">
        <f ca="1"/>
        <v>526</v>
      </c>
      <c r="G6">
        <f ca="1"/>
        <v>461</v>
      </c>
      <c r="H6">
        <f ca="1"/>
        <v>547</v>
      </c>
      <c r="I6">
        <f ca="1"/>
        <v>526</v>
      </c>
      <c r="J6">
        <f ca="1"/>
        <v>526</v>
      </c>
    </row>
    <row r="7" spans="1:10" x14ac:dyDescent="0.25">
      <c r="A7">
        <f ca="1"/>
        <v>45941</v>
      </c>
      <c r="B7">
        <f ca="1"/>
        <v>467</v>
      </c>
      <c r="C7">
        <f ca="1"/>
        <v>467</v>
      </c>
      <c r="D7">
        <f ca="1"/>
        <v>467</v>
      </c>
      <c r="E7">
        <f ca="1"/>
        <v>467</v>
      </c>
      <c r="F7">
        <f ca="1"/>
        <v>538</v>
      </c>
      <c r="G7">
        <f ca="1"/>
        <v>402</v>
      </c>
      <c r="H7">
        <f ca="1"/>
        <v>467</v>
      </c>
      <c r="I7">
        <f ca="1"/>
        <v>467</v>
      </c>
      <c r="J7">
        <f ca="1"/>
        <v>467</v>
      </c>
    </row>
    <row r="8" spans="1:10" x14ac:dyDescent="0.25">
      <c r="A8">
        <f ca="1"/>
        <v>45948</v>
      </c>
      <c r="B8">
        <f ca="1"/>
        <v>473</v>
      </c>
      <c r="C8">
        <f ca="1"/>
        <v>547</v>
      </c>
      <c r="D8">
        <f ca="1"/>
        <v>485</v>
      </c>
      <c r="E8">
        <f ca="1"/>
        <v>482</v>
      </c>
      <c r="F8">
        <f ca="1"/>
        <v>467</v>
      </c>
      <c r="G8">
        <f ca="1"/>
        <v>547</v>
      </c>
      <c r="H8">
        <f ca="1"/>
        <v>473</v>
      </c>
      <c r="I8">
        <f ca="1"/>
        <v>473</v>
      </c>
      <c r="J8">
        <f ca="1"/>
        <v>473</v>
      </c>
    </row>
    <row r="9" spans="1:10" x14ac:dyDescent="0.25">
      <c r="A9">
        <f ca="1"/>
        <v>45955</v>
      </c>
      <c r="B9">
        <f ca="1"/>
        <v>325</v>
      </c>
      <c r="C9">
        <f ca="1"/>
        <v>325</v>
      </c>
      <c r="D9">
        <f ca="1"/>
        <v>396</v>
      </c>
      <c r="E9">
        <f ca="1"/>
        <v>467</v>
      </c>
      <c r="F9">
        <f ca="1"/>
        <v>402</v>
      </c>
      <c r="G9">
        <f ca="1"/>
        <v>408</v>
      </c>
      <c r="H9">
        <f ca="1"/>
        <v>402</v>
      </c>
      <c r="I9">
        <f ca="1"/>
        <v>538</v>
      </c>
      <c r="J9">
        <f ca="1"/>
        <v>325</v>
      </c>
    </row>
    <row r="10" spans="1:10" x14ac:dyDescent="0.25">
      <c r="A10">
        <f ca="1"/>
        <v>45962</v>
      </c>
      <c r="B10">
        <f ca="1"/>
        <v>529</v>
      </c>
      <c r="C10">
        <f ca="1"/>
        <v>597</v>
      </c>
      <c r="D10">
        <f ca="1"/>
        <v>597</v>
      </c>
      <c r="E10">
        <f ca="1"/>
        <v>532</v>
      </c>
      <c r="F10">
        <f ca="1"/>
        <v>668</v>
      </c>
      <c r="G10">
        <f ca="1"/>
        <v>467</v>
      </c>
      <c r="H10">
        <f ca="1"/>
        <v>337</v>
      </c>
      <c r="I10">
        <f ca="1"/>
        <v>597</v>
      </c>
      <c r="J10">
        <f ca="1"/>
        <v>532</v>
      </c>
    </row>
    <row r="11" spans="1:10" x14ac:dyDescent="0.25">
      <c r="A11">
        <f ca="1"/>
        <v>45969</v>
      </c>
      <c r="B11">
        <f ca="1"/>
        <v>467</v>
      </c>
      <c r="C11">
        <f ca="1"/>
        <v>467</v>
      </c>
      <c r="D11">
        <f ca="1"/>
        <v>538</v>
      </c>
      <c r="E11">
        <f ca="1"/>
        <v>538</v>
      </c>
      <c r="F11">
        <f ca="1"/>
        <v>473</v>
      </c>
      <c r="G11">
        <f ca="1"/>
        <v>538</v>
      </c>
      <c r="H11">
        <f ca="1"/>
        <v>541</v>
      </c>
      <c r="I11">
        <f ca="1"/>
        <v>538</v>
      </c>
      <c r="J11">
        <f ca="1"/>
        <v>467</v>
      </c>
    </row>
    <row r="12" spans="1:10" x14ac:dyDescent="0.25">
      <c r="A12">
        <f ca="1"/>
        <v>45976</v>
      </c>
      <c r="B12">
        <f ca="1"/>
        <v>402</v>
      </c>
      <c r="C12">
        <f ca="1"/>
        <v>411</v>
      </c>
      <c r="D12">
        <f ca="1"/>
        <v>547</v>
      </c>
      <c r="E12">
        <f ca="1"/>
        <v>402</v>
      </c>
      <c r="F12">
        <f ca="1"/>
        <v>473</v>
      </c>
      <c r="G12">
        <f ca="1"/>
        <v>411</v>
      </c>
      <c r="H12">
        <f ca="1"/>
        <v>352</v>
      </c>
      <c r="I12">
        <f ca="1"/>
        <v>467</v>
      </c>
      <c r="J12">
        <f ca="1"/>
        <v>538</v>
      </c>
    </row>
    <row r="13" spans="1:10" x14ac:dyDescent="0.25">
      <c r="A13">
        <f ca="1"/>
        <v>45983</v>
      </c>
      <c r="B13">
        <f ca="1"/>
        <v>402</v>
      </c>
      <c r="C13">
        <f ca="1"/>
        <v>402</v>
      </c>
      <c r="D13">
        <f ca="1"/>
        <v>272</v>
      </c>
      <c r="E13">
        <f ca="1"/>
        <v>207</v>
      </c>
      <c r="F13">
        <f ca="1"/>
        <v>337</v>
      </c>
      <c r="G13">
        <f ca="1"/>
        <v>337</v>
      </c>
      <c r="H13">
        <f ca="1"/>
        <v>402</v>
      </c>
      <c r="I13">
        <f ca="1"/>
        <v>402</v>
      </c>
      <c r="J13">
        <f ca="1"/>
        <v>337</v>
      </c>
    </row>
    <row r="14" spans="1:10" x14ac:dyDescent="0.25">
      <c r="A14">
        <f ca="1"/>
        <v>45990</v>
      </c>
      <c r="B14">
        <f ca="1"/>
        <v>526</v>
      </c>
      <c r="C14">
        <f ca="1"/>
        <v>461</v>
      </c>
      <c r="D14">
        <f ca="1"/>
        <v>529</v>
      </c>
      <c r="E14">
        <f ca="1"/>
        <v>461</v>
      </c>
      <c r="F14">
        <f ca="1"/>
        <v>526</v>
      </c>
      <c r="G14">
        <f ca="1"/>
        <v>331</v>
      </c>
      <c r="H14">
        <f ca="1"/>
        <v>482</v>
      </c>
      <c r="I14">
        <f ca="1"/>
        <v>526</v>
      </c>
      <c r="J14">
        <f ca="1"/>
        <v>526</v>
      </c>
    </row>
    <row r="15" spans="1:10" x14ac:dyDescent="0.25">
      <c r="A15">
        <f ca="1"/>
        <v>45997</v>
      </c>
      <c r="B15">
        <f ca="1"/>
        <v>2575</v>
      </c>
      <c r="C15">
        <f ca="1"/>
        <v>526</v>
      </c>
      <c r="D15">
        <f ca="1"/>
        <v>470</v>
      </c>
      <c r="E15">
        <f ca="1"/>
        <v>526</v>
      </c>
      <c r="F15">
        <f ca="1"/>
        <v>526</v>
      </c>
      <c r="G15">
        <f ca="1"/>
        <v>405</v>
      </c>
      <c r="H15">
        <f ca="1"/>
        <v>600</v>
      </c>
      <c r="I15">
        <f ca="1"/>
        <v>526</v>
      </c>
      <c r="J15">
        <f ca="1"/>
        <v>405</v>
      </c>
    </row>
    <row r="16" spans="1:10" x14ac:dyDescent="0.25">
      <c r="A16">
        <f ca="1"/>
        <v>46004</v>
      </c>
      <c r="B16">
        <f ca="1"/>
        <v>455</v>
      </c>
      <c r="C16">
        <f ca="1"/>
        <v>526</v>
      </c>
      <c r="D16">
        <f ca="1"/>
        <v>390</v>
      </c>
      <c r="E16">
        <f ca="1"/>
        <v>600</v>
      </c>
      <c r="F16">
        <f ca="1"/>
        <v>390</v>
      </c>
      <c r="G16">
        <f ca="1"/>
        <v>470</v>
      </c>
      <c r="H16">
        <f ca="1"/>
        <v>736</v>
      </c>
      <c r="I16">
        <f ca="1"/>
        <v>526</v>
      </c>
      <c r="J16">
        <f ca="1"/>
        <v>455</v>
      </c>
    </row>
    <row r="17" spans="1:10" x14ac:dyDescent="0.25">
      <c r="A17">
        <f ca="1"/>
        <v>46032</v>
      </c>
      <c r="B17">
        <f ca="1"/>
        <v>473</v>
      </c>
      <c r="C17">
        <f ca="1"/>
        <v>538</v>
      </c>
      <c r="D17">
        <f ca="1"/>
        <v>544</v>
      </c>
      <c r="E17">
        <f ca="1"/>
        <v>544</v>
      </c>
      <c r="F17">
        <f ca="1"/>
        <v>538</v>
      </c>
      <c r="G17">
        <f ca="1"/>
        <v>343</v>
      </c>
      <c r="H17">
        <f ca="1"/>
        <v>408</v>
      </c>
      <c r="I17">
        <f ca="1"/>
        <v>609</v>
      </c>
      <c r="J17">
        <f ca="1"/>
        <v>538</v>
      </c>
    </row>
    <row r="18" spans="1:10" x14ac:dyDescent="0.25">
      <c r="A18">
        <f ca="1"/>
        <v>46039</v>
      </c>
      <c r="B18">
        <f ca="1"/>
        <v>204</v>
      </c>
      <c r="C18">
        <f ca="1"/>
        <v>130</v>
      </c>
      <c r="D18">
        <f ca="1"/>
        <v>402</v>
      </c>
      <c r="E18">
        <f ca="1"/>
        <v>0</v>
      </c>
      <c r="F18">
        <f ca="1"/>
        <v>331</v>
      </c>
      <c r="G18">
        <f ca="1"/>
        <v>201</v>
      </c>
      <c r="H18">
        <f ca="1"/>
        <v>222</v>
      </c>
      <c r="I18">
        <f ca="1"/>
        <v>195</v>
      </c>
      <c r="J18">
        <f ca="1"/>
        <v>402</v>
      </c>
    </row>
    <row r="19" spans="1:10" x14ac:dyDescent="0.25">
      <c r="A19">
        <f ca="1"/>
        <v>46046</v>
      </c>
      <c r="B19">
        <f ca="1"/>
        <v>399</v>
      </c>
      <c r="C19">
        <f ca="1"/>
        <v>399</v>
      </c>
      <c r="D19">
        <f ca="1"/>
        <v>334</v>
      </c>
      <c r="E19">
        <f ca="1"/>
        <v>260</v>
      </c>
      <c r="F19">
        <f ca="1"/>
        <v>325</v>
      </c>
      <c r="G19">
        <f ca="1"/>
        <v>266</v>
      </c>
      <c r="H19">
        <f ca="1"/>
        <v>334</v>
      </c>
      <c r="I19">
        <f ca="1"/>
        <v>325</v>
      </c>
      <c r="J19">
        <f ca="1"/>
        <v>334</v>
      </c>
    </row>
    <row r="20" spans="1:10" x14ac:dyDescent="0.25">
      <c r="A20">
        <f ca="1"/>
        <v>46053</v>
      </c>
      <c r="B20">
        <f ca="1"/>
        <v>346</v>
      </c>
      <c r="C20">
        <f ca="1"/>
        <v>337</v>
      </c>
      <c r="D20">
        <f ca="1"/>
        <v>473</v>
      </c>
      <c r="E20">
        <f ca="1"/>
        <v>343</v>
      </c>
      <c r="F20">
        <f ca="1"/>
        <v>473</v>
      </c>
      <c r="G20">
        <f ca="1"/>
        <v>417</v>
      </c>
      <c r="H20">
        <f ca="1"/>
        <v>556</v>
      </c>
      <c r="I20">
        <f ca="1"/>
        <v>473</v>
      </c>
      <c r="J20">
        <f ca="1"/>
        <v>337</v>
      </c>
    </row>
    <row r="21" spans="1:10" x14ac:dyDescent="0.25">
      <c r="A21">
        <f ca="1"/>
        <v>46060</v>
      </c>
      <c r="B21">
        <f ca="1"/>
        <v>411</v>
      </c>
      <c r="C21">
        <f ca="1"/>
        <v>337</v>
      </c>
      <c r="D21">
        <f ca="1"/>
        <v>553</v>
      </c>
      <c r="E21">
        <f ca="1"/>
        <v>337</v>
      </c>
      <c r="F21">
        <f ca="1"/>
        <v>337</v>
      </c>
      <c r="G21">
        <f ca="1"/>
        <v>408</v>
      </c>
      <c r="H21">
        <f ca="1"/>
        <v>216</v>
      </c>
      <c r="I21">
        <f ca="1"/>
        <v>337</v>
      </c>
      <c r="J21">
        <f ca="1"/>
        <v>408</v>
      </c>
    </row>
    <row r="22" spans="1:10" x14ac:dyDescent="0.25">
      <c r="A22">
        <f ca="1"/>
        <v>46067</v>
      </c>
      <c r="B22">
        <f ca="1"/>
        <v>325</v>
      </c>
      <c r="C22">
        <f ca="1"/>
        <v>275</v>
      </c>
      <c r="D22">
        <f ca="1"/>
        <v>325</v>
      </c>
      <c r="E22">
        <f ca="1"/>
        <v>325</v>
      </c>
      <c r="F22">
        <f ca="1"/>
        <v>325</v>
      </c>
      <c r="G22">
        <f ca="1"/>
        <v>343</v>
      </c>
      <c r="H22">
        <f ca="1"/>
        <v>467</v>
      </c>
      <c r="I22">
        <f ca="1"/>
        <v>325</v>
      </c>
      <c r="J22">
        <f ca="1"/>
        <v>325</v>
      </c>
    </row>
    <row r="23" spans="1:10" x14ac:dyDescent="0.25">
      <c r="A23">
        <f ca="1"/>
        <v>46074</v>
      </c>
      <c r="B23">
        <f ca="1"/>
        <v>269</v>
      </c>
      <c r="C23">
        <f ca="1"/>
        <v>266</v>
      </c>
      <c r="D23">
        <f ca="1"/>
        <v>139</v>
      </c>
      <c r="E23">
        <f ca="1"/>
        <v>195</v>
      </c>
      <c r="F23">
        <f ca="1"/>
        <v>520</v>
      </c>
      <c r="G23">
        <f ca="1"/>
        <v>139</v>
      </c>
      <c r="H23">
        <f ca="1"/>
        <v>80</v>
      </c>
      <c r="I23">
        <f ca="1"/>
        <v>195</v>
      </c>
      <c r="J23">
        <f ca="1"/>
        <v>204</v>
      </c>
    </row>
    <row r="24" spans="1:10" x14ac:dyDescent="0.25">
      <c r="A24">
        <f ca="1"/>
        <v>46081</v>
      </c>
      <c r="B24">
        <f ca="1"/>
        <v>396</v>
      </c>
      <c r="C24">
        <f ca="1"/>
        <v>473</v>
      </c>
      <c r="D24">
        <f ca="1"/>
        <v>538</v>
      </c>
      <c r="E24">
        <f ca="1"/>
        <v>550</v>
      </c>
      <c r="F24">
        <f ca="1"/>
        <v>680</v>
      </c>
      <c r="G24">
        <f ca="1"/>
        <v>550</v>
      </c>
      <c r="H24">
        <f ca="1"/>
        <v>538</v>
      </c>
      <c r="I24">
        <f ca="1"/>
        <v>680</v>
      </c>
      <c r="J24">
        <f ca="1"/>
        <v>473</v>
      </c>
    </row>
    <row r="25" spans="1:10" x14ac:dyDescent="0.25">
      <c r="A25">
        <f ca="1"/>
        <v>46088</v>
      </c>
      <c r="B25">
        <f ca="1"/>
        <v>337</v>
      </c>
      <c r="C25">
        <f ca="1"/>
        <v>479</v>
      </c>
      <c r="D25">
        <f ca="1"/>
        <v>343</v>
      </c>
      <c r="E25">
        <f ca="1"/>
        <v>349</v>
      </c>
      <c r="F25">
        <f ca="1"/>
        <v>337</v>
      </c>
      <c r="G25">
        <f ca="1"/>
        <v>349</v>
      </c>
      <c r="H25">
        <f ca="1"/>
        <v>479</v>
      </c>
      <c r="I25">
        <f ca="1"/>
        <v>544</v>
      </c>
      <c r="J25">
        <f ca="1"/>
        <v>417</v>
      </c>
    </row>
    <row r="26" spans="1:10" x14ac:dyDescent="0.25">
      <c r="A26">
        <f ca="1"/>
        <v>46095</v>
      </c>
      <c r="B26">
        <f ca="1"/>
        <v>408</v>
      </c>
      <c r="C26">
        <f ca="1"/>
        <v>331</v>
      </c>
      <c r="D26">
        <f ca="1"/>
        <v>204</v>
      </c>
      <c r="E26">
        <f ca="1"/>
        <v>266</v>
      </c>
      <c r="F26">
        <f ca="1"/>
        <v>130</v>
      </c>
      <c r="G26">
        <f ca="1"/>
        <v>275</v>
      </c>
      <c r="H26">
        <f ca="1"/>
        <v>334</v>
      </c>
      <c r="I26">
        <f ca="1"/>
        <v>260</v>
      </c>
      <c r="J26">
        <f ca="1"/>
        <v>340</v>
      </c>
    </row>
    <row r="27" spans="1:10" x14ac:dyDescent="0.25">
      <c r="A27">
        <f ca="1"/>
        <v>46102</v>
      </c>
      <c r="B27">
        <f ca="1"/>
        <v>334</v>
      </c>
      <c r="C27">
        <f ca="1"/>
        <v>331</v>
      </c>
      <c r="D27">
        <f ca="1"/>
        <v>195</v>
      </c>
      <c r="E27">
        <f ca="1"/>
        <v>402</v>
      </c>
      <c r="F27">
        <f ca="1"/>
        <v>337</v>
      </c>
      <c r="G27">
        <f ca="1"/>
        <v>482</v>
      </c>
      <c r="H27">
        <f ca="1"/>
        <v>355</v>
      </c>
      <c r="I27">
        <f ca="1"/>
        <v>473</v>
      </c>
      <c r="J27">
        <f ca="1"/>
        <v>266</v>
      </c>
    </row>
    <row r="28" spans="1:10" x14ac:dyDescent="0.25">
      <c r="A28">
        <f ca="1"/>
        <v>46109</v>
      </c>
      <c r="B28">
        <f ca="1"/>
        <v>455</v>
      </c>
      <c r="C28">
        <f ca="1"/>
        <v>390</v>
      </c>
      <c r="D28">
        <f ca="1"/>
        <v>464</v>
      </c>
      <c r="E28">
        <f ca="1"/>
        <v>260</v>
      </c>
      <c r="F28">
        <f ca="1"/>
        <v>650</v>
      </c>
      <c r="G28">
        <f ca="1"/>
        <v>195</v>
      </c>
      <c r="H28">
        <f ca="1"/>
        <v>520</v>
      </c>
      <c r="I28">
        <f ca="1"/>
        <v>390</v>
      </c>
      <c r="J28">
        <f ca="1"/>
        <v>325</v>
      </c>
    </row>
    <row r="29" spans="1:10" x14ac:dyDescent="0.25">
      <c r="A29">
        <f ca="1"/>
        <v>46123</v>
      </c>
      <c r="B29">
        <f ca="1"/>
        <v>325</v>
      </c>
      <c r="C29">
        <f ca="1"/>
        <v>461</v>
      </c>
      <c r="D29">
        <f ca="1"/>
        <v>266</v>
      </c>
      <c r="E29">
        <f ca="1"/>
        <v>479</v>
      </c>
      <c r="F29">
        <f ca="1"/>
        <v>461</v>
      </c>
      <c r="G29">
        <f ca="1"/>
        <v>337</v>
      </c>
      <c r="H29">
        <f ca="1"/>
        <v>396</v>
      </c>
      <c r="I29">
        <f ca="1"/>
        <v>461</v>
      </c>
      <c r="J29">
        <f ca="1"/>
        <v>260</v>
      </c>
    </row>
    <row r="30" spans="1:10" x14ac:dyDescent="0.25">
      <c r="A30">
        <f ca="1"/>
        <v>46130</v>
      </c>
      <c r="B30">
        <f ca="1"/>
        <v>195</v>
      </c>
      <c r="C30">
        <f ca="1"/>
        <v>266</v>
      </c>
      <c r="D30">
        <f ca="1"/>
        <v>272</v>
      </c>
      <c r="E30">
        <f ca="1"/>
        <v>553</v>
      </c>
      <c r="F30">
        <f ca="1"/>
        <v>266</v>
      </c>
      <c r="G30">
        <f ca="1"/>
        <v>349</v>
      </c>
      <c r="H30">
        <f ca="1"/>
        <v>340</v>
      </c>
      <c r="I30">
        <f ca="1"/>
        <v>266</v>
      </c>
      <c r="J30">
        <f ca="1"/>
        <v>272</v>
      </c>
    </row>
    <row r="31" spans="1:10" x14ac:dyDescent="0.25">
      <c r="A31">
        <f ca="1"/>
        <v>46137</v>
      </c>
      <c r="B31">
        <f ca="1"/>
        <v>467</v>
      </c>
      <c r="C31">
        <f ca="1"/>
        <v>402</v>
      </c>
      <c r="D31">
        <f ca="1"/>
        <v>473</v>
      </c>
      <c r="E31">
        <f ca="1"/>
        <v>544</v>
      </c>
      <c r="F31">
        <f ca="1"/>
        <v>473</v>
      </c>
      <c r="G31">
        <f ca="1"/>
        <v>482</v>
      </c>
      <c r="H31">
        <f ca="1"/>
        <v>-50</v>
      </c>
      <c r="I31">
        <f ca="1"/>
        <v>473</v>
      </c>
      <c r="J31">
        <f ca="1"/>
        <v>473</v>
      </c>
    </row>
    <row r="32" spans="1:10" x14ac:dyDescent="0.25">
      <c r="A32">
        <f ca="1"/>
        <v>46144</v>
      </c>
      <c r="B32">
        <f ca="1"/>
        <v>266</v>
      </c>
      <c r="C32">
        <f ca="1"/>
        <v>473</v>
      </c>
      <c r="D32">
        <f ca="1"/>
        <v>337</v>
      </c>
      <c r="E32">
        <f ca="1"/>
        <v>553</v>
      </c>
      <c r="F32">
        <f ca="1"/>
        <v>281</v>
      </c>
      <c r="G32">
        <f ca="1"/>
        <v>340</v>
      </c>
      <c r="H32">
        <f ca="1"/>
        <v>210</v>
      </c>
      <c r="I32">
        <f ca="1"/>
        <v>473</v>
      </c>
      <c r="J32">
        <f ca="1"/>
        <v>547</v>
      </c>
    </row>
    <row r="33" spans="1:10" x14ac:dyDescent="0.25">
      <c r="A33">
        <f ca="1"/>
        <v>46151</v>
      </c>
      <c r="B33">
        <f ca="1"/>
        <v>479</v>
      </c>
      <c r="C33">
        <f ca="1"/>
        <v>408</v>
      </c>
      <c r="D33">
        <f ca="1"/>
        <v>482</v>
      </c>
      <c r="E33">
        <f ca="1"/>
        <v>479</v>
      </c>
      <c r="F33">
        <f ca="1"/>
        <v>303</v>
      </c>
      <c r="G33">
        <f ca="1"/>
        <v>553</v>
      </c>
      <c r="H33">
        <f ca="1"/>
        <v>479</v>
      </c>
      <c r="I33">
        <f ca="1"/>
        <v>479</v>
      </c>
      <c r="J33">
        <f ca="1"/>
        <v>482</v>
      </c>
    </row>
    <row r="34" spans="1:10" x14ac:dyDescent="0.25">
      <c r="A34" t="str">
        <f ca="1"/>
        <v/>
      </c>
      <c r="B34">
        <f ca="1"/>
        <v>0</v>
      </c>
      <c r="C34">
        <f ca="1"/>
        <v>0</v>
      </c>
      <c r="D34">
        <f ca="1"/>
        <v>0</v>
      </c>
      <c r="E34">
        <f ca="1"/>
        <v>0</v>
      </c>
      <c r="F34">
        <f ca="1"/>
        <v>0</v>
      </c>
      <c r="G34">
        <f ca="1"/>
        <v>0</v>
      </c>
      <c r="H34">
        <f ca="1"/>
        <v>0</v>
      </c>
      <c r="I34">
        <f ca="1"/>
        <v>0</v>
      </c>
      <c r="J34">
        <f ca="1"/>
        <v>0</v>
      </c>
    </row>
    <row r="35" spans="1:10" x14ac:dyDescent="0.25">
      <c r="A35" t="str">
        <f ca="1"/>
        <v/>
      </c>
      <c r="B35">
        <f ca="1"/>
        <v>0</v>
      </c>
      <c r="C35">
        <f ca="1"/>
        <v>0</v>
      </c>
      <c r="D35">
        <f ca="1"/>
        <v>0</v>
      </c>
      <c r="E35">
        <f ca="1"/>
        <v>0</v>
      </c>
      <c r="F35">
        <f ca="1"/>
        <v>0</v>
      </c>
      <c r="G35">
        <f ca="1"/>
        <v>0</v>
      </c>
      <c r="H35">
        <f ca="1"/>
        <v>0</v>
      </c>
      <c r="I35">
        <f ca="1"/>
        <v>0</v>
      </c>
      <c r="J35">
        <f ca="1"/>
        <v>0</v>
      </c>
    </row>
    <row r="36" spans="1:10" x14ac:dyDescent="0.25">
      <c r="A36" t="str">
        <f ca="1"/>
        <v/>
      </c>
      <c r="B36">
        <f ca="1"/>
        <v>0</v>
      </c>
      <c r="C36">
        <f ca="1"/>
        <v>0</v>
      </c>
      <c r="D36">
        <f ca="1"/>
        <v>0</v>
      </c>
      <c r="E36">
        <f ca="1"/>
        <v>0</v>
      </c>
      <c r="F36">
        <f ca="1"/>
        <v>0</v>
      </c>
      <c r="G36">
        <f ca="1"/>
        <v>0</v>
      </c>
      <c r="H36">
        <f ca="1"/>
        <v>0</v>
      </c>
      <c r="I36">
        <f ca="1"/>
        <v>0</v>
      </c>
      <c r="J36">
        <f ca="1"/>
        <v>0</v>
      </c>
    </row>
    <row r="37" spans="1:10" x14ac:dyDescent="0.25">
      <c r="A37" t="str">
        <f ca="1"/>
        <v/>
      </c>
      <c r="B37">
        <f ca="1"/>
        <v>0</v>
      </c>
      <c r="C37">
        <f ca="1"/>
        <v>0</v>
      </c>
      <c r="D37">
        <f ca="1"/>
        <v>0</v>
      </c>
      <c r="E37">
        <f ca="1"/>
        <v>0</v>
      </c>
      <c r="F37">
        <f ca="1"/>
        <v>0</v>
      </c>
      <c r="G37">
        <f ca="1"/>
        <v>0</v>
      </c>
      <c r="H37">
        <f ca="1"/>
        <v>0</v>
      </c>
      <c r="I37">
        <f ca="1"/>
        <v>0</v>
      </c>
      <c r="J37">
        <f ca="1"/>
        <v>0</v>
      </c>
    </row>
    <row r="38" spans="1:10" x14ac:dyDescent="0.25">
      <c r="A38" t="str">
        <f ca="1"/>
        <v/>
      </c>
      <c r="B38">
        <f ca="1"/>
        <v>0</v>
      </c>
      <c r="C38">
        <f ca="1"/>
        <v>0</v>
      </c>
      <c r="D38">
        <f ca="1"/>
        <v>0</v>
      </c>
      <c r="E38">
        <f ca="1"/>
        <v>0</v>
      </c>
      <c r="F38">
        <f ca="1"/>
        <v>0</v>
      </c>
      <c r="G38">
        <f ca="1"/>
        <v>0</v>
      </c>
      <c r="H38">
        <f ca="1"/>
        <v>0</v>
      </c>
      <c r="I38">
        <f ca="1"/>
        <v>0</v>
      </c>
      <c r="J38">
        <f ca="1"/>
        <v>0</v>
      </c>
    </row>
    <row r="39" spans="1:10" x14ac:dyDescent="0.25">
      <c r="A39" t="str">
        <f ca="1"/>
        <v/>
      </c>
      <c r="B39">
        <f ca="1"/>
        <v>0</v>
      </c>
      <c r="C39">
        <f ca="1"/>
        <v>0</v>
      </c>
      <c r="D39">
        <f ca="1"/>
        <v>0</v>
      </c>
      <c r="E39">
        <f ca="1"/>
        <v>0</v>
      </c>
      <c r="F39">
        <f ca="1"/>
        <v>0</v>
      </c>
      <c r="G39">
        <f ca="1"/>
        <v>0</v>
      </c>
      <c r="H39">
        <f ca="1"/>
        <v>0</v>
      </c>
      <c r="I39">
        <f ca="1"/>
        <v>0</v>
      </c>
      <c r="J39">
        <f ca="1"/>
        <v>0</v>
      </c>
    </row>
    <row r="40" spans="1:10" x14ac:dyDescent="0.25">
      <c r="A40" t="str">
        <f ca="1"/>
        <v/>
      </c>
      <c r="B40">
        <f ca="1"/>
        <v>0</v>
      </c>
      <c r="C40">
        <f ca="1"/>
        <v>0</v>
      </c>
      <c r="D40">
        <f ca="1"/>
        <v>0</v>
      </c>
      <c r="E40">
        <f ca="1"/>
        <v>0</v>
      </c>
      <c r="F40">
        <f ca="1"/>
        <v>0</v>
      </c>
      <c r="G40">
        <f ca="1"/>
        <v>0</v>
      </c>
      <c r="H40">
        <f ca="1"/>
        <v>0</v>
      </c>
      <c r="I40">
        <f ca="1"/>
        <v>0</v>
      </c>
      <c r="J40">
        <f ca="1"/>
        <v>0</v>
      </c>
    </row>
    <row r="41" spans="1:10" x14ac:dyDescent="0.25">
      <c r="A41" t="str">
        <f ca="1"/>
        <v/>
      </c>
      <c r="B41">
        <f ca="1"/>
        <v>0</v>
      </c>
      <c r="C41">
        <f ca="1"/>
        <v>0</v>
      </c>
      <c r="D41">
        <f ca="1"/>
        <v>0</v>
      </c>
      <c r="E41">
        <f ca="1"/>
        <v>0</v>
      </c>
      <c r="F41">
        <f ca="1"/>
        <v>0</v>
      </c>
      <c r="G41">
        <f ca="1"/>
        <v>0</v>
      </c>
      <c r="H41">
        <f ca="1"/>
        <v>0</v>
      </c>
      <c r="I41">
        <f ca="1"/>
        <v>0</v>
      </c>
      <c r="J41">
        <f ca="1"/>
        <v>0</v>
      </c>
    </row>
    <row r="42" spans="1:10" x14ac:dyDescent="0.25">
      <c r="A42" t="str">
        <f ca="1"/>
        <v/>
      </c>
      <c r="B42">
        <f ca="1"/>
        <v>0</v>
      </c>
      <c r="C42">
        <f ca="1"/>
        <v>0</v>
      </c>
      <c r="D42">
        <f ca="1"/>
        <v>0</v>
      </c>
      <c r="E42">
        <f ca="1"/>
        <v>0</v>
      </c>
      <c r="F42">
        <f ca="1"/>
        <v>0</v>
      </c>
      <c r="G42">
        <f ca="1"/>
        <v>0</v>
      </c>
      <c r="H42">
        <f ca="1"/>
        <v>0</v>
      </c>
      <c r="I42">
        <f ca="1"/>
        <v>0</v>
      </c>
      <c r="J42">
        <f ca="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topLeftCell="D1" zoomScaleNormal="100" workbookViewId="0">
      <pane ySplit="1" topLeftCell="A2" activePane="bottomLeft" state="frozen"/>
      <selection activeCell="AO1" sqref="AO1"/>
      <selection pane="bottomLeft" activeCell="P1" sqref="P1:Y1"/>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911</v>
      </c>
      <c r="T50">
        <f ca="1">COUNTIF(t_ahh[Antall rette],10)</f>
        <v>0</v>
      </c>
      <c r="U50">
        <f ca="1">IFERROR(T50*Data!AJ1,"")</f>
        <v>0</v>
      </c>
    </row>
    <row r="51" spans="19:21" x14ac:dyDescent="0.25">
      <c r="S51" t="s">
        <v>909</v>
      </c>
      <c r="T51">
        <f ca="1">COUNTIF(t_ahh[Antall rette],11)</f>
        <v>1</v>
      </c>
      <c r="U51">
        <f ca="1">IFERROR(T51*Data!AJ2,"")</f>
        <v>161</v>
      </c>
    </row>
    <row r="52" spans="19:21" x14ac:dyDescent="0.25">
      <c r="S52" t="s">
        <v>910</v>
      </c>
      <c r="T52">
        <f ca="1">COUNTIF(t_ahh[Antall rette],12)</f>
        <v>0</v>
      </c>
      <c r="U52">
        <f ca="1">IFERROR(T52*Data!AJ3,"")</f>
        <v>0</v>
      </c>
    </row>
    <row r="53" spans="19:21" x14ac:dyDescent="0.25">
      <c r="S53" t="s">
        <v>847</v>
      </c>
      <c r="U53">
        <f ca="1">SUM(U50:U52)</f>
        <v>161</v>
      </c>
    </row>
    <row r="56" spans="19:21" x14ac:dyDescent="0.25">
      <c r="S56" t="s">
        <v>927</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912</v>
      </c>
      <c r="J1" s="23" t="s">
        <v>939</v>
      </c>
      <c r="K1" s="23" t="s">
        <v>925</v>
      </c>
      <c r="L1" s="23" t="s">
        <v>436</v>
      </c>
      <c r="M1" s="23" t="s">
        <v>931</v>
      </c>
      <c r="N1" s="23" t="s">
        <v>932</v>
      </c>
      <c r="O1" s="23" t="s">
        <v>933</v>
      </c>
      <c r="P1" s="23" t="s">
        <v>928</v>
      </c>
      <c r="Q1" s="23" t="s">
        <v>929</v>
      </c>
      <c r="R1" s="23" t="s">
        <v>930</v>
      </c>
      <c r="S1" s="23" t="s">
        <v>934</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911</v>
      </c>
      <c r="N50">
        <f ca="1">COUNTIF(t_rb[Antall Rette],10)</f>
        <v>0</v>
      </c>
      <c r="O50">
        <f ca="1">IFERROR(N50*Data!AJ1,"")</f>
        <v>0</v>
      </c>
    </row>
    <row r="51" spans="13:15" x14ac:dyDescent="0.25">
      <c r="M51" t="s">
        <v>909</v>
      </c>
      <c r="N51">
        <f ca="1">COUNTIF(t_rb[Antall Rette],11)</f>
        <v>0</v>
      </c>
      <c r="O51">
        <f ca="1">IFERROR(N51*Data!AJ2,"")</f>
        <v>0</v>
      </c>
    </row>
    <row r="52" spans="13:15" x14ac:dyDescent="0.25">
      <c r="M52" t="s">
        <v>910</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911</v>
      </c>
      <c r="N50">
        <f ca="1">COUNTIF(t_eb[Antall rette],10)</f>
        <v>0</v>
      </c>
      <c r="O50">
        <f ca="1">IFERROR(N50*Data!AJ1,"")</f>
        <v>0</v>
      </c>
    </row>
    <row r="51" spans="13:15" x14ac:dyDescent="0.25">
      <c r="M51" t="s">
        <v>909</v>
      </c>
      <c r="N51">
        <f ca="1">COUNTIF(t_eb[Antall rette],11)</f>
        <v>0</v>
      </c>
      <c r="O51">
        <f ca="1">IFERROR(N51*Data!AJ2,"")</f>
        <v>0</v>
      </c>
    </row>
    <row r="52" spans="13:15" x14ac:dyDescent="0.25">
      <c r="M52" t="s">
        <v>910</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911</v>
      </c>
      <c r="M50">
        <f ca="1">COUNTIF(t_kaf[Antall Rette],10)</f>
        <v>0</v>
      </c>
      <c r="N50">
        <f ca="1">IFERROR(M50*Data!AJ1,"")</f>
        <v>0</v>
      </c>
    </row>
    <row r="51" spans="12:14" x14ac:dyDescent="0.25">
      <c r="L51" t="s">
        <v>909</v>
      </c>
      <c r="M51">
        <f ca="1">COUNTIF(t_kaf[Antall Rette],11)</f>
        <v>0</v>
      </c>
      <c r="N51">
        <f ca="1">IFERROR(M51*Data!AJ2,"")</f>
        <v>0</v>
      </c>
    </row>
    <row r="52" spans="12:14" x14ac:dyDescent="0.25">
      <c r="L52" t="s">
        <v>910</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911</v>
      </c>
      <c r="M50">
        <f ca="1">COUNTIF(t_øg[Antall Rette],10)</f>
        <v>2</v>
      </c>
      <c r="N50">
        <f ca="1">IFERROR(M50*Data!AJ1,"")</f>
        <v>116</v>
      </c>
    </row>
    <row r="51" spans="12:14" x14ac:dyDescent="0.25">
      <c r="L51" t="s">
        <v>909</v>
      </c>
      <c r="M51">
        <f ca="1">COUNTIF(t_øg[Antall Rette],11)</f>
        <v>0</v>
      </c>
      <c r="N51">
        <f ca="1">IFERROR(M51*Data!AJ2,"")</f>
        <v>0</v>
      </c>
    </row>
    <row r="52" spans="12:14" x14ac:dyDescent="0.25">
      <c r="L52" t="s">
        <v>910</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911</v>
      </c>
      <c r="M50">
        <f ca="1">COUNTIF(t_jh[Antall Rette],10)</f>
        <v>0</v>
      </c>
      <c r="N50">
        <f ca="1">IFERROR(M50*Data!AJ1,"")</f>
        <v>0</v>
      </c>
    </row>
    <row r="51" spans="12:14" x14ac:dyDescent="0.25">
      <c r="L51" t="s">
        <v>909</v>
      </c>
      <c r="M51">
        <f ca="1">COUNTIF(t_jh[Antall Rette],11)</f>
        <v>0</v>
      </c>
      <c r="N51">
        <f ca="1">IFERROR(M51*Data!AJ2,"")</f>
        <v>0</v>
      </c>
    </row>
    <row r="52" spans="12:14" x14ac:dyDescent="0.25">
      <c r="L52" t="s">
        <v>910</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911</v>
      </c>
      <c r="M50">
        <f ca="1">COUNTIF(t_toh[Antall Rette],10)</f>
        <v>0</v>
      </c>
      <c r="N50">
        <f ca="1">IFERROR(M50*Data!AJ1,"")</f>
        <v>0</v>
      </c>
    </row>
    <row r="51" spans="12:14" x14ac:dyDescent="0.25">
      <c r="L51" t="s">
        <v>909</v>
      </c>
      <c r="M51">
        <f ca="1">COUNTIF(t_toh[Antall Rette],11)</f>
        <v>1</v>
      </c>
      <c r="N51">
        <f ca="1">IFERROR(M51*Data!AJ2,"")</f>
        <v>161</v>
      </c>
    </row>
    <row r="52" spans="12:14" x14ac:dyDescent="0.25">
      <c r="L52" t="s">
        <v>910</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912</v>
      </c>
      <c r="J1" s="23" t="s">
        <v>939</v>
      </c>
      <c r="K1" s="23" t="s">
        <v>925</v>
      </c>
      <c r="L1" s="23" t="s">
        <v>931</v>
      </c>
      <c r="M1" s="23" t="s">
        <v>932</v>
      </c>
      <c r="N1" s="23" t="s">
        <v>933</v>
      </c>
      <c r="O1" s="23" t="s">
        <v>928</v>
      </c>
      <c r="P1" s="23" t="s">
        <v>929</v>
      </c>
      <c r="Q1" s="23" t="s">
        <v>930</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911</v>
      </c>
      <c r="M50">
        <f ca="1">COUNTIF(t_utg[Antall Rette],10)</f>
        <v>1</v>
      </c>
      <c r="N50">
        <f ca="1">IFERROR(M50*Data!AJ1,"")</f>
        <v>58</v>
      </c>
    </row>
    <row r="51" spans="12:14" x14ac:dyDescent="0.25">
      <c r="L51" t="s">
        <v>909</v>
      </c>
      <c r="M51">
        <f ca="1">COUNTIF(t_utg[Antall Rette],11)</f>
        <v>0</v>
      </c>
      <c r="N51">
        <f ca="1">IFERROR(M51*Data!AJ2,"")</f>
        <v>0</v>
      </c>
    </row>
    <row r="52" spans="12:14" x14ac:dyDescent="0.25">
      <c r="L52" t="s">
        <v>910</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908</v>
      </c>
      <c r="J1" s="23" t="s">
        <v>939</v>
      </c>
      <c r="K1" s="23" t="s">
        <v>925</v>
      </c>
      <c r="L1" s="23" t="s">
        <v>931</v>
      </c>
      <c r="M1" s="23" t="s">
        <v>932</v>
      </c>
      <c r="N1" s="23" t="s">
        <v>933</v>
      </c>
      <c r="O1" s="23" t="s">
        <v>928</v>
      </c>
      <c r="P1" s="23" t="s">
        <v>929</v>
      </c>
      <c r="Q1" s="23" t="s">
        <v>930</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911</v>
      </c>
      <c r="M50">
        <f ca="1">COUNTIF(t_lev[Antall rette],10)</f>
        <v>0</v>
      </c>
      <c r="N50">
        <f ca="1">IFERROR(M50*Data!AJ1,"")</f>
        <v>0</v>
      </c>
    </row>
    <row r="51" spans="12:14" x14ac:dyDescent="0.25">
      <c r="L51" t="s">
        <v>909</v>
      </c>
      <c r="M51">
        <f ca="1">COUNTIF(t_lev[Antall rette],11)</f>
        <v>0</v>
      </c>
      <c r="N51">
        <f ca="1">IFERROR(M51*Data!AJ2,"")</f>
        <v>0</v>
      </c>
    </row>
    <row r="52" spans="12:14" x14ac:dyDescent="0.25">
      <c r="L52" t="s">
        <v>910</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3B0F7D9-B94D-4B5C-8F95-D26FD2E2095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22</vt:i4>
      </vt:variant>
      <vt:variant>
        <vt:lpstr>Navngitte områder</vt:lpstr>
      </vt:variant>
      <vt:variant>
        <vt:i4>20</vt:i4>
      </vt:variant>
    </vt:vector>
  </HeadingPairs>
  <TitlesOfParts>
    <vt:vector size="42" baseType="lpstr">
      <vt:lpstr>Heder &amp; Ære</vt:lpstr>
      <vt:lpstr>Dashboard</vt:lpstr>
      <vt:lpstr>Kuponger</vt:lpstr>
      <vt:lpstr>Tabeller</vt:lpstr>
      <vt:lpstr>Regnskap</vt:lpstr>
      <vt:lpstr>Analyse</vt:lpstr>
      <vt:lpstr>Hva er nytt</vt:lpstr>
      <vt:lpstr>Kongerekka</vt:lpstr>
      <vt:lpstr>Data</vt:lpstr>
      <vt:lpstr>til py</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2026-06-01T09:36:17Z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