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7 - Recherche Entrées\1 - Subventions\2022-2023\Agepoly\"/>
    </mc:Choice>
  </mc:AlternateContent>
  <xr:revisionPtr revIDLastSave="0" documentId="13_ncr:1_{E471BE12-0668-4B2C-8CA1-DA28C4AD3C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dget 2023" sheetId="1" r:id="rId1"/>
    <sheet name="Détail 202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67" i="1"/>
  <c r="A66" i="1"/>
  <c r="A65" i="1"/>
  <c r="A61" i="1"/>
  <c r="A60" i="1"/>
  <c r="A59" i="1"/>
  <c r="A58" i="1"/>
  <c r="A55" i="1"/>
  <c r="A54" i="1"/>
  <c r="A53" i="1"/>
  <c r="A52" i="1"/>
  <c r="A51" i="1"/>
  <c r="A50" i="1"/>
  <c r="A47" i="1"/>
  <c r="A46" i="1"/>
  <c r="A45" i="1"/>
  <c r="A44" i="1"/>
  <c r="A43" i="1"/>
  <c r="B40" i="1"/>
  <c r="A40" i="1"/>
  <c r="A39" i="1"/>
  <c r="A38" i="1"/>
  <c r="B37" i="1"/>
  <c r="A37" i="1"/>
  <c r="A36" i="1"/>
  <c r="A35" i="1"/>
  <c r="B31" i="1"/>
  <c r="A31" i="1"/>
  <c r="A30" i="1"/>
  <c r="O29" i="2"/>
  <c r="B55" i="1" s="1"/>
  <c r="K28" i="2"/>
  <c r="B47" i="1" s="1"/>
  <c r="G27" i="2"/>
  <c r="B39" i="1" s="1"/>
  <c r="O25" i="2"/>
  <c r="B54" i="1" s="1"/>
  <c r="K23" i="2"/>
  <c r="B46" i="1" s="1"/>
  <c r="G23" i="2"/>
  <c r="B38" i="1" s="1"/>
  <c r="K22" i="2"/>
  <c r="AA21" i="2"/>
  <c r="B67" i="1" s="1"/>
  <c r="S21" i="2"/>
  <c r="S20" i="2"/>
  <c r="O20" i="2"/>
  <c r="B53" i="1" s="1"/>
  <c r="S19" i="2"/>
  <c r="S22" i="2" s="1"/>
  <c r="B61" i="1" s="1"/>
  <c r="K19" i="2"/>
  <c r="B45" i="1" s="1"/>
  <c r="G19" i="2"/>
  <c r="C18" i="2"/>
  <c r="C17" i="2"/>
  <c r="AA16" i="2"/>
  <c r="B66" i="1" s="1"/>
  <c r="S16" i="2"/>
  <c r="B59" i="1" s="1"/>
  <c r="C16" i="2"/>
  <c r="C19" i="2" s="1"/>
  <c r="B32" i="1" s="1"/>
  <c r="G15" i="2"/>
  <c r="B36" i="1" s="1"/>
  <c r="O14" i="2"/>
  <c r="O15" i="2" s="1"/>
  <c r="B52" i="1" s="1"/>
  <c r="K14" i="2"/>
  <c r="K15" i="2" s="1"/>
  <c r="B44" i="1" s="1"/>
  <c r="C13" i="2"/>
  <c r="S12" i="2"/>
  <c r="B60" i="1" s="1"/>
  <c r="O11" i="2"/>
  <c r="B51" i="1" s="1"/>
  <c r="K11" i="2"/>
  <c r="B43" i="1" s="1"/>
  <c r="G9" i="2"/>
  <c r="B35" i="1" s="1"/>
  <c r="AA8" i="2"/>
  <c r="AA7" i="2"/>
  <c r="AA10" i="2" s="1"/>
  <c r="S7" i="2"/>
  <c r="B58" i="1" s="1"/>
  <c r="O7" i="2"/>
  <c r="B50" i="1" s="1"/>
  <c r="K7" i="2"/>
  <c r="B42" i="1" s="1"/>
  <c r="C7" i="2"/>
  <c r="B30" i="1" s="1"/>
  <c r="G6" i="2"/>
  <c r="F72" i="1"/>
  <c r="B26" i="1"/>
  <c r="B20" i="1"/>
  <c r="B12" i="1"/>
  <c r="B65" i="1" l="1"/>
  <c r="B71" i="1" s="1"/>
  <c r="B73" i="1" s="1"/>
  <c r="B15" i="1"/>
  <c r="B16" i="1" s="1"/>
  <c r="B74" i="1" l="1"/>
  <c r="B77" i="1" s="1"/>
</calcChain>
</file>

<file path=xl/sharedStrings.xml><?xml version="1.0" encoding="utf-8"?>
<sst xmlns="http://schemas.openxmlformats.org/spreadsheetml/2006/main" count="222" uniqueCount="99">
  <si>
    <t>Dépenses prévues</t>
  </si>
  <si>
    <t>Produits prévus</t>
  </si>
  <si>
    <t>Budget Staff</t>
  </si>
  <si>
    <t>Montant</t>
  </si>
  <si>
    <t>Remarques</t>
  </si>
  <si>
    <t>Subvention Durabilité EPFL</t>
  </si>
  <si>
    <t>Location Refuge (Soirée remerciements)</t>
  </si>
  <si>
    <t>Subvention pour l'évènement</t>
  </si>
  <si>
    <t>Mobility</t>
  </si>
  <si>
    <t>Total</t>
  </si>
  <si>
    <t>Boissons/Nourriture (Soirée remerciements)</t>
  </si>
  <si>
    <t>Bons Staff</t>
  </si>
  <si>
    <t>Des bons pour des consommations gratuites seront fournis lors des différents évènements</t>
  </si>
  <si>
    <t>Subvention CCD UNIL</t>
  </si>
  <si>
    <t>Budget Evénements (Général)</t>
  </si>
  <si>
    <t>Nourriture supplémentaire en cas de manque d'invendus</t>
  </si>
  <si>
    <t>Budget Logisitique</t>
  </si>
  <si>
    <t>Radio/Mobilité/Urgence</t>
  </si>
  <si>
    <t>Possible que cela coûte moins</t>
  </si>
  <si>
    <t>Budget Communication</t>
  </si>
  <si>
    <t>Affiches/Flyers</t>
  </si>
  <si>
    <t>Totems</t>
  </si>
  <si>
    <t>Pour le bois et le matériel à avoir</t>
  </si>
  <si>
    <t>Promotion &amp; Recrutement</t>
  </si>
  <si>
    <t>Pour l'organisation de stands promotionnels et les recrutements</t>
  </si>
  <si>
    <t>Total:</t>
  </si>
  <si>
    <t>Budget évènements</t>
  </si>
  <si>
    <t>Lundi</t>
  </si>
  <si>
    <t>Atelier Amnesty Focus Group</t>
  </si>
  <si>
    <t>UPFL - Atelier</t>
  </si>
  <si>
    <t>Conférence de lancement</t>
  </si>
  <si>
    <t>Mardi</t>
  </si>
  <si>
    <t>Kermesse de la transition</t>
  </si>
  <si>
    <t>Fix&amp;Replace</t>
  </si>
  <si>
    <t>Conférence ZEG</t>
  </si>
  <si>
    <t>Jam en non-mixité</t>
  </si>
  <si>
    <t>Concert Sat</t>
  </si>
  <si>
    <t>Mercredi</t>
  </si>
  <si>
    <t>Visite Pel</t>
  </si>
  <si>
    <t>AIESEC TheSeaCleaner</t>
  </si>
  <si>
    <t>Engagement politique des femmes</t>
  </si>
  <si>
    <t>Atelier d'écriture</t>
  </si>
  <si>
    <t>Cyclociné</t>
  </si>
  <si>
    <t>Jeudi</t>
  </si>
  <si>
    <t>Atelier Low Tech</t>
  </si>
  <si>
    <t>Alleycat du Vorace</t>
  </si>
  <si>
    <t>Café-discussion Boycott</t>
  </si>
  <si>
    <t>Ludique</t>
  </si>
  <si>
    <t>Epilibre</t>
  </si>
  <si>
    <t>Concert Zelig</t>
  </si>
  <si>
    <t>Vendredi</t>
  </si>
  <si>
    <t>Conférence Planqueer</t>
  </si>
  <si>
    <t>Apiculture</t>
  </si>
  <si>
    <t>Total des produits prévus</t>
  </si>
  <si>
    <t>Jardin</t>
  </si>
  <si>
    <t>Conférence fermeture</t>
  </si>
  <si>
    <t>Permanent</t>
  </si>
  <si>
    <t>Catering</t>
  </si>
  <si>
    <t>Exposition Artepoly</t>
  </si>
  <si>
    <t>Goûter</t>
  </si>
  <si>
    <t>A placer</t>
  </si>
  <si>
    <t>Total des dépenses prévues</t>
  </si>
  <si>
    <t>Marge 5%</t>
  </si>
  <si>
    <t>(Pour les dépenses imprévues)</t>
  </si>
  <si>
    <t>Détails Budget évènements</t>
  </si>
  <si>
    <t>Remarque</t>
  </si>
  <si>
    <t>Affiches + stickers</t>
  </si>
  <si>
    <t>Defraiement</t>
  </si>
  <si>
    <t>Nourriture et boissons</t>
  </si>
  <si>
    <t>Conf d'ouverture + fermeture</t>
  </si>
  <si>
    <t>Défraiement</t>
  </si>
  <si>
    <t>Concert Zelig + Sat</t>
  </si>
  <si>
    <t>Autres événements</t>
  </si>
  <si>
    <t>Atelier cotons</t>
  </si>
  <si>
    <t>Sacs poubelles</t>
  </si>
  <si>
    <t>Tisanes</t>
  </si>
  <si>
    <t>Atelier sac en vrac</t>
  </si>
  <si>
    <t>Matériel</t>
  </si>
  <si>
    <t>Planton, graines</t>
  </si>
  <si>
    <t>Boissons</t>
  </si>
  <si>
    <t>Matériel/kit</t>
  </si>
  <si>
    <t>Pièces détachées</t>
  </si>
  <si>
    <t>Setup</t>
  </si>
  <si>
    <t>Boissons-repas</t>
  </si>
  <si>
    <t>Goûter + Cadeaux</t>
  </si>
  <si>
    <t>Récompense concours</t>
  </si>
  <si>
    <t>Matériel d'exposition</t>
  </si>
  <si>
    <t>Tickets de train</t>
  </si>
  <si>
    <t>Nuitée</t>
  </si>
  <si>
    <t>Achats jeux</t>
  </si>
  <si>
    <t>Compléments</t>
  </si>
  <si>
    <t>Manif 8 mars</t>
  </si>
  <si>
    <t>Aide ticket Lausanne</t>
  </si>
  <si>
    <t>Apéro</t>
  </si>
  <si>
    <t>Impression</t>
  </si>
  <si>
    <t>Defraiement DVSS</t>
  </si>
  <si>
    <t>Il faut payer les artistes</t>
  </si>
  <si>
    <t>Droits auteur</t>
  </si>
  <si>
    <t>Budget Prévisionnel de la Semaine de la Durabilité au 26.01.2022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</si>
</sst>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]#,##0.00"/>
  </numFmts>
  <fonts count="21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8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8496B0"/>
        <bgColor rgb="FF8496B0"/>
      </patternFill>
    </fill>
    <fill>
      <patternFill patternType="solid">
        <fgColor rgb="FFE06666"/>
        <bgColor rgb="FFE06666"/>
      </patternFill>
    </fill>
    <fill>
      <patternFill patternType="solid">
        <fgColor rgb="FF9CB5DB"/>
        <bgColor rgb="FF9CB5DB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8">
    <xf numFmtId="0" fontId="0" fillId="0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" fillId="0" borderId="0"/>
    <xf numFmtId="0" fontId="1" fillId="0" borderId="0"/>
    <xf numFmtId="0" fontId="4" fillId="0" borderId="0"/>
  </cellStyleXfs>
  <cellXfs count="82">
    <xf numFmtId="0" fontId="0" fillId="0" borderId="0" xfId="0"/>
    <xf numFmtId="0" fontId="15" fillId="0" borderId="0" xfId="0" applyFont="1" applyAlignment="1">
      <alignment horizontal="left" vertical="center"/>
    </xf>
    <xf numFmtId="0" fontId="17" fillId="9" borderId="0" xfId="0" applyFont="1" applyFill="1" applyAlignment="1">
      <alignment horizontal="left" vertical="center" wrapText="1"/>
    </xf>
    <xf numFmtId="0" fontId="15" fillId="10" borderId="0" xfId="0" applyFont="1" applyFill="1" applyAlignment="1">
      <alignment horizontal="left" vertical="center"/>
    </xf>
    <xf numFmtId="4" fontId="15" fillId="10" borderId="0" xfId="0" applyNumberFormat="1" applyFont="1" applyFill="1" applyAlignment="1">
      <alignment horizontal="left" vertical="center"/>
    </xf>
    <xf numFmtId="0" fontId="15" fillId="10" borderId="0" xfId="0" applyFont="1" applyFill="1" applyAlignment="1">
      <alignment horizontal="left" vertical="center" wrapText="1"/>
    </xf>
    <xf numFmtId="0" fontId="15" fillId="11" borderId="0" xfId="0" applyFont="1" applyFill="1" applyAlignment="1">
      <alignment horizontal="left" vertical="center"/>
    </xf>
    <xf numFmtId="164" fontId="15" fillId="11" borderId="0" xfId="0" applyNumberFormat="1" applyFont="1" applyFill="1" applyAlignment="1">
      <alignment horizontal="left" vertical="center"/>
    </xf>
    <xf numFmtId="0" fontId="15" fillId="12" borderId="0" xfId="0" applyFont="1" applyFill="1" applyAlignment="1">
      <alignment horizontal="left" vertical="center"/>
    </xf>
    <xf numFmtId="164" fontId="15" fillId="12" borderId="0" xfId="0" applyNumberFormat="1" applyFont="1" applyFill="1" applyAlignment="1">
      <alignment horizontal="left" vertical="center"/>
    </xf>
    <xf numFmtId="0" fontId="18" fillId="12" borderId="2" xfId="0" applyFont="1" applyFill="1" applyBorder="1" applyAlignment="1">
      <alignment horizontal="left" vertical="center"/>
    </xf>
    <xf numFmtId="164" fontId="18" fillId="12" borderId="3" xfId="0" applyNumberFormat="1" applyFont="1" applyFill="1" applyBorder="1" applyAlignment="1">
      <alignment horizontal="left" vertical="center"/>
    </xf>
    <xf numFmtId="0" fontId="18" fillId="12" borderId="4" xfId="0" applyFont="1" applyFill="1" applyBorder="1" applyAlignment="1">
      <alignment horizontal="left" vertical="center"/>
    </xf>
    <xf numFmtId="4" fontId="15" fillId="0" borderId="0" xfId="0" applyNumberFormat="1" applyFont="1" applyAlignment="1">
      <alignment horizontal="left" vertical="center"/>
    </xf>
    <xf numFmtId="0" fontId="15" fillId="11" borderId="0" xfId="0" applyFont="1" applyFill="1" applyAlignment="1">
      <alignment horizontal="left" vertical="center" wrapText="1"/>
    </xf>
    <xf numFmtId="0" fontId="18" fillId="11" borderId="2" xfId="0" applyFont="1" applyFill="1" applyBorder="1" applyAlignment="1">
      <alignment horizontal="left" vertical="center" wrapText="1"/>
    </xf>
    <xf numFmtId="164" fontId="18" fillId="11" borderId="3" xfId="0" applyNumberFormat="1" applyFont="1" applyFill="1" applyBorder="1" applyAlignment="1">
      <alignment horizontal="left" vertical="center" wrapText="1"/>
    </xf>
    <xf numFmtId="0" fontId="15" fillId="11" borderId="4" xfId="0" applyFont="1" applyFill="1" applyBorder="1" applyAlignment="1">
      <alignment horizontal="left" vertical="center" wrapText="1"/>
    </xf>
    <xf numFmtId="0" fontId="17" fillId="13" borderId="0" xfId="0" applyFont="1" applyFill="1" applyAlignment="1">
      <alignment horizontal="left" vertical="center"/>
    </xf>
    <xf numFmtId="0" fontId="15" fillId="14" borderId="0" xfId="0" applyFont="1" applyFill="1" applyAlignment="1">
      <alignment horizontal="left" vertical="center"/>
    </xf>
    <xf numFmtId="0" fontId="18" fillId="14" borderId="2" xfId="0" applyFont="1" applyFill="1" applyBorder="1" applyAlignment="1">
      <alignment horizontal="left" vertical="center"/>
    </xf>
    <xf numFmtId="0" fontId="18" fillId="14" borderId="3" xfId="0" applyFont="1" applyFill="1" applyBorder="1" applyAlignment="1">
      <alignment horizontal="left" vertical="center"/>
    </xf>
    <xf numFmtId="0" fontId="15" fillId="14" borderId="4" xfId="0" applyFont="1" applyFill="1" applyBorder="1" applyAlignment="1">
      <alignment horizontal="left" vertical="center"/>
    </xf>
    <xf numFmtId="0" fontId="17" fillId="15" borderId="0" xfId="0" applyFont="1" applyFill="1" applyAlignment="1">
      <alignment horizontal="left" vertical="center"/>
    </xf>
    <xf numFmtId="0" fontId="15" fillId="16" borderId="0" xfId="0" applyFont="1" applyFill="1" applyAlignment="1">
      <alignment horizontal="left" vertical="center"/>
    </xf>
    <xf numFmtId="0" fontId="15" fillId="16" borderId="5" xfId="0" applyFont="1" applyFill="1" applyBorder="1" applyAlignment="1">
      <alignment horizontal="left" vertical="center"/>
    </xf>
    <xf numFmtId="0" fontId="18" fillId="16" borderId="2" xfId="0" applyFont="1" applyFill="1" applyBorder="1" applyAlignment="1">
      <alignment horizontal="left" vertical="center"/>
    </xf>
    <xf numFmtId="0" fontId="18" fillId="16" borderId="3" xfId="0" applyFont="1" applyFill="1" applyBorder="1" applyAlignment="1">
      <alignment horizontal="left" vertical="center"/>
    </xf>
    <xf numFmtId="0" fontId="15" fillId="16" borderId="6" xfId="0" applyFont="1" applyFill="1" applyBorder="1" applyAlignment="1">
      <alignment horizontal="left" vertical="center"/>
    </xf>
    <xf numFmtId="0" fontId="17" fillId="17" borderId="0" xfId="0" applyFont="1" applyFill="1" applyAlignment="1">
      <alignment horizontal="left" vertical="center" wrapText="1"/>
    </xf>
    <xf numFmtId="0" fontId="15" fillId="18" borderId="0" xfId="0" applyFont="1" applyFill="1" applyAlignment="1">
      <alignment horizontal="left" vertical="center"/>
    </xf>
    <xf numFmtId="0" fontId="15" fillId="18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18" borderId="2" xfId="0" applyFont="1" applyFill="1" applyBorder="1" applyAlignment="1">
      <alignment horizontal="left" vertical="center" wrapText="1"/>
    </xf>
    <xf numFmtId="0" fontId="18" fillId="18" borderId="3" xfId="0" applyFont="1" applyFill="1" applyBorder="1" applyAlignment="1">
      <alignment horizontal="left" vertical="center" wrapText="1"/>
    </xf>
    <xf numFmtId="0" fontId="15" fillId="18" borderId="4" xfId="0" applyFont="1" applyFill="1" applyBorder="1" applyAlignment="1">
      <alignment horizontal="left" vertical="center" wrapText="1"/>
    </xf>
    <xf numFmtId="0" fontId="17" fillId="13" borderId="0" xfId="0" applyFont="1" applyFill="1" applyAlignment="1">
      <alignment horizontal="left" vertical="center" wrapText="1"/>
    </xf>
    <xf numFmtId="0" fontId="19" fillId="19" borderId="0" xfId="0" applyFont="1" applyFill="1" applyAlignment="1">
      <alignment horizontal="left" vertical="center"/>
    </xf>
    <xf numFmtId="164" fontId="15" fillId="20" borderId="0" xfId="0" applyNumberFormat="1" applyFont="1" applyFill="1" applyAlignment="1">
      <alignment horizontal="left" vertical="center"/>
    </xf>
    <xf numFmtId="0" fontId="15" fillId="19" borderId="0" xfId="0" applyFont="1" applyFill="1" applyAlignment="1">
      <alignment horizontal="left" vertical="center"/>
    </xf>
    <xf numFmtId="0" fontId="15" fillId="19" borderId="0" xfId="0" applyFont="1" applyFill="1" applyAlignment="1">
      <alignment horizontal="left" vertical="center" wrapText="1"/>
    </xf>
    <xf numFmtId="0" fontId="19" fillId="19" borderId="0" xfId="0" applyFont="1" applyFill="1" applyAlignment="1">
      <alignment horizontal="left" vertical="center" wrapText="1"/>
    </xf>
    <xf numFmtId="164" fontId="15" fillId="21" borderId="0" xfId="0" applyNumberFormat="1" applyFont="1" applyFill="1" applyAlignment="1">
      <alignment horizontal="left" vertical="center"/>
    </xf>
    <xf numFmtId="0" fontId="15" fillId="21" borderId="0" xfId="0" applyFont="1" applyFill="1" applyAlignment="1">
      <alignment horizontal="left" vertical="center"/>
    </xf>
    <xf numFmtId="0" fontId="18" fillId="21" borderId="0" xfId="0" applyFont="1" applyFill="1" applyAlignment="1">
      <alignment horizontal="left" vertical="center" wrapText="1"/>
    </xf>
    <xf numFmtId="0" fontId="15" fillId="21" borderId="0" xfId="0" applyFont="1" applyFill="1" applyAlignment="1">
      <alignment horizontal="left" vertical="center" wrapText="1"/>
    </xf>
    <xf numFmtId="164" fontId="15" fillId="20" borderId="0" xfId="0" applyNumberFormat="1" applyFont="1" applyFill="1" applyAlignment="1">
      <alignment horizontal="left" vertical="center" wrapText="1"/>
    </xf>
    <xf numFmtId="0" fontId="18" fillId="19" borderId="0" xfId="0" applyFont="1" applyFill="1" applyAlignment="1">
      <alignment horizontal="left" vertical="center" wrapText="1"/>
    </xf>
    <xf numFmtId="164" fontId="18" fillId="19" borderId="0" xfId="0" applyNumberFormat="1" applyFont="1" applyFill="1" applyAlignment="1">
      <alignment horizontal="left" vertical="center" wrapText="1"/>
    </xf>
    <xf numFmtId="0" fontId="19" fillId="19" borderId="0" xfId="0" applyFont="1" applyFill="1"/>
    <xf numFmtId="0" fontId="18" fillId="19" borderId="0" xfId="0" applyFont="1" applyFill="1"/>
    <xf numFmtId="0" fontId="18" fillId="19" borderId="2" xfId="0" applyFont="1" applyFill="1" applyBorder="1" applyAlignment="1">
      <alignment horizontal="left" vertical="center" wrapText="1"/>
    </xf>
    <xf numFmtId="164" fontId="18" fillId="20" borderId="3" xfId="0" applyNumberFormat="1" applyFont="1" applyFill="1" applyBorder="1" applyAlignment="1">
      <alignment horizontal="left" vertical="center" wrapText="1"/>
    </xf>
    <xf numFmtId="0" fontId="15" fillId="19" borderId="4" xfId="0" applyFont="1" applyFill="1" applyBorder="1" applyAlignment="1">
      <alignment horizontal="left" vertical="center" wrapText="1"/>
    </xf>
    <xf numFmtId="0" fontId="20" fillId="22" borderId="0" xfId="0" applyFont="1" applyFill="1" applyAlignment="1">
      <alignment horizontal="left" vertical="center"/>
    </xf>
    <xf numFmtId="164" fontId="20" fillId="22" borderId="0" xfId="0" applyNumberFormat="1" applyFont="1" applyFill="1" applyAlignment="1">
      <alignment horizontal="left" vertical="center"/>
    </xf>
    <xf numFmtId="0" fontId="15" fillId="22" borderId="0" xfId="0" applyFont="1" applyFill="1" applyAlignment="1">
      <alignment horizontal="left" vertical="center"/>
    </xf>
    <xf numFmtId="164" fontId="15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9" fillId="6" borderId="0" xfId="0" applyFont="1" applyFill="1" applyAlignment="1">
      <alignment horizontal="left" vertical="center" wrapText="1"/>
    </xf>
    <xf numFmtId="0" fontId="15" fillId="6" borderId="0" xfId="0" applyFont="1" applyFill="1" applyAlignment="1">
      <alignment horizontal="left" vertical="center" wrapText="1"/>
    </xf>
    <xf numFmtId="0" fontId="19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8" fillId="11" borderId="3" xfId="0" applyFont="1" applyFill="1" applyBorder="1" applyAlignment="1">
      <alignment horizontal="left" vertical="center" wrapText="1"/>
    </xf>
    <xf numFmtId="0" fontId="18" fillId="11" borderId="4" xfId="0" applyFont="1" applyFill="1" applyBorder="1" applyAlignment="1">
      <alignment horizontal="left"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11" borderId="0" xfId="0" applyFont="1" applyFill="1" applyAlignment="1">
      <alignment horizontal="left" vertical="center" wrapText="1"/>
    </xf>
    <xf numFmtId="0" fontId="19" fillId="11" borderId="0" xfId="0" applyFont="1" applyFill="1" applyAlignment="1">
      <alignment horizontal="left" vertical="center" wrapText="1"/>
    </xf>
    <xf numFmtId="0" fontId="18" fillId="11" borderId="2" xfId="0" applyFont="1" applyFill="1" applyBorder="1" applyAlignment="1">
      <alignment horizontal="left" vertical="center"/>
    </xf>
    <xf numFmtId="0" fontId="18" fillId="11" borderId="3" xfId="0" applyFont="1" applyFill="1" applyBorder="1" applyAlignment="1">
      <alignment horizontal="left" vertical="center"/>
    </xf>
    <xf numFmtId="0" fontId="15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 wrapText="1"/>
    </xf>
    <xf numFmtId="0" fontId="18" fillId="6" borderId="0" xfId="0" applyFont="1" applyFill="1" applyAlignment="1">
      <alignment horizontal="left" vertical="center" wrapText="1"/>
    </xf>
    <xf numFmtId="0" fontId="15" fillId="23" borderId="0" xfId="0" applyFont="1" applyFill="1" applyAlignment="1">
      <alignment horizontal="left" vertical="center" wrapText="1"/>
    </xf>
    <xf numFmtId="0" fontId="18" fillId="23" borderId="0" xfId="0" applyFont="1" applyFill="1" applyAlignment="1">
      <alignment horizontal="left" vertical="center" wrapText="1"/>
    </xf>
    <xf numFmtId="0" fontId="18" fillId="19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0" fillId="0" borderId="0" xfId="0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jkZGvBW6XWuLMp_nxjjexuIKMCnUSIop7qd_KC89mcs/edi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pVSC95QX5gjcbK8Xwzcq7HlfCJlVIoLm/edit" TargetMode="External"/><Relationship Id="rId13" Type="http://schemas.openxmlformats.org/officeDocument/2006/relationships/hyperlink" Target="https://docs.google.com/document/d/1ozB74dQZVR6lRfHq4AcF4dMrMkz9Y4AdE9AWUUikuYc/edit" TargetMode="External"/><Relationship Id="rId18" Type="http://schemas.openxmlformats.org/officeDocument/2006/relationships/hyperlink" Target="https://docs.google.com/document/d/1cGA7IzwN0r-I4bAjjizEhmcjq9SNmU5-MDVFElJAbsg/edit" TargetMode="External"/><Relationship Id="rId26" Type="http://schemas.openxmlformats.org/officeDocument/2006/relationships/hyperlink" Target="https://docs.google.com/document/u/0/d/1jqRbmxFwArDAHMWCe-AX0pnoenqmnbrT_ln2bxR2juA/edit" TargetMode="External"/><Relationship Id="rId3" Type="http://schemas.openxmlformats.org/officeDocument/2006/relationships/hyperlink" Target="https://docs.google.com/document/d/1jkZGvBW6XWuLMp_nxjjexuIKMCnUSIop7qd_KC89mcs/edit" TargetMode="External"/><Relationship Id="rId21" Type="http://schemas.openxmlformats.org/officeDocument/2006/relationships/hyperlink" Target="https://docs.google.com/document/u/0/d/1K86PZ191zjkb8OPVyhPLQDaEGujCOAMrx6aQJ9r2QAA/edit" TargetMode="External"/><Relationship Id="rId7" Type="http://schemas.openxmlformats.org/officeDocument/2006/relationships/hyperlink" Target="https://docs.google.com/document/u/0/d/1uEIRbi8TKKmL6D-l-cnBpECidmHm9lexG_sh0PcVui8/edit" TargetMode="External"/><Relationship Id="rId12" Type="http://schemas.openxmlformats.org/officeDocument/2006/relationships/hyperlink" Target="https://docs.google.com/document/d/14LL5KZd-_c5_9R53rWI4cd8uGFlv-WNPnzdJJcU9XZ8/edit" TargetMode="External"/><Relationship Id="rId17" Type="http://schemas.openxmlformats.org/officeDocument/2006/relationships/hyperlink" Target="https://docs.google.com/document/d/1yq_x-ufWKIMulwz1Qw-bL5uDeFQUn16jssGK1I2Jsew/edit" TargetMode="External"/><Relationship Id="rId25" Type="http://schemas.openxmlformats.org/officeDocument/2006/relationships/hyperlink" Target="https://docs.google.com/document/d/1ex0H_kkajvCq6uk8LCBiOQrvf49rUTizSAUP7CaxLVw/edit" TargetMode="External"/><Relationship Id="rId2" Type="http://schemas.openxmlformats.org/officeDocument/2006/relationships/hyperlink" Target="https://docs.google.com/document/u/0/d/1DygkvpZFa-EQ_XHeBv-HktejNT5zo00W8_YnBcFq8eA/edit" TargetMode="External"/><Relationship Id="rId16" Type="http://schemas.openxmlformats.org/officeDocument/2006/relationships/hyperlink" Target="https://docs.google.com/document/d/1XSJcaWba5owcFedjeGcBzSxScVWj4fFdIBtUGM0ozaE/edit" TargetMode="External"/><Relationship Id="rId20" Type="http://schemas.openxmlformats.org/officeDocument/2006/relationships/hyperlink" Target="https://docs.google.com/document/u/0/d/17DrBQMqjL7o80l2AHOqTJGULFzeEQICS_TQmZx_u2tg/edit" TargetMode="External"/><Relationship Id="rId1" Type="http://schemas.openxmlformats.org/officeDocument/2006/relationships/hyperlink" Target="https://docs.google.com/document/d/1g9sWf6BZTGkF_Z3AYZKdPTzeTIRJKxci_dIvRYsz8s0/edit" TargetMode="External"/><Relationship Id="rId6" Type="http://schemas.openxmlformats.org/officeDocument/2006/relationships/hyperlink" Target="https://docs.google.com/document/d/1vbdSM5FXB_2B6mZxgHCiIQ3-ryrOIcIp/edit" TargetMode="External"/><Relationship Id="rId11" Type="http://schemas.openxmlformats.org/officeDocument/2006/relationships/hyperlink" Target="https://docs.google.com/document/d/1Qo5isc43oQihm2wUJNDsayRAMZsRI5YjOflCsUInyNc/edit" TargetMode="External"/><Relationship Id="rId24" Type="http://schemas.openxmlformats.org/officeDocument/2006/relationships/hyperlink" Target="https://docs.google.com/document/u/0/d/1DTeFzYFWuGl4uuOoPN9TzZbMtcBH8exFCgk1FLlG9uk/edit" TargetMode="External"/><Relationship Id="rId5" Type="http://schemas.openxmlformats.org/officeDocument/2006/relationships/hyperlink" Target="https://docs.google.com/document/u/0/d/1ONoSksQv1C5jgIVJEDrgAmi9dqsGWqbEbHQo-5-ZPqM/edit" TargetMode="External"/><Relationship Id="rId15" Type="http://schemas.openxmlformats.org/officeDocument/2006/relationships/hyperlink" Target="https://docs.google.com/document/d/12zu0NHuu_-Ep6EWBfZ-aDHCCiaGYd5eTh5WpUOxr6Hc/edit" TargetMode="External"/><Relationship Id="rId23" Type="http://schemas.openxmlformats.org/officeDocument/2006/relationships/hyperlink" Target="https://docs.google.com/document/u/0/d/1SXG8eYe3OlJ9boLuO79RXp4CLCoapjhAC7FwiZOA3LA/edit" TargetMode="External"/><Relationship Id="rId10" Type="http://schemas.openxmlformats.org/officeDocument/2006/relationships/hyperlink" Target="https://docs.google.com/document/u/0/d/1vAOSWaj7lPZxBjXVCA3wmgxSQ2euVRlSZrRaDiWh1qM/edit" TargetMode="External"/><Relationship Id="rId19" Type="http://schemas.openxmlformats.org/officeDocument/2006/relationships/hyperlink" Target="https://docs.google.com/document/u/0/d/1FsC_y_YYL0TnHBkpX5rhRLtU05BjZ5_3ykIno3vf0Ls/edit" TargetMode="External"/><Relationship Id="rId4" Type="http://schemas.openxmlformats.org/officeDocument/2006/relationships/hyperlink" Target="https://docs.google.com/document/d/1S3R_d72ty1RlWKVUACFNwsYOJJuFUHm2TeOUW0iUuYs/edit" TargetMode="External"/><Relationship Id="rId9" Type="http://schemas.openxmlformats.org/officeDocument/2006/relationships/hyperlink" Target="https://docs.google.com/document/u/0/d/1hwLDU3OiPAsiYc49fGMhA9k97eEw8vPGFNDztufpN5Q/edit" TargetMode="External"/><Relationship Id="rId14" Type="http://schemas.openxmlformats.org/officeDocument/2006/relationships/hyperlink" Target="https://docs.google.com/document/d/1zJmzsA4cFOSNkQOqW---eDlSQunJgxQql-QLzChktHs/edit" TargetMode="External"/><Relationship Id="rId22" Type="http://schemas.openxmlformats.org/officeDocument/2006/relationships/hyperlink" Target="https://docs.google.com/document/u/0/d/167J1mJSPQClOA9Kym7JuMFgs6jrFPfDwJcuRizIpT60/edit" TargetMode="External"/><Relationship Id="rId27" Type="http://schemas.openxmlformats.org/officeDocument/2006/relationships/hyperlink" Target="https://docs.google.com/document/u/0/d/1ysU4SD2FYsQgCw26ZWF4neU_rxv7zE3H7G9k1tVDcQo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4"/>
  <sheetViews>
    <sheetView tabSelected="1" zoomScaleNormal="100" workbookViewId="0">
      <selection activeCell="E5" sqref="E5:G5"/>
    </sheetView>
  </sheetViews>
  <sheetFormatPr baseColWidth="10" defaultRowHeight="15.75" customHeight="1" x14ac:dyDescent="0.3"/>
  <cols>
    <col min="1" max="1" width="42.75" customWidth="1"/>
    <col min="2" max="2" width="16.08203125" customWidth="1"/>
    <col min="3" max="3" width="38.9140625" customWidth="1"/>
    <col min="4" max="4" width="5.6640625" customWidth="1"/>
    <col min="5" max="5" width="30.58203125" customWidth="1"/>
    <col min="6" max="6" width="16.08203125" customWidth="1"/>
    <col min="7" max="7" width="38.9140625" customWidth="1"/>
    <col min="8" max="1024" width="11.6640625" customWidth="1"/>
  </cols>
  <sheetData>
    <row r="1" spans="1:26" ht="14.5" x14ac:dyDescent="0.3">
      <c r="A1" s="78" t="s">
        <v>98</v>
      </c>
      <c r="B1" s="78"/>
      <c r="C1" s="78"/>
      <c r="D1" s="78"/>
      <c r="E1" s="78"/>
      <c r="F1" s="78"/>
      <c r="G1" s="7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">
      <c r="A2" s="78"/>
      <c r="B2" s="78"/>
      <c r="C2" s="78"/>
      <c r="D2" s="78"/>
      <c r="E2" s="78"/>
      <c r="F2" s="78"/>
      <c r="G2" s="7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">
      <c r="A3" s="78"/>
      <c r="B3" s="78"/>
      <c r="C3" s="78"/>
      <c r="D3" s="78"/>
      <c r="E3" s="78"/>
      <c r="F3" s="78"/>
      <c r="G3" s="7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5" x14ac:dyDescent="0.3">
      <c r="A5" s="79" t="s">
        <v>0</v>
      </c>
      <c r="B5" s="79"/>
      <c r="C5" s="79"/>
      <c r="D5" s="1"/>
      <c r="E5" s="79" t="s">
        <v>1</v>
      </c>
      <c r="F5" s="79"/>
      <c r="G5" s="7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">
      <c r="A7" s="2" t="s">
        <v>2</v>
      </c>
      <c r="B7" s="2" t="s">
        <v>3</v>
      </c>
      <c r="C7" s="2" t="s">
        <v>4</v>
      </c>
      <c r="D7" s="1"/>
      <c r="E7" s="3" t="s">
        <v>5</v>
      </c>
      <c r="F7" s="4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">
      <c r="A8" s="6" t="s">
        <v>6</v>
      </c>
      <c r="B8" s="7">
        <v>200</v>
      </c>
      <c r="C8" s="6"/>
      <c r="D8" s="1"/>
      <c r="E8" s="8" t="s">
        <v>7</v>
      </c>
      <c r="F8" s="9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">
      <c r="A9" s="6" t="s">
        <v>8</v>
      </c>
      <c r="B9" s="7">
        <v>70</v>
      </c>
      <c r="C9" s="6"/>
      <c r="D9" s="1"/>
      <c r="E9" s="10" t="s">
        <v>9</v>
      </c>
      <c r="F9" s="11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">
      <c r="A10" s="6" t="s">
        <v>10</v>
      </c>
      <c r="B10" s="7">
        <v>700</v>
      </c>
      <c r="C10" s="6"/>
      <c r="D10" s="1"/>
      <c r="E10" s="1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9" x14ac:dyDescent="0.3">
      <c r="A11" s="6" t="s">
        <v>11</v>
      </c>
      <c r="B11" s="7">
        <v>300</v>
      </c>
      <c r="C11" s="14" t="s">
        <v>12</v>
      </c>
      <c r="D11" s="1"/>
      <c r="E11" s="3" t="s">
        <v>13</v>
      </c>
      <c r="F11" s="4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3">
      <c r="A12" s="15" t="s">
        <v>9</v>
      </c>
      <c r="B12" s="16">
        <f>SUM(B8:B11)</f>
        <v>1270</v>
      </c>
      <c r="C12" s="17"/>
      <c r="D12" s="1"/>
      <c r="E12" s="8" t="s">
        <v>7</v>
      </c>
      <c r="F12" s="9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">
      <c r="A13" s="1"/>
      <c r="B13" s="1"/>
      <c r="C13" s="1"/>
      <c r="D13" s="1"/>
      <c r="E13" s="10" t="s">
        <v>9</v>
      </c>
      <c r="F13" s="11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">
      <c r="A14" s="18" t="s">
        <v>14</v>
      </c>
      <c r="B14" s="18" t="s">
        <v>3</v>
      </c>
      <c r="C14" s="18" t="s">
        <v>4</v>
      </c>
      <c r="D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">
      <c r="A15" s="19" t="s">
        <v>15</v>
      </c>
      <c r="B15" s="19">
        <f>'Détail 2023'!AA10</f>
        <v>440</v>
      </c>
      <c r="C15" s="19"/>
      <c r="D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">
      <c r="A16" s="20" t="s">
        <v>9</v>
      </c>
      <c r="B16" s="21">
        <f>B15</f>
        <v>440</v>
      </c>
      <c r="C16" s="22"/>
      <c r="D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8.5" customHeight="1" x14ac:dyDescent="0.3">
      <c r="D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25" customHeight="1" x14ac:dyDescent="0.3">
      <c r="A18" s="23" t="s">
        <v>16</v>
      </c>
      <c r="B18" s="23" t="s">
        <v>3</v>
      </c>
      <c r="C18" s="23" t="s">
        <v>4</v>
      </c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">
      <c r="A19" s="24" t="s">
        <v>17</v>
      </c>
      <c r="B19" s="24">
        <v>600</v>
      </c>
      <c r="C19" s="25" t="s">
        <v>18</v>
      </c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">
      <c r="A20" s="26" t="s">
        <v>9</v>
      </c>
      <c r="B20" s="27">
        <f>B19</f>
        <v>600</v>
      </c>
      <c r="C20" s="28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9.25" customHeight="1" x14ac:dyDescent="0.3">
      <c r="A21" s="1"/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 x14ac:dyDescent="0.3">
      <c r="A22" s="29" t="s">
        <v>19</v>
      </c>
      <c r="B22" s="29" t="s">
        <v>3</v>
      </c>
      <c r="C22" s="29" t="s">
        <v>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 x14ac:dyDescent="0.3">
      <c r="A23" s="30" t="s">
        <v>20</v>
      </c>
      <c r="B23" s="30">
        <v>800</v>
      </c>
      <c r="C23" s="30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 x14ac:dyDescent="0.3">
      <c r="A24" s="30" t="s">
        <v>21</v>
      </c>
      <c r="B24" s="30">
        <v>200</v>
      </c>
      <c r="C24" s="30" t="s"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9" x14ac:dyDescent="0.3">
      <c r="A25" s="30" t="s">
        <v>23</v>
      </c>
      <c r="B25" s="30">
        <v>100</v>
      </c>
      <c r="C25" s="31" t="s">
        <v>24</v>
      </c>
      <c r="D25" s="1"/>
      <c r="E25" s="1"/>
      <c r="F25" s="1"/>
      <c r="G25" s="3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5" x14ac:dyDescent="0.3">
      <c r="A26" s="33" t="s">
        <v>25</v>
      </c>
      <c r="B26" s="34">
        <f>SUM(B23:B25)</f>
        <v>1100</v>
      </c>
      <c r="C26" s="3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2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5" x14ac:dyDescent="0.3">
      <c r="A28" s="36" t="s">
        <v>26</v>
      </c>
      <c r="B28" s="36" t="s">
        <v>3</v>
      </c>
      <c r="C28" s="36" t="s">
        <v>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5" x14ac:dyDescent="0.3">
      <c r="A29" s="77" t="s">
        <v>27</v>
      </c>
      <c r="B29" s="77"/>
      <c r="C29" s="7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5" x14ac:dyDescent="0.3">
      <c r="A30" s="37" t="str">
        <f>'Détail 2023'!B5</f>
        <v>Atelier Amnesty Focus Group</v>
      </c>
      <c r="B30" s="38">
        <f>'Détail 2023'!C7</f>
        <v>100</v>
      </c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5" x14ac:dyDescent="0.3">
      <c r="A31" s="37" t="str">
        <f>'Détail 2023'!B9</f>
        <v>UPFL - Atelier</v>
      </c>
      <c r="B31" s="38">
        <f>'Détail 2023'!C13</f>
        <v>45</v>
      </c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37" t="str">
        <f>'Détail 2023'!B15</f>
        <v>Conférence de lancement</v>
      </c>
      <c r="B32" s="38">
        <f>'Détail 2023'!C19</f>
        <v>900</v>
      </c>
      <c r="C32" s="3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40"/>
      <c r="B33" s="40"/>
      <c r="C33" s="3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77" t="s">
        <v>31</v>
      </c>
      <c r="B34" s="77"/>
      <c r="C34" s="7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5" x14ac:dyDescent="0.3">
      <c r="A35" s="37" t="str">
        <f>'Détail 2023'!F5</f>
        <v>Kermesse de la transition</v>
      </c>
      <c r="B35" s="38">
        <f>'Détail 2023'!G9</f>
        <v>600</v>
      </c>
      <c r="C35" s="3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5" x14ac:dyDescent="0.3">
      <c r="A36" s="41" t="str">
        <f>'Détail 2023'!F11</f>
        <v>Fix&amp;Replace</v>
      </c>
      <c r="B36" s="38">
        <f>'Détail 2023'!G15</f>
        <v>475</v>
      </c>
      <c r="C36" s="3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5" x14ac:dyDescent="0.3">
      <c r="A37" s="37" t="str">
        <f>'Détail 2023'!F17</f>
        <v>Conférence ZEG</v>
      </c>
      <c r="B37" s="38">
        <f>'Détail 2023'!G19</f>
        <v>100</v>
      </c>
      <c r="C37" s="39"/>
      <c r="D37" s="1"/>
      <c r="F37" s="42"/>
      <c r="G37" s="4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5" x14ac:dyDescent="0.3">
      <c r="A38" s="37" t="str">
        <f>'Détail 2023'!F21</f>
        <v>Jam en non-mixité</v>
      </c>
      <c r="B38" s="38">
        <f>'Détail 2023'!G23</f>
        <v>50</v>
      </c>
      <c r="C38" s="40" t="s">
        <v>18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5" x14ac:dyDescent="0.3">
      <c r="A39" s="37" t="str">
        <f>'Détail 2023'!F25</f>
        <v>Concert Sat</v>
      </c>
      <c r="B39" s="38">
        <f>'Détail 2023'!G27</f>
        <v>500</v>
      </c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5" x14ac:dyDescent="0.3">
      <c r="A40" s="39">
        <f>'Détail 2023'!J8</f>
        <v>0</v>
      </c>
      <c r="B40" s="39">
        <f>'Détail 2023'!K8</f>
        <v>0</v>
      </c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5" x14ac:dyDescent="0.3">
      <c r="A41" s="77" t="s">
        <v>37</v>
      </c>
      <c r="B41" s="77"/>
      <c r="C41" s="7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5" x14ac:dyDescent="0.3">
      <c r="A42" s="37" t="s">
        <v>38</v>
      </c>
      <c r="B42" s="38">
        <f>'Détail 2023'!K7</f>
        <v>100</v>
      </c>
      <c r="C42" s="40" t="s">
        <v>18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5" x14ac:dyDescent="0.3">
      <c r="A43" s="37" t="str">
        <f>'Détail 2023'!J9</f>
        <v>AIESEC TheSeaCleaner</v>
      </c>
      <c r="B43" s="38">
        <f>'Détail 2023'!K11</f>
        <v>50</v>
      </c>
      <c r="C43" s="4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5" x14ac:dyDescent="0.3">
      <c r="A44" s="37" t="str">
        <f>'Détail 2023'!J13</f>
        <v>Engagement politique des femmes</v>
      </c>
      <c r="B44" s="38">
        <f>'Détail 2023'!K15</f>
        <v>40</v>
      </c>
      <c r="C44" s="3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5" x14ac:dyDescent="0.3">
      <c r="A45" s="37" t="str">
        <f>'Détail 2023'!J17</f>
        <v>Atelier d'écriture</v>
      </c>
      <c r="B45" s="38">
        <f>'Détail 2023'!K19</f>
        <v>10</v>
      </c>
      <c r="C45" s="3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5" x14ac:dyDescent="0.3">
      <c r="A46" s="39" t="str">
        <f>'Détail 2023'!J21</f>
        <v>Manif 8 mars</v>
      </c>
      <c r="B46" s="38">
        <f>'Détail 2023'!K23</f>
        <v>108</v>
      </c>
      <c r="C46" s="3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5" x14ac:dyDescent="0.3">
      <c r="A47" s="41" t="str">
        <f>'Détail 2023'!J25</f>
        <v>Cyclociné</v>
      </c>
      <c r="B47" s="38">
        <f>'Détail 2023'!K28</f>
        <v>100</v>
      </c>
      <c r="C47" s="40" t="s">
        <v>18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5" x14ac:dyDescent="0.3">
      <c r="A48" s="39"/>
      <c r="B48" s="39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5" x14ac:dyDescent="0.3">
      <c r="A49" s="77" t="s">
        <v>43</v>
      </c>
      <c r="B49" s="77"/>
      <c r="C49" s="7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5" x14ac:dyDescent="0.3">
      <c r="A50" s="41" t="str">
        <f>'Détail 2023'!N5</f>
        <v>Atelier Low Tech</v>
      </c>
      <c r="B50" s="38">
        <f>'Détail 2023'!O7</f>
        <v>0</v>
      </c>
      <c r="C50" s="3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5" x14ac:dyDescent="0.3">
      <c r="A51" s="41" t="str">
        <f>'Détail 2023'!N9</f>
        <v>Alleycat du Vorace</v>
      </c>
      <c r="B51" s="38">
        <f>'Détail 2023'!O11</f>
        <v>150</v>
      </c>
      <c r="C51" s="3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5" x14ac:dyDescent="0.3">
      <c r="A52" s="37" t="str">
        <f>'Détail 2023'!N13</f>
        <v>Café-discussion Boycott</v>
      </c>
      <c r="B52" s="38">
        <f>'Détail 2023'!O15</f>
        <v>50</v>
      </c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5" x14ac:dyDescent="0.3">
      <c r="A53" s="37" t="str">
        <f>'Détail 2023'!N17</f>
        <v>Ludique</v>
      </c>
      <c r="B53" s="38">
        <f>'Détail 2023'!O20</f>
        <v>300</v>
      </c>
      <c r="C53" s="40" t="s">
        <v>18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5" x14ac:dyDescent="0.3">
      <c r="A54" s="37" t="str">
        <f>'Détail 2023'!N22</f>
        <v>Epilibre</v>
      </c>
      <c r="B54" s="38">
        <f>'Détail 2023'!O25</f>
        <v>100</v>
      </c>
      <c r="C54" s="39" t="s">
        <v>18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5" x14ac:dyDescent="0.3">
      <c r="A55" s="41" t="str">
        <f>'Détail 2023'!N27</f>
        <v>Concert Zelig</v>
      </c>
      <c r="B55" s="38">
        <f>'Détail 2023'!O29</f>
        <v>500</v>
      </c>
      <c r="C55" s="3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5" x14ac:dyDescent="0.3">
      <c r="A56" s="39"/>
      <c r="B56" s="39"/>
      <c r="C56" s="3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77" t="s">
        <v>50</v>
      </c>
      <c r="B57" s="77"/>
      <c r="C57" s="7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5" x14ac:dyDescent="0.3">
      <c r="A58" s="41" t="str">
        <f>'Détail 2023'!R5</f>
        <v>Conférence Planqueer</v>
      </c>
      <c r="B58" s="38">
        <f>'Détail 2023'!S7</f>
        <v>150</v>
      </c>
      <c r="C58" s="40" t="s">
        <v>18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5" x14ac:dyDescent="0.3">
      <c r="A59" s="37" t="str">
        <f>'Détail 2023'!R14</f>
        <v>Apiculture</v>
      </c>
      <c r="B59" s="38">
        <f>'Détail 2023'!S16</f>
        <v>50</v>
      </c>
      <c r="C59" s="39"/>
      <c r="D59" s="1"/>
      <c r="E59" s="44" t="s">
        <v>53</v>
      </c>
      <c r="F59" s="45"/>
      <c r="G59" s="4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5" x14ac:dyDescent="0.3">
      <c r="A60" s="37" t="str">
        <f>'Détail 2023'!R9</f>
        <v>Jardin</v>
      </c>
      <c r="B60" s="38">
        <f>'Détail 2023'!S12</f>
        <v>200</v>
      </c>
      <c r="C60" s="3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5" x14ac:dyDescent="0.3">
      <c r="A61" s="39" t="str">
        <f>'Détail 2023'!R18</f>
        <v>Conférence fermeture</v>
      </c>
      <c r="B61" s="46">
        <f>'Détail 2023'!S22</f>
        <v>900</v>
      </c>
      <c r="C61" s="3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5" x14ac:dyDescent="0.3">
      <c r="A62" s="39"/>
      <c r="B62" s="39"/>
      <c r="C62" s="3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5" x14ac:dyDescent="0.3">
      <c r="A63" s="40"/>
      <c r="B63" s="40"/>
      <c r="C63" s="4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5" x14ac:dyDescent="0.3">
      <c r="A64" s="47" t="s">
        <v>56</v>
      </c>
      <c r="B64" s="48"/>
      <c r="C64" s="4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5" x14ac:dyDescent="0.3">
      <c r="A65" s="41" t="str">
        <f>'Détail 2023'!Z6</f>
        <v>Catering</v>
      </c>
      <c r="B65" s="46">
        <f>'Détail 2023'!AA10</f>
        <v>440</v>
      </c>
      <c r="C65" s="40" t="s">
        <v>18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5" x14ac:dyDescent="0.3">
      <c r="A66" s="37" t="str">
        <f>'Détail 2023'!Z12</f>
        <v>Exposition Artepoly</v>
      </c>
      <c r="B66" s="38">
        <f>'Détail 2023'!AA16</f>
        <v>190</v>
      </c>
      <c r="C66" s="4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5" x14ac:dyDescent="0.35">
      <c r="A67" s="49" t="str">
        <f>'Détail 2023'!Z18</f>
        <v>Goûter</v>
      </c>
      <c r="B67" s="38">
        <f>'Détail 2023'!AA21</f>
        <v>250</v>
      </c>
      <c r="C67" s="40" t="s">
        <v>18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5" x14ac:dyDescent="0.3">
      <c r="A68" s="40"/>
      <c r="B68" s="40"/>
      <c r="C68" s="4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5" x14ac:dyDescent="0.35">
      <c r="A69" s="50" t="s">
        <v>60</v>
      </c>
      <c r="B69" s="40"/>
      <c r="C69" s="4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5" x14ac:dyDescent="0.3">
      <c r="A70" s="39"/>
      <c r="B70" s="40"/>
      <c r="C70" s="3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5" x14ac:dyDescent="0.3">
      <c r="A71" s="51" t="s">
        <v>25</v>
      </c>
      <c r="B71" s="52">
        <f>SUM(B29:B69)</f>
        <v>6458</v>
      </c>
      <c r="C71" s="5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3.5" x14ac:dyDescent="0.3">
      <c r="A72" s="1"/>
      <c r="B72" s="1"/>
      <c r="C72" s="1"/>
      <c r="D72" s="1"/>
      <c r="E72" s="54" t="s">
        <v>9</v>
      </c>
      <c r="F72" s="55">
        <f>F37</f>
        <v>0</v>
      </c>
      <c r="G72" s="5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5" x14ac:dyDescent="0.3">
      <c r="A73" s="44" t="s">
        <v>61</v>
      </c>
      <c r="B73" s="57">
        <f>B12+B20+B26+B71+B16</f>
        <v>9868</v>
      </c>
      <c r="C73" s="4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5" x14ac:dyDescent="0.3">
      <c r="A74" s="43" t="s">
        <v>62</v>
      </c>
      <c r="B74" s="57">
        <f>ROUND(B73*0.05,0)-4</f>
        <v>489</v>
      </c>
      <c r="C74" s="45" t="s">
        <v>63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5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5" x14ac:dyDescent="0.3">
      <c r="A76" s="1"/>
      <c r="B76" s="1"/>
      <c r="C76" s="1"/>
      <c r="D76" s="1"/>
      <c r="E76" s="58"/>
      <c r="F76" s="58"/>
      <c r="G76" s="5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3.5" x14ac:dyDescent="0.3">
      <c r="A77" s="54" t="s">
        <v>9</v>
      </c>
      <c r="B77" s="55">
        <f>B73+B74</f>
        <v>10357</v>
      </c>
      <c r="C77" s="56"/>
      <c r="D77" s="1"/>
      <c r="E77" s="58"/>
      <c r="F77" s="5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5" x14ac:dyDescent="0.3">
      <c r="A78" s="1"/>
      <c r="B78" s="1"/>
      <c r="C78" s="1"/>
      <c r="D78" s="1"/>
      <c r="E78" s="58"/>
      <c r="F78" s="58"/>
      <c r="G78" s="5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5" x14ac:dyDescent="0.3">
      <c r="A80" s="1"/>
      <c r="B80" s="1"/>
      <c r="C80" s="1"/>
      <c r="D80" s="1"/>
      <c r="E80" s="58"/>
      <c r="F80" s="58"/>
      <c r="G80" s="5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5" x14ac:dyDescent="0.3">
      <c r="A81" s="58"/>
      <c r="B81" s="58"/>
      <c r="C81" s="58"/>
      <c r="D81" s="1"/>
      <c r="E81" s="58"/>
      <c r="F81" s="58"/>
      <c r="G81" s="1"/>
      <c r="H81" s="1"/>
      <c r="I81" s="58"/>
      <c r="J81" s="58"/>
      <c r="K81" s="5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5" x14ac:dyDescent="0.3">
      <c r="A82" s="58"/>
      <c r="B82" s="58"/>
      <c r="C82" s="1"/>
      <c r="D82" s="1"/>
      <c r="E82" s="58"/>
      <c r="F82" s="1"/>
      <c r="G82" s="1"/>
      <c r="H82" s="1"/>
      <c r="I82" s="58"/>
      <c r="J82" s="5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5" x14ac:dyDescent="0.3">
      <c r="A83" s="58"/>
      <c r="B83" s="58"/>
      <c r="C83" s="58"/>
      <c r="D83" s="1"/>
      <c r="E83" s="58"/>
      <c r="F83" s="1"/>
      <c r="G83" s="1"/>
      <c r="H83" s="1"/>
      <c r="I83" s="58"/>
      <c r="J83" s="5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5" x14ac:dyDescent="0.3">
      <c r="A84" s="1"/>
      <c r="B84" s="1"/>
      <c r="C84" s="1"/>
      <c r="D84" s="1"/>
      <c r="E84" s="58"/>
      <c r="F84" s="58"/>
      <c r="G84" s="1"/>
      <c r="H84" s="1"/>
      <c r="I84" s="58"/>
      <c r="J84" s="58"/>
      <c r="K84" s="5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5" x14ac:dyDescent="0.3">
      <c r="A85" s="58"/>
      <c r="B85" s="58"/>
      <c r="C85" s="58"/>
      <c r="D85" s="1"/>
      <c r="E85" s="58"/>
      <c r="F85" s="58"/>
      <c r="G85" s="5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5" x14ac:dyDescent="0.3">
      <c r="A86" s="58"/>
      <c r="B86" s="58"/>
      <c r="C86" s="1"/>
      <c r="D86" s="1"/>
      <c r="E86" s="1"/>
      <c r="F86" s="1"/>
      <c r="G86" s="1"/>
      <c r="H86" s="1"/>
      <c r="I86" s="58"/>
      <c r="J86" s="58"/>
      <c r="K86" s="5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5" x14ac:dyDescent="0.3">
      <c r="A87" s="58"/>
      <c r="B87" s="1"/>
      <c r="C87" s="1"/>
      <c r="D87" s="1"/>
      <c r="E87" s="58"/>
      <c r="F87" s="58"/>
      <c r="G87" s="58"/>
      <c r="H87" s="1"/>
      <c r="I87" s="58"/>
      <c r="J87" s="5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5" x14ac:dyDescent="0.3">
      <c r="A88" s="58"/>
      <c r="B88" s="1"/>
      <c r="C88" s="1"/>
      <c r="D88" s="1"/>
      <c r="E88" s="58"/>
      <c r="F88" s="58"/>
      <c r="G88" s="1"/>
      <c r="H88" s="1"/>
      <c r="I88" s="58"/>
      <c r="J88" s="1"/>
      <c r="K88" s="5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5" x14ac:dyDescent="0.3">
      <c r="A89" s="58"/>
      <c r="B89" s="58"/>
      <c r="C89" s="58"/>
      <c r="D89" s="1"/>
      <c r="E89" s="58"/>
      <c r="F89" s="58"/>
      <c r="G89" s="1"/>
      <c r="H89" s="1"/>
      <c r="I89" s="58"/>
      <c r="J89" s="5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5" x14ac:dyDescent="0.3">
      <c r="A90" s="1"/>
      <c r="B90" s="1"/>
      <c r="C90" s="1"/>
      <c r="D90" s="1"/>
      <c r="E90" s="58"/>
      <c r="F90" s="58"/>
      <c r="G90" s="58"/>
      <c r="H90" s="1"/>
      <c r="I90" s="58"/>
      <c r="J90" s="5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5" x14ac:dyDescent="0.3">
      <c r="A91" s="1"/>
      <c r="B91" s="1"/>
      <c r="C91" s="1"/>
      <c r="D91" s="1"/>
      <c r="E91" s="1"/>
      <c r="F91" s="1"/>
      <c r="G91" s="1"/>
      <c r="H91" s="1"/>
      <c r="I91" s="58"/>
      <c r="J91" s="58"/>
      <c r="K91" s="5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5" x14ac:dyDescent="0.3">
      <c r="A92" s="58"/>
      <c r="B92" s="58"/>
      <c r="C92" s="58"/>
      <c r="D92" s="1"/>
      <c r="E92" s="58"/>
      <c r="F92" s="58"/>
      <c r="G92" s="5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5" x14ac:dyDescent="0.3">
      <c r="A93" s="58"/>
      <c r="B93" s="58"/>
      <c r="C93" s="1"/>
      <c r="D93" s="1"/>
      <c r="E93" s="58"/>
      <c r="F93" s="58"/>
      <c r="G93" s="1"/>
      <c r="H93" s="1"/>
      <c r="I93" s="58"/>
      <c r="J93" s="58"/>
      <c r="K93" s="5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5" x14ac:dyDescent="0.3">
      <c r="A94" s="58"/>
      <c r="B94" s="58"/>
      <c r="C94" s="58"/>
      <c r="D94" s="1"/>
      <c r="E94" s="58"/>
      <c r="F94" s="58"/>
      <c r="G94" s="1"/>
      <c r="H94" s="1"/>
      <c r="I94" s="58"/>
      <c r="J94" s="5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5" x14ac:dyDescent="0.3">
      <c r="A95" s="1"/>
      <c r="B95" s="1"/>
      <c r="C95" s="1"/>
      <c r="D95" s="1"/>
      <c r="E95" s="58"/>
      <c r="F95" s="58"/>
      <c r="G95" s="58"/>
      <c r="H95" s="1"/>
      <c r="I95" s="58"/>
      <c r="J95" s="5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5" x14ac:dyDescent="0.3">
      <c r="A96" s="58"/>
      <c r="B96" s="58"/>
      <c r="C96" s="58"/>
      <c r="D96" s="1"/>
      <c r="E96" s="1"/>
      <c r="F96" s="1"/>
      <c r="G96" s="1"/>
      <c r="H96" s="1"/>
      <c r="I96" s="58"/>
      <c r="J96" s="58"/>
      <c r="K96" s="5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5" x14ac:dyDescent="0.3">
      <c r="A97" s="58"/>
      <c r="B97" s="58"/>
      <c r="C97" s="1"/>
      <c r="D97" s="1"/>
      <c r="E97" s="58"/>
      <c r="F97" s="58"/>
      <c r="G97" s="5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5" x14ac:dyDescent="0.3">
      <c r="A98" s="58"/>
      <c r="B98" s="58"/>
      <c r="C98" s="1"/>
      <c r="D98" s="1"/>
      <c r="E98" s="58"/>
      <c r="F98" s="58"/>
      <c r="G98" s="1"/>
      <c r="H98" s="1"/>
      <c r="I98" s="58"/>
      <c r="J98" s="58"/>
      <c r="K98" s="5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5" x14ac:dyDescent="0.3">
      <c r="A99" s="58"/>
      <c r="B99" s="58"/>
      <c r="C99" s="58"/>
      <c r="D99" s="1"/>
      <c r="E99" s="58"/>
      <c r="F99" s="1"/>
      <c r="G99" s="1"/>
      <c r="H99" s="1"/>
      <c r="I99" s="58"/>
      <c r="J99" s="5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5" x14ac:dyDescent="0.3">
      <c r="A100" s="1"/>
      <c r="B100" s="1"/>
      <c r="C100" s="1"/>
      <c r="D100" s="1"/>
      <c r="E100" s="58"/>
      <c r="F100" s="58"/>
      <c r="G100" s="1"/>
      <c r="H100" s="1"/>
      <c r="I100" s="5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5" x14ac:dyDescent="0.3">
      <c r="A101" s="58"/>
      <c r="B101" s="58"/>
      <c r="C101" s="58"/>
      <c r="D101" s="1"/>
      <c r="E101" s="58"/>
      <c r="F101" s="58"/>
      <c r="G101" s="58"/>
      <c r="H101" s="1"/>
      <c r="I101" s="58"/>
      <c r="J101" s="5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5" x14ac:dyDescent="0.3">
      <c r="A102" s="58"/>
      <c r="B102" s="58"/>
      <c r="C102" s="58"/>
      <c r="D102" s="1"/>
      <c r="E102" s="1"/>
      <c r="F102" s="1"/>
      <c r="G102" s="1"/>
      <c r="H102" s="1"/>
      <c r="I102" s="58"/>
      <c r="J102" s="58"/>
      <c r="K102" s="5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5" x14ac:dyDescent="0.3">
      <c r="A103" s="58"/>
      <c r="B103" s="58"/>
      <c r="C103" s="1"/>
      <c r="D103" s="1"/>
      <c r="E103" s="58"/>
      <c r="F103" s="58"/>
      <c r="G103" s="5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5" x14ac:dyDescent="0.3">
      <c r="A104" s="58"/>
      <c r="B104" s="1"/>
      <c r="C104" s="1"/>
      <c r="D104" s="1"/>
      <c r="E104" s="58"/>
      <c r="F104" s="58"/>
      <c r="G104" s="1"/>
      <c r="H104" s="1"/>
      <c r="I104" s="58"/>
      <c r="J104" s="58"/>
      <c r="K104" s="58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5" x14ac:dyDescent="0.3">
      <c r="A105" s="58"/>
      <c r="B105" s="58"/>
      <c r="C105" s="1"/>
      <c r="D105" s="1"/>
      <c r="E105" s="58"/>
      <c r="F105" s="58"/>
      <c r="G105" s="1"/>
      <c r="H105" s="1"/>
      <c r="I105" s="58"/>
      <c r="J105" s="58"/>
      <c r="K105" s="58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5" x14ac:dyDescent="0.3">
      <c r="A106" s="58"/>
      <c r="B106" s="58"/>
      <c r="C106" s="58"/>
      <c r="D106" s="1"/>
      <c r="E106" s="58"/>
      <c r="F106" s="58"/>
      <c r="G106" s="58"/>
      <c r="H106" s="1"/>
      <c r="I106" s="58"/>
      <c r="J106" s="58"/>
      <c r="K106" s="58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5" x14ac:dyDescent="0.3">
      <c r="A107" s="1"/>
      <c r="B107" s="1"/>
      <c r="C107" s="1"/>
      <c r="D107" s="1"/>
      <c r="E107" s="1"/>
      <c r="F107" s="1"/>
      <c r="G107" s="1"/>
      <c r="H107" s="1"/>
      <c r="I107" s="58"/>
      <c r="J107" s="58"/>
      <c r="K107" s="58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5" x14ac:dyDescent="0.3">
      <c r="A108" s="58"/>
      <c r="B108" s="58"/>
      <c r="C108" s="58"/>
      <c r="D108" s="1"/>
      <c r="E108" s="58"/>
      <c r="F108" s="58"/>
      <c r="G108" s="58"/>
      <c r="H108" s="1"/>
      <c r="I108" s="58"/>
      <c r="J108" s="58"/>
      <c r="K108" s="58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5" x14ac:dyDescent="0.3">
      <c r="A109" s="58"/>
      <c r="B109" s="58"/>
      <c r="C109" s="1"/>
      <c r="D109" s="1"/>
      <c r="E109" s="58"/>
      <c r="F109" s="5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5" x14ac:dyDescent="0.3">
      <c r="A110" s="58"/>
      <c r="B110" s="58"/>
      <c r="C110" s="1"/>
      <c r="D110" s="1"/>
      <c r="E110" s="58"/>
      <c r="F110" s="58"/>
      <c r="G110" s="1"/>
      <c r="H110" s="1"/>
      <c r="I110" s="58"/>
      <c r="J110" s="58"/>
      <c r="K110" s="58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5" x14ac:dyDescent="0.3">
      <c r="A111" s="58"/>
      <c r="B111" s="58"/>
      <c r="C111" s="58"/>
      <c r="D111" s="1"/>
      <c r="E111" s="58"/>
      <c r="F111" s="58"/>
      <c r="G111" s="1"/>
      <c r="H111" s="1"/>
      <c r="I111" s="58"/>
      <c r="J111" s="5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5" x14ac:dyDescent="0.3">
      <c r="A112" s="1"/>
      <c r="B112" s="1"/>
      <c r="C112" s="1"/>
      <c r="D112" s="1"/>
      <c r="E112" s="58"/>
      <c r="F112" s="58"/>
      <c r="G112" s="58"/>
      <c r="H112" s="1"/>
      <c r="I112" s="5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5" x14ac:dyDescent="0.3">
      <c r="A113" s="58"/>
      <c r="B113" s="58"/>
      <c r="C113" s="58"/>
      <c r="D113" s="1"/>
      <c r="E113" s="1"/>
      <c r="F113" s="1"/>
      <c r="G113" s="1"/>
      <c r="H113" s="1"/>
      <c r="I113" s="58"/>
      <c r="J113" s="5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5" x14ac:dyDescent="0.3">
      <c r="A114" s="58"/>
      <c r="B114" s="58"/>
      <c r="C114" s="1"/>
      <c r="D114" s="1"/>
      <c r="E114" s="58"/>
      <c r="F114" s="58"/>
      <c r="G114" s="58"/>
      <c r="H114" s="1"/>
      <c r="I114" s="58"/>
      <c r="J114" s="58"/>
      <c r="K114" s="58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5" x14ac:dyDescent="0.3">
      <c r="A115" s="58"/>
      <c r="B115" s="58"/>
      <c r="C115" s="1"/>
      <c r="D115" s="1"/>
      <c r="E115" s="58"/>
      <c r="F115" s="5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5" x14ac:dyDescent="0.3">
      <c r="A116" s="58"/>
      <c r="B116" s="58"/>
      <c r="C116" s="58"/>
      <c r="D116" s="1"/>
      <c r="E116" s="58"/>
      <c r="F116" s="58"/>
      <c r="G116" s="1"/>
      <c r="H116" s="1"/>
      <c r="I116" s="58"/>
      <c r="J116" s="58"/>
      <c r="K116" s="58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5" x14ac:dyDescent="0.3">
      <c r="A117" s="1"/>
      <c r="B117" s="1"/>
      <c r="C117" s="1"/>
      <c r="D117" s="1"/>
      <c r="E117" s="58"/>
      <c r="F117" s="58"/>
      <c r="G117" s="58"/>
      <c r="H117" s="1"/>
      <c r="I117" s="58"/>
      <c r="J117" s="5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5" x14ac:dyDescent="0.3">
      <c r="A118" s="58"/>
      <c r="B118" s="58"/>
      <c r="C118" s="5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5" x14ac:dyDescent="0.3">
      <c r="A119" s="58"/>
      <c r="B119" s="58"/>
      <c r="C119" s="1"/>
      <c r="D119" s="1"/>
      <c r="E119" s="58"/>
      <c r="F119" s="58"/>
      <c r="G119" s="58"/>
      <c r="H119" s="1"/>
      <c r="I119" s="58"/>
      <c r="J119" s="5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5" x14ac:dyDescent="0.3">
      <c r="A120" s="58"/>
      <c r="B120" s="1"/>
      <c r="C120" s="1"/>
      <c r="D120" s="1"/>
      <c r="E120" s="58"/>
      <c r="F120" s="58"/>
      <c r="G120" s="1"/>
      <c r="H120" s="1"/>
      <c r="I120" s="58"/>
      <c r="J120" s="58"/>
      <c r="K120" s="58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5" x14ac:dyDescent="0.3">
      <c r="A121" s="58"/>
      <c r="B121" s="58"/>
      <c r="C121" s="1"/>
      <c r="D121" s="1"/>
      <c r="E121" s="5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5" x14ac:dyDescent="0.3">
      <c r="A122" s="58"/>
      <c r="B122" s="58"/>
      <c r="C122" s="58"/>
      <c r="D122" s="1"/>
      <c r="E122" s="58"/>
      <c r="F122" s="58"/>
      <c r="G122" s="1"/>
      <c r="H122" s="1"/>
      <c r="I122" s="58"/>
      <c r="J122" s="58"/>
      <c r="K122" s="58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5" x14ac:dyDescent="0.3">
      <c r="A123" s="1"/>
      <c r="B123" s="1"/>
      <c r="C123" s="1"/>
      <c r="D123" s="1"/>
      <c r="E123" s="58"/>
      <c r="F123" s="58"/>
      <c r="G123" s="58"/>
      <c r="H123" s="1"/>
      <c r="I123" s="58"/>
      <c r="J123" s="5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5" x14ac:dyDescent="0.3">
      <c r="A124" s="1"/>
      <c r="B124" s="1"/>
      <c r="C124" s="1"/>
      <c r="D124" s="1"/>
      <c r="E124" s="1"/>
      <c r="F124" s="1"/>
      <c r="G124" s="1"/>
      <c r="H124" s="1"/>
      <c r="I124" s="58"/>
      <c r="J124" s="5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5" x14ac:dyDescent="0.3">
      <c r="A125" s="1"/>
      <c r="B125" s="1"/>
      <c r="C125" s="1"/>
      <c r="D125" s="1"/>
      <c r="E125" s="58"/>
      <c r="F125" s="58"/>
      <c r="G125" s="58"/>
      <c r="H125" s="1"/>
      <c r="I125" s="58"/>
      <c r="J125" s="58"/>
      <c r="K125" s="58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5" x14ac:dyDescent="0.3">
      <c r="A126" s="1"/>
      <c r="B126" s="1"/>
      <c r="C126" s="1"/>
      <c r="D126" s="1"/>
      <c r="E126" s="5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5" x14ac:dyDescent="0.3">
      <c r="A127" s="1"/>
      <c r="B127" s="1"/>
      <c r="C127" s="1"/>
      <c r="D127" s="1"/>
      <c r="E127" s="58"/>
      <c r="F127" s="58"/>
      <c r="G127" s="58"/>
      <c r="H127" s="1"/>
      <c r="I127" s="58"/>
      <c r="J127" s="58"/>
      <c r="K127" s="58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5" x14ac:dyDescent="0.3">
      <c r="A128" s="1"/>
      <c r="B128" s="1"/>
      <c r="C128" s="1"/>
      <c r="D128" s="1"/>
      <c r="E128" s="1"/>
      <c r="F128" s="1"/>
      <c r="G128" s="1"/>
      <c r="H128" s="1"/>
      <c r="I128" s="5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5" x14ac:dyDescent="0.3">
      <c r="A130" s="1"/>
      <c r="B130" s="1"/>
      <c r="C130" s="1"/>
      <c r="D130" s="1"/>
      <c r="E130" s="1"/>
      <c r="F130" s="1"/>
      <c r="G130" s="1"/>
      <c r="H130" s="1"/>
      <c r="I130" s="58"/>
      <c r="J130" s="58"/>
      <c r="K130" s="5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5" x14ac:dyDescent="0.3">
      <c r="A1017" s="1"/>
      <c r="B1017" s="1"/>
      <c r="C1017" s="1"/>
      <c r="D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5" x14ac:dyDescent="0.3">
      <c r="A1018" s="1"/>
      <c r="B1018" s="1"/>
      <c r="C1018" s="1"/>
      <c r="D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5" x14ac:dyDescent="0.3">
      <c r="A1019" s="1"/>
      <c r="B1019" s="1"/>
      <c r="C1019" s="1"/>
      <c r="D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5" x14ac:dyDescent="0.3">
      <c r="A1020" s="1"/>
      <c r="B1020" s="1"/>
      <c r="C1020" s="1"/>
      <c r="D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5" x14ac:dyDescent="0.3">
      <c r="A1021" s="1"/>
      <c r="B1021" s="1"/>
      <c r="C1021" s="1"/>
      <c r="D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5" x14ac:dyDescent="0.3">
      <c r="D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4.5" x14ac:dyDescent="0.3">
      <c r="D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4.5" x14ac:dyDescent="0.3">
      <c r="D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</sheetData>
  <mergeCells count="8">
    <mergeCell ref="A49:C49"/>
    <mergeCell ref="A57:C57"/>
    <mergeCell ref="A1:G3"/>
    <mergeCell ref="A5:C5"/>
    <mergeCell ref="E5:G5"/>
    <mergeCell ref="A29:C29"/>
    <mergeCell ref="A34:C34"/>
    <mergeCell ref="A41:C41"/>
  </mergeCells>
  <hyperlinks>
    <hyperlink ref="A42" r:id="rId1" xr:uid="{00000000-0004-0000-0000-000000000000}"/>
  </hyperlinks>
  <printOptions horizontalCentered="1" gridLines="1"/>
  <pageMargins left="0.7" right="0.7" top="1.1437499999999998" bottom="1.1437499999999998" header="0.75" footer="0.75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8"/>
  <sheetViews>
    <sheetView topLeftCell="E1" zoomScale="40" zoomScaleNormal="40" workbookViewId="0">
      <selection activeCell="B2" sqref="B2:X2"/>
    </sheetView>
  </sheetViews>
  <sheetFormatPr baseColWidth="10" defaultRowHeight="15.75" customHeight="1" x14ac:dyDescent="0.3"/>
  <cols>
    <col min="1" max="1" width="11.6640625" customWidth="1"/>
    <col min="2" max="2" width="24.08203125" customWidth="1"/>
    <col min="3" max="3" width="9.9140625" customWidth="1"/>
    <col min="4" max="4" width="15.08203125" customWidth="1"/>
    <col min="5" max="5" width="11.6640625" customWidth="1"/>
    <col min="6" max="6" width="24.08203125" customWidth="1"/>
    <col min="7" max="7" width="9.9140625" customWidth="1"/>
    <col min="8" max="8" width="19.08203125" customWidth="1"/>
    <col min="9" max="9" width="11.6640625" customWidth="1"/>
    <col min="10" max="10" width="27.1640625" customWidth="1"/>
    <col min="11" max="11" width="11.6640625" customWidth="1"/>
    <col min="12" max="12" width="15.58203125" customWidth="1"/>
    <col min="13" max="13" width="11.6640625" customWidth="1"/>
    <col min="14" max="14" width="21.4140625" customWidth="1"/>
    <col min="15" max="15" width="11.6640625" customWidth="1"/>
    <col min="16" max="16" width="14.9140625" customWidth="1"/>
    <col min="17" max="17" width="11.6640625" customWidth="1"/>
    <col min="18" max="18" width="21.4140625" customWidth="1"/>
    <col min="19" max="19" width="11.6640625" customWidth="1"/>
    <col min="20" max="20" width="17" customWidth="1"/>
    <col min="21" max="21" width="11.6640625" customWidth="1"/>
    <col min="22" max="22" width="22" customWidth="1"/>
    <col min="23" max="23" width="11.6640625" customWidth="1"/>
    <col min="24" max="24" width="13.33203125" customWidth="1"/>
    <col min="25" max="25" width="11.6640625" customWidth="1"/>
    <col min="26" max="26" width="27.1640625" customWidth="1"/>
    <col min="27" max="28" width="16.58203125" customWidth="1"/>
    <col min="29" max="1024" width="11.6640625" customWidth="1"/>
  </cols>
  <sheetData>
    <row r="1" spans="1:28" ht="14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58.5" customHeight="1" x14ac:dyDescent="0.3">
      <c r="A2" s="1"/>
      <c r="B2" s="80" t="s">
        <v>64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1"/>
      <c r="Z2" s="1"/>
      <c r="AA2" s="1"/>
      <c r="AB2" s="1"/>
    </row>
    <row r="3" spans="1:28" ht="14.5" x14ac:dyDescent="0.3">
      <c r="A3" s="1"/>
      <c r="B3" s="80" t="s">
        <v>27</v>
      </c>
      <c r="C3" s="80"/>
      <c r="D3" s="80"/>
      <c r="E3" s="1"/>
      <c r="F3" s="80" t="s">
        <v>31</v>
      </c>
      <c r="G3" s="80"/>
      <c r="H3" s="80"/>
      <c r="I3" s="1"/>
      <c r="J3" s="59" t="s">
        <v>37</v>
      </c>
      <c r="K3" s="59"/>
      <c r="L3" s="59"/>
      <c r="M3" s="1"/>
      <c r="N3" s="80" t="s">
        <v>43</v>
      </c>
      <c r="O3" s="80"/>
      <c r="P3" s="80"/>
      <c r="Q3" s="1"/>
      <c r="R3" s="80" t="s">
        <v>50</v>
      </c>
      <c r="S3" s="80"/>
      <c r="T3" s="80"/>
      <c r="U3" s="1"/>
      <c r="V3" s="81"/>
      <c r="W3" s="81"/>
      <c r="X3" s="81"/>
      <c r="Z3" s="80" t="s">
        <v>56</v>
      </c>
      <c r="AA3" s="80"/>
      <c r="AB3" s="80"/>
    </row>
    <row r="4" spans="1:28" ht="18" customHeight="1" x14ac:dyDescent="0.3">
      <c r="A4" s="1"/>
      <c r="B4" s="80"/>
      <c r="C4" s="80"/>
      <c r="D4" s="80"/>
      <c r="E4" s="1"/>
      <c r="F4" s="80"/>
      <c r="G4" s="80"/>
      <c r="H4" s="80"/>
      <c r="I4" s="1"/>
      <c r="J4" s="59"/>
      <c r="K4" s="59"/>
      <c r="L4" s="59"/>
      <c r="M4" s="1"/>
      <c r="N4" s="80"/>
      <c r="O4" s="80"/>
      <c r="P4" s="80"/>
      <c r="Q4" s="1"/>
      <c r="R4" s="80"/>
      <c r="S4" s="80"/>
      <c r="T4" s="80"/>
      <c r="U4" s="1"/>
      <c r="V4" s="81"/>
      <c r="W4" s="81"/>
      <c r="X4" s="81"/>
      <c r="Z4" s="80"/>
      <c r="AA4" s="80"/>
      <c r="AB4" s="80"/>
    </row>
    <row r="5" spans="1:28" ht="19.5" customHeight="1" x14ac:dyDescent="0.3">
      <c r="A5" s="1"/>
      <c r="B5" s="60" t="s">
        <v>28</v>
      </c>
      <c r="C5" s="61" t="s">
        <v>3</v>
      </c>
      <c r="D5" s="61" t="s">
        <v>65</v>
      </c>
      <c r="E5" s="1"/>
      <c r="F5" s="60" t="s">
        <v>32</v>
      </c>
      <c r="G5" s="61" t="s">
        <v>3</v>
      </c>
      <c r="H5" s="61" t="s">
        <v>65</v>
      </c>
      <c r="I5" s="1"/>
      <c r="J5" s="60" t="s">
        <v>38</v>
      </c>
      <c r="K5" s="61" t="s">
        <v>3</v>
      </c>
      <c r="L5" s="61" t="s">
        <v>4</v>
      </c>
      <c r="M5" s="1"/>
      <c r="N5" s="62" t="s">
        <v>44</v>
      </c>
      <c r="O5" s="63" t="s">
        <v>3</v>
      </c>
      <c r="P5" s="63" t="s">
        <v>4</v>
      </c>
      <c r="Q5" s="1"/>
      <c r="R5" s="60" t="s">
        <v>51</v>
      </c>
      <c r="S5" s="61" t="s">
        <v>3</v>
      </c>
      <c r="T5" s="61" t="s">
        <v>4</v>
      </c>
      <c r="U5" s="1"/>
      <c r="V5" s="61"/>
      <c r="W5" s="61"/>
      <c r="X5" s="61"/>
    </row>
    <row r="6" spans="1:28" ht="18.75" customHeight="1" x14ac:dyDescent="0.3">
      <c r="A6" s="1"/>
      <c r="B6" s="14"/>
      <c r="C6" s="14">
        <v>100</v>
      </c>
      <c r="D6" s="6"/>
      <c r="E6" s="1"/>
      <c r="F6" s="14" t="s">
        <v>66</v>
      </c>
      <c r="G6" s="14">
        <f>100+70</f>
        <v>170</v>
      </c>
      <c r="H6" s="6"/>
      <c r="I6" s="1"/>
      <c r="J6" s="14"/>
      <c r="K6" s="14">
        <v>100</v>
      </c>
      <c r="L6" s="6"/>
      <c r="M6" s="1"/>
      <c r="N6" s="6"/>
      <c r="O6" s="6"/>
      <c r="P6" s="6"/>
      <c r="Q6" s="1"/>
      <c r="R6" s="14" t="s">
        <v>67</v>
      </c>
      <c r="S6" s="14">
        <v>150</v>
      </c>
      <c r="T6" s="14"/>
      <c r="U6" s="1"/>
      <c r="V6" s="14"/>
      <c r="W6" s="14"/>
      <c r="X6" s="6"/>
      <c r="Z6" s="60" t="s">
        <v>57</v>
      </c>
      <c r="AA6" s="61" t="s">
        <v>3</v>
      </c>
      <c r="AB6" s="63" t="s">
        <v>4</v>
      </c>
    </row>
    <row r="7" spans="1:28" ht="18.75" customHeight="1" x14ac:dyDescent="0.3">
      <c r="A7" s="1"/>
      <c r="B7" s="15" t="s">
        <v>9</v>
      </c>
      <c r="C7" s="64">
        <f>C6</f>
        <v>100</v>
      </c>
      <c r="D7" s="65"/>
      <c r="E7" s="1"/>
      <c r="F7" s="14" t="s">
        <v>68</v>
      </c>
      <c r="G7" s="14">
        <v>130</v>
      </c>
      <c r="H7" s="6"/>
      <c r="I7" s="1"/>
      <c r="J7" s="15" t="s">
        <v>9</v>
      </c>
      <c r="K7" s="64">
        <f>SUM(K6)</f>
        <v>100</v>
      </c>
      <c r="L7" s="65"/>
      <c r="M7" s="1"/>
      <c r="N7" s="66" t="s">
        <v>9</v>
      </c>
      <c r="O7" s="66">
        <f>O6</f>
        <v>0</v>
      </c>
      <c r="P7" s="66"/>
      <c r="Q7" s="1"/>
      <c r="R7" s="15" t="s">
        <v>9</v>
      </c>
      <c r="S7" s="64">
        <f>S6</f>
        <v>150</v>
      </c>
      <c r="T7" s="67"/>
      <c r="U7" s="1"/>
      <c r="V7" s="14"/>
      <c r="W7" s="14"/>
      <c r="X7" s="6"/>
      <c r="Z7" s="14" t="s">
        <v>69</v>
      </c>
      <c r="AA7" s="14">
        <f>2*100</f>
        <v>200</v>
      </c>
      <c r="AB7" s="6"/>
    </row>
    <row r="8" spans="1:28" ht="18.75" customHeight="1" x14ac:dyDescent="0.3">
      <c r="A8" s="1"/>
      <c r="E8" s="1"/>
      <c r="F8" s="14" t="s">
        <v>70</v>
      </c>
      <c r="G8" s="14">
        <v>300</v>
      </c>
      <c r="H8" s="6"/>
      <c r="I8" s="1"/>
      <c r="J8" s="59"/>
      <c r="K8" s="59"/>
      <c r="L8" s="59"/>
      <c r="M8" s="1"/>
      <c r="Q8" s="1"/>
      <c r="U8" s="1"/>
      <c r="V8" s="15"/>
      <c r="W8" s="64"/>
      <c r="X8" s="65"/>
      <c r="Z8" s="14" t="s">
        <v>71</v>
      </c>
      <c r="AA8" s="14">
        <f>2*120</f>
        <v>240</v>
      </c>
      <c r="AB8" s="68"/>
    </row>
    <row r="9" spans="1:28" ht="18" customHeight="1" x14ac:dyDescent="0.3">
      <c r="A9" s="1"/>
      <c r="B9" s="60" t="s">
        <v>29</v>
      </c>
      <c r="C9" s="61" t="s">
        <v>3</v>
      </c>
      <c r="D9" s="63" t="s">
        <v>4</v>
      </c>
      <c r="E9" s="1"/>
      <c r="F9" s="15" t="s">
        <v>9</v>
      </c>
      <c r="G9" s="64">
        <f>SUM(G6:G8)</f>
        <v>600</v>
      </c>
      <c r="H9" s="65"/>
      <c r="I9" s="1"/>
      <c r="J9" s="60" t="s">
        <v>39</v>
      </c>
      <c r="K9" s="61" t="s">
        <v>3</v>
      </c>
      <c r="L9" s="61" t="s">
        <v>4</v>
      </c>
      <c r="M9" s="1"/>
      <c r="N9" s="60" t="s">
        <v>45</v>
      </c>
      <c r="O9" s="63" t="s">
        <v>3</v>
      </c>
      <c r="P9" s="63" t="s">
        <v>4</v>
      </c>
      <c r="Q9" s="1"/>
      <c r="R9" s="60" t="s">
        <v>54</v>
      </c>
      <c r="S9" s="61" t="s">
        <v>3</v>
      </c>
      <c r="T9" s="61" t="s">
        <v>4</v>
      </c>
      <c r="U9" s="1"/>
      <c r="Z9" s="14" t="s">
        <v>72</v>
      </c>
      <c r="AA9" s="14"/>
      <c r="AB9" s="6"/>
    </row>
    <row r="10" spans="1:28" ht="14.5" x14ac:dyDescent="0.3">
      <c r="A10" s="1"/>
      <c r="B10" s="69" t="s">
        <v>73</v>
      </c>
      <c r="C10" s="14">
        <v>20</v>
      </c>
      <c r="D10" s="6"/>
      <c r="E10" s="1"/>
      <c r="F10" s="1"/>
      <c r="G10" s="1"/>
      <c r="H10" s="1"/>
      <c r="I10" s="1"/>
      <c r="J10" s="14" t="s">
        <v>74</v>
      </c>
      <c r="K10" s="14">
        <v>50</v>
      </c>
      <c r="L10" s="6"/>
      <c r="M10" s="1"/>
      <c r="N10" s="14" t="s">
        <v>68</v>
      </c>
      <c r="O10" s="6">
        <v>150</v>
      </c>
      <c r="P10" s="6"/>
      <c r="Q10" s="1"/>
      <c r="R10" s="14" t="s">
        <v>75</v>
      </c>
      <c r="S10" s="14">
        <v>20</v>
      </c>
      <c r="T10" s="6"/>
      <c r="U10" s="1"/>
      <c r="Z10" s="66" t="s">
        <v>9</v>
      </c>
      <c r="AA10" s="66">
        <f>SUM(AA7:AA9)</f>
        <v>440</v>
      </c>
      <c r="AB10" s="66"/>
    </row>
    <row r="11" spans="1:28" ht="14.5" x14ac:dyDescent="0.3">
      <c r="A11" s="1"/>
      <c r="B11" s="69" t="s">
        <v>76</v>
      </c>
      <c r="C11" s="14">
        <v>15</v>
      </c>
      <c r="D11" s="14"/>
      <c r="E11" s="1"/>
      <c r="F11" s="60" t="s">
        <v>33</v>
      </c>
      <c r="G11" s="61" t="s">
        <v>3</v>
      </c>
      <c r="H11" s="61" t="s">
        <v>4</v>
      </c>
      <c r="I11" s="1"/>
      <c r="J11" s="15" t="s">
        <v>9</v>
      </c>
      <c r="K11" s="64">
        <f>SUM(K10)</f>
        <v>50</v>
      </c>
      <c r="L11" s="65"/>
      <c r="M11" s="1"/>
      <c r="N11" s="70" t="s">
        <v>9</v>
      </c>
      <c r="O11" s="71">
        <f>O10</f>
        <v>150</v>
      </c>
      <c r="P11" s="67"/>
      <c r="Q11" s="1"/>
      <c r="R11" s="14" t="s">
        <v>77</v>
      </c>
      <c r="S11" s="14">
        <v>180</v>
      </c>
      <c r="T11" s="6" t="s">
        <v>78</v>
      </c>
      <c r="U11" s="1"/>
    </row>
    <row r="12" spans="1:28" ht="15" customHeight="1" x14ac:dyDescent="0.3">
      <c r="A12" s="1"/>
      <c r="B12" s="6" t="s">
        <v>79</v>
      </c>
      <c r="C12" s="6">
        <v>10</v>
      </c>
      <c r="D12" s="6"/>
      <c r="E12" s="1"/>
      <c r="F12" s="6" t="s">
        <v>80</v>
      </c>
      <c r="G12" s="14">
        <v>150</v>
      </c>
      <c r="H12" s="6"/>
      <c r="I12" s="1"/>
      <c r="M12" s="1"/>
      <c r="Q12" s="1"/>
      <c r="R12" s="15" t="s">
        <v>9</v>
      </c>
      <c r="S12" s="64">
        <f>S10+S11</f>
        <v>200</v>
      </c>
      <c r="T12" s="65"/>
      <c r="U12" s="1"/>
      <c r="Z12" s="60" t="s">
        <v>58</v>
      </c>
      <c r="AA12" s="61" t="s">
        <v>3</v>
      </c>
      <c r="AB12" s="61" t="s">
        <v>4</v>
      </c>
    </row>
    <row r="13" spans="1:28" ht="15" customHeight="1" x14ac:dyDescent="0.3">
      <c r="A13" s="1"/>
      <c r="B13" s="15" t="s">
        <v>9</v>
      </c>
      <c r="C13" s="64">
        <f>SUM(C10:C12)</f>
        <v>45</v>
      </c>
      <c r="D13" s="65"/>
      <c r="E13" s="1"/>
      <c r="F13" s="6" t="s">
        <v>81</v>
      </c>
      <c r="G13" s="14">
        <v>250</v>
      </c>
      <c r="H13" s="6"/>
      <c r="I13" s="1"/>
      <c r="J13" s="60" t="s">
        <v>40</v>
      </c>
      <c r="K13" s="61" t="s">
        <v>3</v>
      </c>
      <c r="L13" s="61" t="s">
        <v>65</v>
      </c>
      <c r="M13" s="1"/>
      <c r="N13" s="60" t="s">
        <v>46</v>
      </c>
      <c r="O13" s="61" t="s">
        <v>3</v>
      </c>
      <c r="P13" s="61" t="s">
        <v>65</v>
      </c>
      <c r="Q13" s="1"/>
      <c r="R13" s="1"/>
      <c r="S13" s="1"/>
      <c r="T13" s="1"/>
      <c r="U13" s="1"/>
      <c r="Z13" s="14" t="s">
        <v>82</v>
      </c>
      <c r="AA13" s="14">
        <v>100</v>
      </c>
      <c r="AB13" s="6"/>
    </row>
    <row r="14" spans="1:28" ht="15" customHeight="1" x14ac:dyDescent="0.3">
      <c r="A14" s="1"/>
      <c r="B14" s="58"/>
      <c r="C14" s="1"/>
      <c r="E14" s="1"/>
      <c r="F14" s="6" t="s">
        <v>83</v>
      </c>
      <c r="G14" s="14">
        <v>75</v>
      </c>
      <c r="H14" s="6"/>
      <c r="I14" s="1"/>
      <c r="J14" s="14" t="s">
        <v>84</v>
      </c>
      <c r="K14" s="14">
        <f>10+30</f>
        <v>40</v>
      </c>
      <c r="L14" s="6"/>
      <c r="M14" s="1"/>
      <c r="N14" s="14" t="s">
        <v>84</v>
      </c>
      <c r="O14" s="14">
        <f>40+10</f>
        <v>50</v>
      </c>
      <c r="P14" s="6"/>
      <c r="Q14" s="1"/>
      <c r="R14" s="62" t="s">
        <v>52</v>
      </c>
      <c r="S14" s="63" t="s">
        <v>3</v>
      </c>
      <c r="T14" s="63" t="s">
        <v>4</v>
      </c>
      <c r="U14" s="1"/>
      <c r="Z14" s="14" t="s">
        <v>85</v>
      </c>
      <c r="AA14" s="14">
        <v>40</v>
      </c>
      <c r="AB14" s="6"/>
    </row>
    <row r="15" spans="1:28" ht="15" customHeight="1" x14ac:dyDescent="0.3">
      <c r="A15" s="1"/>
      <c r="B15" s="60" t="s">
        <v>30</v>
      </c>
      <c r="C15" s="61" t="s">
        <v>3</v>
      </c>
      <c r="D15" s="61" t="s">
        <v>65</v>
      </c>
      <c r="E15" s="1"/>
      <c r="F15" s="15" t="s">
        <v>9</v>
      </c>
      <c r="G15" s="64">
        <f>SUM(G12:G14)</f>
        <v>475</v>
      </c>
      <c r="H15" s="65"/>
      <c r="I15" s="1"/>
      <c r="J15" s="15" t="s">
        <v>9</v>
      </c>
      <c r="K15" s="64">
        <f>K14</f>
        <v>40</v>
      </c>
      <c r="L15" s="65"/>
      <c r="M15" s="1"/>
      <c r="N15" s="15" t="s">
        <v>9</v>
      </c>
      <c r="O15" s="64">
        <f>O14</f>
        <v>50</v>
      </c>
      <c r="P15" s="65"/>
      <c r="Q15" s="1"/>
      <c r="R15" s="14" t="s">
        <v>79</v>
      </c>
      <c r="S15" s="6">
        <v>50</v>
      </c>
      <c r="T15" s="6"/>
      <c r="U15" s="1"/>
      <c r="Z15" s="14" t="s">
        <v>86</v>
      </c>
      <c r="AA15" s="14">
        <v>50</v>
      </c>
      <c r="AB15" s="6"/>
    </row>
    <row r="16" spans="1:28" ht="16.5" customHeight="1" x14ac:dyDescent="0.3">
      <c r="A16" s="1"/>
      <c r="B16" s="14" t="s">
        <v>87</v>
      </c>
      <c r="C16" s="14">
        <f>2*200</f>
        <v>400</v>
      </c>
      <c r="D16" s="14"/>
      <c r="E16" s="1"/>
      <c r="I16" s="1"/>
      <c r="M16" s="1"/>
      <c r="Q16" s="1"/>
      <c r="R16" s="72" t="s">
        <v>9</v>
      </c>
      <c r="S16" s="72">
        <f>S15</f>
        <v>50</v>
      </c>
      <c r="T16" s="72"/>
      <c r="U16" s="1"/>
      <c r="Z16" s="15" t="s">
        <v>9</v>
      </c>
      <c r="AA16" s="64">
        <f>SUM(AA13:AA15)</f>
        <v>190</v>
      </c>
      <c r="AB16" s="65"/>
    </row>
    <row r="17" spans="1:28" ht="14.25" customHeight="1" x14ac:dyDescent="0.3">
      <c r="A17" s="1"/>
      <c r="B17" s="14" t="s">
        <v>88</v>
      </c>
      <c r="C17" s="14">
        <f>150*2</f>
        <v>300</v>
      </c>
      <c r="D17" s="14"/>
      <c r="E17" s="1"/>
      <c r="F17" s="60" t="s">
        <v>34</v>
      </c>
      <c r="G17" s="63" t="s">
        <v>3</v>
      </c>
      <c r="H17" s="63" t="s">
        <v>65</v>
      </c>
      <c r="I17" s="1"/>
      <c r="J17" s="62" t="s">
        <v>41</v>
      </c>
      <c r="K17" s="63" t="s">
        <v>3</v>
      </c>
      <c r="L17" s="63" t="s">
        <v>4</v>
      </c>
      <c r="M17" s="1"/>
      <c r="N17" s="60" t="s">
        <v>47</v>
      </c>
      <c r="O17" s="61" t="s">
        <v>3</v>
      </c>
      <c r="P17" s="61" t="s">
        <v>4</v>
      </c>
      <c r="Q17" s="1"/>
      <c r="R17" s="1"/>
      <c r="S17" s="1"/>
      <c r="T17" s="1"/>
      <c r="U17" s="1"/>
      <c r="Z17" s="1"/>
      <c r="AA17" s="1"/>
      <c r="AB17" s="1"/>
    </row>
    <row r="18" spans="1:28" ht="14.5" x14ac:dyDescent="0.3">
      <c r="A18" s="1"/>
      <c r="B18" s="14" t="s">
        <v>67</v>
      </c>
      <c r="C18" s="14">
        <f>2*100</f>
        <v>200</v>
      </c>
      <c r="D18" s="14"/>
      <c r="E18" s="1"/>
      <c r="F18" s="14" t="s">
        <v>67</v>
      </c>
      <c r="G18" s="14">
        <v>100</v>
      </c>
      <c r="H18" s="6"/>
      <c r="I18" s="1"/>
      <c r="J18" s="6" t="s">
        <v>79</v>
      </c>
      <c r="K18" s="6">
        <v>10</v>
      </c>
      <c r="L18" s="6"/>
      <c r="M18" s="1"/>
      <c r="N18" s="14" t="s">
        <v>89</v>
      </c>
      <c r="O18" s="14">
        <v>250</v>
      </c>
      <c r="P18" s="6"/>
      <c r="Q18" s="1"/>
      <c r="R18" s="61" t="s">
        <v>55</v>
      </c>
      <c r="S18" s="61" t="s">
        <v>3</v>
      </c>
      <c r="T18" s="61" t="s">
        <v>65</v>
      </c>
      <c r="U18" s="1"/>
      <c r="Z18" s="60" t="s">
        <v>59</v>
      </c>
      <c r="AA18" s="61" t="s">
        <v>3</v>
      </c>
      <c r="AB18" s="61" t="s">
        <v>4</v>
      </c>
    </row>
    <row r="19" spans="1:28" ht="14.5" x14ac:dyDescent="0.3">
      <c r="A19" s="1"/>
      <c r="B19" s="15" t="s">
        <v>9</v>
      </c>
      <c r="C19" s="64">
        <f>SUM(C16:C18)</f>
        <v>900</v>
      </c>
      <c r="D19" s="65"/>
      <c r="E19" s="1"/>
      <c r="F19" s="73" t="s">
        <v>9</v>
      </c>
      <c r="G19" s="73">
        <f>G18</f>
        <v>100</v>
      </c>
      <c r="H19" s="73"/>
      <c r="I19" s="1"/>
      <c r="J19" s="66" t="s">
        <v>9</v>
      </c>
      <c r="K19" s="66">
        <f>K18</f>
        <v>10</v>
      </c>
      <c r="L19" s="66"/>
      <c r="M19" s="1"/>
      <c r="N19" s="14" t="s">
        <v>59</v>
      </c>
      <c r="O19" s="6">
        <v>50</v>
      </c>
      <c r="P19" s="6"/>
      <c r="Q19" s="1"/>
      <c r="R19" s="14" t="s">
        <v>87</v>
      </c>
      <c r="S19" s="14">
        <f>2*200</f>
        <v>400</v>
      </c>
      <c r="T19" s="14"/>
      <c r="U19" s="1"/>
      <c r="Z19" s="14" t="s">
        <v>8</v>
      </c>
      <c r="AA19" s="14">
        <v>50</v>
      </c>
      <c r="AB19" s="6"/>
    </row>
    <row r="20" spans="1:28" ht="17.25" customHeight="1" x14ac:dyDescent="0.3">
      <c r="A20" s="1"/>
      <c r="E20" s="1"/>
      <c r="I20" s="1"/>
      <c r="M20" s="1"/>
      <c r="N20" s="15" t="s">
        <v>9</v>
      </c>
      <c r="O20" s="64">
        <f>SUM(O18:O19)</f>
        <v>300</v>
      </c>
      <c r="P20" s="65"/>
      <c r="Q20" s="1"/>
      <c r="R20" s="14" t="s">
        <v>88</v>
      </c>
      <c r="S20" s="14">
        <f>150*2</f>
        <v>300</v>
      </c>
      <c r="T20" s="14"/>
      <c r="U20" s="1"/>
      <c r="Z20" s="14" t="s">
        <v>90</v>
      </c>
      <c r="AA20" s="14">
        <v>200</v>
      </c>
      <c r="AB20" s="6"/>
    </row>
    <row r="21" spans="1:28" ht="14.5" x14ac:dyDescent="0.3">
      <c r="A21" s="1"/>
      <c r="F21" s="60" t="s">
        <v>35</v>
      </c>
      <c r="G21" s="61" t="s">
        <v>3</v>
      </c>
      <c r="H21" s="61" t="s">
        <v>65</v>
      </c>
      <c r="I21" s="1"/>
      <c r="J21" s="74" t="s">
        <v>91</v>
      </c>
      <c r="K21" s="61" t="s">
        <v>3</v>
      </c>
      <c r="L21" s="61" t="s">
        <v>65</v>
      </c>
      <c r="M21" s="1"/>
      <c r="Q21" s="1"/>
      <c r="R21" s="14" t="s">
        <v>67</v>
      </c>
      <c r="S21" s="14">
        <f>2*100</f>
        <v>200</v>
      </c>
      <c r="T21" s="14"/>
      <c r="U21" s="1"/>
      <c r="Z21" s="15" t="s">
        <v>9</v>
      </c>
      <c r="AA21" s="64">
        <f>SUM(AA19:AA20)</f>
        <v>250</v>
      </c>
      <c r="AB21" s="65"/>
    </row>
    <row r="22" spans="1:28" ht="14.5" x14ac:dyDescent="0.3">
      <c r="A22" s="1"/>
      <c r="F22" s="14" t="s">
        <v>77</v>
      </c>
      <c r="G22" s="14">
        <v>50</v>
      </c>
      <c r="H22" s="6"/>
      <c r="I22" s="1"/>
      <c r="J22" s="14" t="s">
        <v>92</v>
      </c>
      <c r="K22" s="14">
        <f>30*3.6</f>
        <v>108</v>
      </c>
      <c r="L22" s="6"/>
      <c r="M22" s="1"/>
      <c r="N22" s="60" t="s">
        <v>48</v>
      </c>
      <c r="O22" s="61" t="s">
        <v>3</v>
      </c>
      <c r="P22" s="61" t="s">
        <v>65</v>
      </c>
      <c r="Q22" s="1"/>
      <c r="R22" s="15" t="s">
        <v>9</v>
      </c>
      <c r="S22" s="64">
        <f>SUM(S19:S21)</f>
        <v>900</v>
      </c>
      <c r="T22" s="65"/>
      <c r="U22" s="1"/>
      <c r="Z22" s="1"/>
      <c r="AA22" s="1"/>
      <c r="AB22" s="1"/>
    </row>
    <row r="23" spans="1:28" ht="18" customHeight="1" x14ac:dyDescent="0.3">
      <c r="A23" s="1"/>
      <c r="F23" s="15" t="s">
        <v>9</v>
      </c>
      <c r="G23" s="64">
        <f>G22</f>
        <v>50</v>
      </c>
      <c r="H23" s="65"/>
      <c r="I23" s="1"/>
      <c r="J23" s="15" t="s">
        <v>9</v>
      </c>
      <c r="K23" s="64">
        <f>K22</f>
        <v>108</v>
      </c>
      <c r="L23" s="65"/>
      <c r="M23" s="1"/>
      <c r="N23" s="14" t="s">
        <v>93</v>
      </c>
      <c r="O23" s="14">
        <v>60</v>
      </c>
      <c r="P23" s="6"/>
      <c r="Q23" s="1"/>
      <c r="R23" s="1"/>
      <c r="S23" s="1"/>
      <c r="T23" s="1"/>
      <c r="U23" s="1"/>
      <c r="Z23" s="75"/>
      <c r="AA23" s="75"/>
      <c r="AB23" s="75"/>
    </row>
    <row r="24" spans="1:28" ht="14.5" x14ac:dyDescent="0.3">
      <c r="A24" s="1"/>
      <c r="I24" s="1"/>
      <c r="M24" s="1"/>
      <c r="N24" s="14" t="s">
        <v>94</v>
      </c>
      <c r="O24" s="14">
        <v>40</v>
      </c>
      <c r="P24" s="6"/>
      <c r="Q24" s="1"/>
      <c r="U24" s="1"/>
    </row>
    <row r="25" spans="1:28" ht="14.5" x14ac:dyDescent="0.3">
      <c r="A25" s="1"/>
      <c r="B25" s="1"/>
      <c r="C25" s="1"/>
      <c r="F25" s="62" t="s">
        <v>36</v>
      </c>
      <c r="G25" s="63"/>
      <c r="H25" s="63"/>
      <c r="I25" s="1"/>
      <c r="J25" s="60" t="s">
        <v>42</v>
      </c>
      <c r="K25" s="61" t="s">
        <v>3</v>
      </c>
      <c r="L25" s="61" t="s">
        <v>4</v>
      </c>
      <c r="M25" s="1"/>
      <c r="N25" s="15" t="s">
        <v>9</v>
      </c>
      <c r="O25" s="64">
        <f>SUM(O23:O24)</f>
        <v>100</v>
      </c>
      <c r="P25" s="65"/>
      <c r="Q25" s="1"/>
      <c r="U25" s="1"/>
    </row>
    <row r="26" spans="1:28" ht="18.75" customHeight="1" x14ac:dyDescent="0.3">
      <c r="A26" s="1"/>
      <c r="B26" s="1"/>
      <c r="C26" s="1"/>
      <c r="F26" s="6" t="s">
        <v>95</v>
      </c>
      <c r="G26" s="6">
        <v>500</v>
      </c>
      <c r="H26" s="6" t="s">
        <v>96</v>
      </c>
      <c r="I26" s="1"/>
      <c r="J26" s="14" t="s">
        <v>97</v>
      </c>
      <c r="K26" s="14"/>
      <c r="L26" s="6"/>
      <c r="M26" s="1"/>
      <c r="Q26" s="1"/>
      <c r="U26" s="1"/>
    </row>
    <row r="27" spans="1:28" ht="14.5" x14ac:dyDescent="0.3">
      <c r="A27" s="1"/>
      <c r="B27" s="1"/>
      <c r="C27" s="1"/>
      <c r="F27" s="70" t="s">
        <v>9</v>
      </c>
      <c r="G27" s="71">
        <f>G26</f>
        <v>500</v>
      </c>
      <c r="H27" s="67"/>
      <c r="I27" s="1"/>
      <c r="J27" s="14" t="s">
        <v>93</v>
      </c>
      <c r="K27" s="14">
        <v>100</v>
      </c>
      <c r="L27" s="6"/>
      <c r="M27" s="1"/>
      <c r="N27" s="62" t="s">
        <v>49</v>
      </c>
      <c r="O27" s="63"/>
      <c r="P27" s="63"/>
      <c r="Q27" s="1"/>
      <c r="U27" s="1"/>
      <c r="AA27" s="1"/>
      <c r="AB27" s="58"/>
    </row>
    <row r="28" spans="1:28" ht="14.5" x14ac:dyDescent="0.3">
      <c r="A28" s="1"/>
      <c r="B28" s="1"/>
      <c r="C28" s="1"/>
      <c r="I28" s="1"/>
      <c r="J28" s="15" t="s">
        <v>9</v>
      </c>
      <c r="K28" s="64">
        <f>SUM(K26:K27)</f>
        <v>100</v>
      </c>
      <c r="L28" s="65"/>
      <c r="M28" s="1"/>
      <c r="N28" s="6" t="s">
        <v>95</v>
      </c>
      <c r="O28" s="6">
        <v>500</v>
      </c>
      <c r="P28" s="6" t="s">
        <v>96</v>
      </c>
      <c r="Q28" s="1"/>
      <c r="R28" s="1"/>
      <c r="S28" s="1"/>
      <c r="T28" s="1"/>
      <c r="U28" s="1"/>
    </row>
    <row r="29" spans="1:28" ht="14.5" x14ac:dyDescent="0.3">
      <c r="A29" s="1"/>
      <c r="B29" s="1"/>
      <c r="C29" s="1"/>
      <c r="I29" s="1"/>
      <c r="M29" s="1"/>
      <c r="N29" s="66" t="s">
        <v>9</v>
      </c>
      <c r="O29" s="66">
        <f>O28</f>
        <v>500</v>
      </c>
      <c r="P29" s="66"/>
      <c r="Q29" s="1"/>
      <c r="R29" s="1"/>
      <c r="S29" s="1"/>
      <c r="T29" s="1"/>
      <c r="U29" s="1"/>
    </row>
    <row r="30" spans="1:28" ht="17.25" customHeight="1" x14ac:dyDescent="0.3">
      <c r="A30" s="1"/>
      <c r="B30" s="58"/>
      <c r="C30" s="58"/>
      <c r="I30" s="1"/>
      <c r="M30" s="1"/>
      <c r="Q30" s="1"/>
      <c r="R30" s="1"/>
      <c r="S30" s="1"/>
      <c r="T30" s="1"/>
      <c r="U30" s="1"/>
    </row>
    <row r="31" spans="1:28" ht="14.5" x14ac:dyDescent="0.3">
      <c r="A31" s="1"/>
      <c r="B31" s="58"/>
      <c r="C31" s="58"/>
      <c r="I31" s="1"/>
      <c r="M31" s="1"/>
      <c r="Q31" s="1"/>
      <c r="R31" s="1"/>
      <c r="S31" s="1"/>
      <c r="T31" s="1"/>
      <c r="U31" s="1"/>
      <c r="AA31" s="1"/>
      <c r="AB31" s="1"/>
    </row>
    <row r="32" spans="1:28" ht="17.25" customHeight="1" x14ac:dyDescent="0.3">
      <c r="A32" s="1"/>
      <c r="B32" s="58"/>
      <c r="C32" s="58"/>
      <c r="D32" s="1"/>
      <c r="I32" s="1"/>
      <c r="M32" s="1"/>
      <c r="Q32" s="1"/>
      <c r="R32" s="1"/>
      <c r="S32" s="1"/>
      <c r="T32" s="1"/>
      <c r="U32" s="1"/>
    </row>
    <row r="33" spans="1:28" ht="14.5" x14ac:dyDescent="0.3">
      <c r="A33" s="1"/>
      <c r="B33" s="58"/>
      <c r="C33" s="58"/>
      <c r="D33" s="58"/>
      <c r="I33" s="1"/>
      <c r="M33" s="1"/>
      <c r="Q33" s="1"/>
      <c r="R33" s="1"/>
      <c r="S33" s="1"/>
      <c r="T33" s="1"/>
      <c r="U33" s="1"/>
    </row>
    <row r="34" spans="1:28" ht="14.5" x14ac:dyDescent="0.3">
      <c r="A34" s="1"/>
      <c r="B34" s="1"/>
      <c r="C34" s="1"/>
      <c r="D34" s="1"/>
      <c r="I34" s="1"/>
      <c r="J34" s="58"/>
      <c r="K34" s="1"/>
      <c r="L34" s="1"/>
      <c r="M34" s="1"/>
      <c r="Q34" s="1"/>
      <c r="R34" s="1"/>
      <c r="S34" s="1"/>
      <c r="T34" s="1"/>
      <c r="U34" s="1"/>
    </row>
    <row r="35" spans="1:28" ht="14.5" x14ac:dyDescent="0.3">
      <c r="A35" s="1"/>
      <c r="B35" s="58"/>
      <c r="C35" s="58"/>
      <c r="D35" s="58"/>
      <c r="G35" s="58"/>
      <c r="H35" s="1"/>
      <c r="I35" s="1"/>
      <c r="J35" s="32"/>
      <c r="K35" s="32"/>
      <c r="L35" s="59"/>
      <c r="M35" s="1"/>
      <c r="Q35" s="1"/>
      <c r="R35" s="1"/>
      <c r="S35" s="1"/>
      <c r="T35" s="1"/>
      <c r="U35" s="1"/>
    </row>
    <row r="36" spans="1:28" ht="19.5" customHeight="1" x14ac:dyDescent="0.3">
      <c r="A36" s="1"/>
      <c r="B36" s="58"/>
      <c r="C36" s="58"/>
      <c r="D36" s="1"/>
      <c r="G36" s="58"/>
      <c r="H36" s="58"/>
      <c r="I36" s="1"/>
      <c r="J36" s="58"/>
      <c r="K36" s="58"/>
      <c r="L36" s="58"/>
      <c r="M36" s="1"/>
      <c r="Q36" s="1"/>
      <c r="R36" s="1"/>
      <c r="S36" s="1"/>
      <c r="T36" s="1"/>
      <c r="U36" s="1"/>
    </row>
    <row r="37" spans="1:28" ht="19.5" customHeight="1" x14ac:dyDescent="0.3">
      <c r="A37" s="1"/>
      <c r="B37" s="58"/>
      <c r="C37" s="1"/>
      <c r="D37" s="1"/>
      <c r="G37" s="1"/>
      <c r="H37" s="1"/>
      <c r="I37" s="1"/>
      <c r="M37" s="1"/>
      <c r="Q37" s="1"/>
      <c r="R37" s="1"/>
      <c r="S37" s="1"/>
      <c r="T37" s="1"/>
      <c r="U37" s="1"/>
    </row>
    <row r="38" spans="1:28" ht="14.5" x14ac:dyDescent="0.3">
      <c r="A38" s="1"/>
      <c r="B38" s="58"/>
      <c r="C38" s="58"/>
      <c r="D38" s="1"/>
      <c r="G38" s="1"/>
      <c r="H38" s="1"/>
      <c r="I38" s="1"/>
      <c r="M38" s="1"/>
      <c r="Q38" s="1"/>
      <c r="R38" s="1"/>
      <c r="S38" s="1"/>
      <c r="T38" s="1"/>
      <c r="U38" s="1"/>
    </row>
    <row r="39" spans="1:28" ht="14.5" x14ac:dyDescent="0.3">
      <c r="A39" s="1"/>
      <c r="B39" s="58"/>
      <c r="C39" s="58"/>
      <c r="D39" s="58"/>
      <c r="G39" s="1"/>
      <c r="H39" s="1"/>
      <c r="I39" s="1"/>
      <c r="M39" s="1"/>
      <c r="Q39" s="1"/>
      <c r="R39" s="1"/>
      <c r="S39" s="1"/>
      <c r="T39" s="1"/>
      <c r="U39" s="1"/>
      <c r="Z39" s="1"/>
      <c r="AA39" s="1"/>
      <c r="AB39" s="1"/>
    </row>
    <row r="40" spans="1:28" ht="14.5" x14ac:dyDescent="0.3">
      <c r="A40" s="1"/>
      <c r="B40" s="1"/>
      <c r="C40" s="1"/>
      <c r="D40" s="1"/>
      <c r="G40" s="1"/>
      <c r="H40" s="1"/>
      <c r="I40" s="1"/>
      <c r="M40" s="1"/>
      <c r="Q40" s="1"/>
      <c r="R40" s="1"/>
      <c r="S40" s="1"/>
      <c r="T40" s="1"/>
      <c r="U40" s="1"/>
      <c r="Y40" s="1"/>
      <c r="Z40" s="1"/>
      <c r="AA40" s="1"/>
      <c r="AB40" s="1"/>
    </row>
    <row r="41" spans="1:28" ht="14.5" x14ac:dyDescent="0.3">
      <c r="A41" s="1"/>
      <c r="B41" s="1"/>
      <c r="C41" s="1"/>
      <c r="D41" s="1"/>
      <c r="G41" s="1"/>
      <c r="H41" s="1"/>
      <c r="I41" s="1"/>
      <c r="J41" s="1"/>
      <c r="K41" s="1"/>
      <c r="L41" s="1"/>
      <c r="M41" s="1"/>
      <c r="Q41" s="1"/>
      <c r="R41" s="1"/>
      <c r="S41" s="1"/>
      <c r="T41" s="1"/>
      <c r="U41" s="1"/>
      <c r="Y41" s="75"/>
      <c r="Z41" s="1"/>
      <c r="AA41" s="1"/>
      <c r="AB41" s="1"/>
    </row>
    <row r="42" spans="1:28" ht="14.5" x14ac:dyDescent="0.3">
      <c r="A42" s="1"/>
      <c r="B42" s="1"/>
      <c r="C42" s="1"/>
      <c r="D42" s="1"/>
      <c r="G42" s="58"/>
      <c r="H42" s="58"/>
      <c r="I42" s="1"/>
      <c r="J42" s="58"/>
      <c r="K42" s="58"/>
      <c r="L42" s="1"/>
      <c r="M42" s="1"/>
      <c r="Q42" s="1"/>
      <c r="R42" s="1"/>
      <c r="S42" s="1"/>
      <c r="T42" s="1"/>
      <c r="U42" s="1"/>
      <c r="Y42" s="75"/>
      <c r="Z42" s="1"/>
      <c r="AA42" s="1"/>
      <c r="AB42" s="1"/>
    </row>
    <row r="43" spans="1:28" ht="14.5" x14ac:dyDescent="0.3">
      <c r="A43" s="1"/>
      <c r="B43" s="1"/>
      <c r="C43" s="1"/>
      <c r="D43" s="1"/>
      <c r="G43" s="58"/>
      <c r="H43" s="58"/>
      <c r="I43" s="1"/>
      <c r="J43" s="58"/>
      <c r="K43" s="58"/>
      <c r="L43" s="58"/>
      <c r="M43" s="1"/>
      <c r="Q43" s="1"/>
      <c r="R43" s="1"/>
      <c r="S43" s="1"/>
      <c r="T43" s="1"/>
      <c r="U43" s="1"/>
      <c r="Y43" s="76"/>
      <c r="Z43" s="1"/>
      <c r="AA43" s="1"/>
      <c r="AB43" s="1"/>
    </row>
    <row r="44" spans="1:28" ht="14.5" x14ac:dyDescent="0.3">
      <c r="A44" s="1"/>
      <c r="B44" s="1"/>
      <c r="C44" s="1"/>
      <c r="D44" s="1"/>
      <c r="E44" s="1"/>
      <c r="G44" s="58"/>
      <c r="H44" s="58"/>
      <c r="I44" s="1"/>
      <c r="J44" s="1"/>
      <c r="K44" s="1"/>
      <c r="L44" s="1"/>
      <c r="M44" s="1"/>
      <c r="Q44" s="1"/>
      <c r="R44" s="1"/>
      <c r="S44" s="1"/>
      <c r="T44" s="1"/>
      <c r="U44" s="1"/>
      <c r="Y44" s="1"/>
      <c r="Z44" s="1"/>
      <c r="AA44" s="1"/>
      <c r="AB44" s="1"/>
    </row>
    <row r="45" spans="1:28" ht="14.5" x14ac:dyDescent="0.3">
      <c r="A45" s="1"/>
      <c r="B45" s="1"/>
      <c r="C45" s="1"/>
      <c r="D45" s="1"/>
      <c r="E45" s="1"/>
      <c r="G45" s="58"/>
      <c r="H45" s="58"/>
      <c r="I45" s="1"/>
      <c r="J45" s="58"/>
      <c r="K45" s="58"/>
      <c r="L45" s="58"/>
      <c r="M45" s="1"/>
      <c r="Q45" s="1"/>
      <c r="R45" s="1"/>
      <c r="S45" s="1"/>
      <c r="T45" s="1"/>
      <c r="U45" s="1"/>
      <c r="Y45" s="1"/>
      <c r="Z45" s="1"/>
      <c r="AA45" s="1"/>
      <c r="AB45" s="1"/>
    </row>
    <row r="46" spans="1:28" ht="14.5" x14ac:dyDescent="0.3">
      <c r="A46" s="1"/>
      <c r="B46" s="1"/>
      <c r="C46" s="1"/>
      <c r="D46" s="1"/>
      <c r="E46" s="1"/>
      <c r="G46" s="58"/>
      <c r="H46" s="58"/>
      <c r="I46" s="1"/>
      <c r="J46" s="58"/>
      <c r="K46" s="58"/>
      <c r="L46" s="1"/>
      <c r="M46" s="1"/>
      <c r="Q46" s="1"/>
      <c r="R46" s="1"/>
      <c r="S46" s="1"/>
      <c r="T46" s="1"/>
      <c r="U46" s="1"/>
      <c r="Y46" s="1"/>
      <c r="Z46" s="1"/>
      <c r="AA46" s="1"/>
      <c r="AB46" s="1"/>
    </row>
    <row r="47" spans="1:28" ht="14.5" x14ac:dyDescent="0.3">
      <c r="A47" s="1"/>
      <c r="B47" s="1"/>
      <c r="C47" s="1"/>
      <c r="D47" s="1"/>
      <c r="E47" s="1"/>
      <c r="G47" s="58"/>
      <c r="H47" s="58"/>
      <c r="I47" s="1"/>
      <c r="J47" s="58"/>
      <c r="K47" s="58"/>
      <c r="L47" s="1"/>
      <c r="M47" s="1"/>
      <c r="Q47" s="1"/>
      <c r="R47" s="1"/>
      <c r="S47" s="1"/>
      <c r="T47" s="1"/>
      <c r="U47" s="1"/>
      <c r="Y47" s="1"/>
      <c r="Z47" s="1"/>
      <c r="AA47" s="1"/>
      <c r="AB47" s="1"/>
    </row>
    <row r="48" spans="1:28" ht="14.5" x14ac:dyDescent="0.3">
      <c r="A48" s="1"/>
      <c r="B48" s="1"/>
      <c r="C48" s="1"/>
      <c r="D48" s="1"/>
      <c r="E48" s="1"/>
      <c r="F48" s="58"/>
      <c r="G48" s="58"/>
      <c r="H48" s="58"/>
      <c r="I48" s="1"/>
      <c r="J48" s="58"/>
      <c r="K48" s="58"/>
      <c r="L48" s="58"/>
      <c r="M48" s="1"/>
      <c r="N48" s="1"/>
      <c r="O48" s="1"/>
      <c r="P48" s="1"/>
      <c r="Q48" s="1"/>
      <c r="R48" s="1"/>
      <c r="S48" s="1"/>
      <c r="T48" s="1"/>
      <c r="U48" s="1"/>
      <c r="Y48" s="1"/>
      <c r="Z48" s="1"/>
      <c r="AA48" s="1"/>
      <c r="AB48" s="1"/>
    </row>
    <row r="49" spans="1:28" ht="14.5" x14ac:dyDescent="0.3">
      <c r="A49" s="1"/>
      <c r="B49" s="1"/>
      <c r="C49" s="1"/>
      <c r="D49" s="1"/>
      <c r="E49" s="1"/>
      <c r="F49" s="58"/>
      <c r="G49" s="58"/>
      <c r="H49" s="58"/>
      <c r="I49" s="1"/>
      <c r="J49" s="1"/>
      <c r="K49" s="1"/>
      <c r="L49" s="1"/>
      <c r="M49" s="1"/>
      <c r="Q49" s="1"/>
      <c r="R49" s="1"/>
      <c r="S49" s="1"/>
      <c r="T49" s="1"/>
      <c r="U49" s="1"/>
      <c r="Y49" s="1"/>
      <c r="Z49" s="1"/>
      <c r="AA49" s="1"/>
      <c r="AB49" s="1"/>
    </row>
    <row r="50" spans="1:28" ht="14.5" x14ac:dyDescent="0.3">
      <c r="A50" s="1"/>
      <c r="B50" s="1"/>
      <c r="C50" s="1"/>
      <c r="D50" s="1"/>
      <c r="E50" s="1"/>
      <c r="F50" s="58"/>
      <c r="G50" s="58"/>
      <c r="H50" s="58"/>
      <c r="I50" s="1"/>
      <c r="J50" s="58"/>
      <c r="K50" s="58"/>
      <c r="L50" s="58"/>
      <c r="M50" s="1"/>
      <c r="Q50" s="1"/>
      <c r="R50" s="1"/>
      <c r="S50" s="1"/>
      <c r="T50" s="1"/>
      <c r="U50" s="1"/>
      <c r="Y50" s="1"/>
      <c r="Z50" s="1"/>
      <c r="AA50" s="1"/>
      <c r="AB50" s="1"/>
    </row>
    <row r="51" spans="1:28" ht="14.5" x14ac:dyDescent="0.3">
      <c r="A51" s="1"/>
      <c r="B51" s="1"/>
      <c r="C51" s="1"/>
      <c r="D51" s="1"/>
      <c r="E51" s="1"/>
      <c r="F51" s="58"/>
      <c r="G51" s="58"/>
      <c r="H51" s="58"/>
      <c r="I51" s="1"/>
      <c r="J51" s="58"/>
      <c r="K51" s="1"/>
      <c r="L51" s="1"/>
      <c r="M51" s="1"/>
      <c r="Q51" s="1"/>
      <c r="R51" s="1"/>
      <c r="S51" s="1"/>
      <c r="T51" s="1"/>
      <c r="U51" s="1"/>
      <c r="Y51" s="1"/>
      <c r="Z51" s="1"/>
      <c r="AA51" s="1"/>
      <c r="AB51" s="1"/>
    </row>
    <row r="52" spans="1:28" ht="14.5" x14ac:dyDescent="0.3">
      <c r="A52" s="1"/>
      <c r="B52" s="1"/>
      <c r="C52" s="1"/>
      <c r="D52" s="1"/>
      <c r="E52" s="1"/>
      <c r="F52" s="58"/>
      <c r="G52" s="58"/>
      <c r="H52" s="58"/>
      <c r="I52" s="1"/>
      <c r="J52" s="1"/>
      <c r="K52" s="1"/>
      <c r="L52" s="1"/>
      <c r="M52" s="1"/>
      <c r="Q52" s="1"/>
      <c r="R52" s="1"/>
      <c r="S52" s="1"/>
      <c r="T52" s="1"/>
      <c r="U52" s="1"/>
      <c r="Y52" s="1"/>
      <c r="Z52" s="1"/>
      <c r="AA52" s="1"/>
      <c r="AB52" s="1"/>
    </row>
    <row r="53" spans="1:28" ht="14.5" x14ac:dyDescent="0.3">
      <c r="A53" s="1"/>
      <c r="B53" s="1"/>
      <c r="C53" s="1"/>
      <c r="D53" s="1"/>
      <c r="E53" s="1"/>
      <c r="F53" s="58"/>
      <c r="G53" s="58"/>
      <c r="H53" s="58"/>
      <c r="I53" s="1"/>
      <c r="J53" s="58"/>
      <c r="K53" s="58"/>
      <c r="L53" s="58"/>
      <c r="M53" s="1"/>
      <c r="Q53" s="1"/>
      <c r="R53" s="1"/>
      <c r="S53" s="1"/>
      <c r="T53" s="1"/>
      <c r="U53" s="1"/>
      <c r="Y53" s="1"/>
      <c r="Z53" s="1"/>
      <c r="AA53" s="1"/>
      <c r="AB53" s="1"/>
    </row>
    <row r="54" spans="1:28" ht="14.5" x14ac:dyDescent="0.3">
      <c r="A54" s="1"/>
      <c r="B54" s="1"/>
      <c r="C54" s="1"/>
      <c r="D54" s="1"/>
      <c r="E54" s="1"/>
      <c r="F54" s="58"/>
      <c r="G54" s="58"/>
      <c r="H54" s="5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5" x14ac:dyDescent="0.3">
      <c r="A55" s="1"/>
      <c r="B55" s="1"/>
      <c r="C55" s="1"/>
      <c r="D55" s="1"/>
      <c r="E55" s="1"/>
      <c r="F55" s="58"/>
      <c r="G55" s="58"/>
      <c r="H55" s="5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5" x14ac:dyDescent="0.3">
      <c r="A56" s="1"/>
      <c r="B56" s="1"/>
      <c r="C56" s="1"/>
      <c r="D56" s="1"/>
      <c r="E56" s="1"/>
      <c r="F56" s="58"/>
      <c r="G56" s="58"/>
      <c r="H56" s="5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5" x14ac:dyDescent="0.3">
      <c r="A57" s="1"/>
      <c r="B57" s="1"/>
      <c r="C57" s="1"/>
      <c r="D57" s="1"/>
      <c r="E57" s="1"/>
      <c r="F57" s="58"/>
      <c r="G57" s="58"/>
      <c r="H57" s="5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5" x14ac:dyDescent="0.3">
      <c r="A58" s="1"/>
      <c r="B58" s="1"/>
      <c r="C58" s="1"/>
      <c r="D58" s="1"/>
      <c r="E58" s="1"/>
      <c r="F58" s="58"/>
      <c r="G58" s="58"/>
      <c r="H58" s="5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5" x14ac:dyDescent="0.3">
      <c r="A59" s="1"/>
      <c r="B59" s="1"/>
      <c r="C59" s="1"/>
      <c r="D59" s="1"/>
      <c r="E59" s="1"/>
      <c r="F59" s="58"/>
      <c r="G59" s="58"/>
      <c r="H59" s="5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5" x14ac:dyDescent="0.3">
      <c r="A60" s="1"/>
      <c r="B60" s="1"/>
      <c r="C60" s="1"/>
      <c r="D60" s="1"/>
      <c r="E60" s="1"/>
      <c r="F60" s="58"/>
      <c r="G60" s="58"/>
      <c r="H60" s="5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5" x14ac:dyDescent="0.3">
      <c r="A61" s="1"/>
      <c r="B61" s="1"/>
      <c r="C61" s="1"/>
      <c r="D61" s="1"/>
      <c r="E61" s="1"/>
      <c r="F61" s="58"/>
      <c r="G61" s="58"/>
      <c r="H61" s="5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5" x14ac:dyDescent="0.3">
      <c r="A62" s="1"/>
      <c r="B62" s="1"/>
      <c r="C62" s="1"/>
      <c r="D62" s="1"/>
      <c r="E62" s="1"/>
      <c r="F62" s="58"/>
      <c r="G62" s="58"/>
      <c r="H62" s="5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5" x14ac:dyDescent="0.3">
      <c r="A63" s="1"/>
      <c r="B63" s="1"/>
      <c r="C63" s="1"/>
      <c r="D63" s="1"/>
      <c r="E63" s="1"/>
      <c r="F63" s="58"/>
      <c r="G63" s="58"/>
      <c r="H63" s="5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5" x14ac:dyDescent="0.3">
      <c r="A64" s="1"/>
      <c r="B64" s="1"/>
      <c r="C64" s="1"/>
      <c r="D64" s="1"/>
      <c r="E64" s="1"/>
      <c r="F64" s="58"/>
      <c r="G64" s="58"/>
      <c r="H64" s="5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5" x14ac:dyDescent="0.3">
      <c r="A65" s="1"/>
      <c r="B65" s="1"/>
      <c r="C65" s="1"/>
      <c r="D65" s="1"/>
      <c r="E65" s="1"/>
      <c r="F65" s="58"/>
      <c r="G65" s="58"/>
      <c r="H65" s="5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5" x14ac:dyDescent="0.3">
      <c r="A66" s="1"/>
      <c r="B66" s="1"/>
      <c r="C66" s="1"/>
      <c r="D66" s="1"/>
      <c r="E66" s="1"/>
      <c r="F66" s="58"/>
      <c r="G66" s="58"/>
      <c r="H66" s="5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U979" s="1"/>
      <c r="V979" s="1"/>
      <c r="W979" s="1"/>
      <c r="X979" s="1"/>
      <c r="Y979" s="1"/>
      <c r="Z979" s="1"/>
      <c r="AA979" s="1"/>
      <c r="AB979" s="1"/>
    </row>
    <row r="980" spans="1:28" ht="14.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U980" s="1"/>
      <c r="V980" s="1"/>
      <c r="W980" s="1"/>
      <c r="X980" s="1"/>
      <c r="Y980" s="1"/>
      <c r="Z980" s="1"/>
      <c r="AA980" s="1"/>
      <c r="AB980" s="1"/>
    </row>
    <row r="981" spans="1:28" ht="14.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U981" s="1"/>
      <c r="V981" s="1"/>
      <c r="W981" s="1"/>
      <c r="X981" s="1"/>
      <c r="Y981" s="1"/>
      <c r="Z981" s="1"/>
      <c r="AA981" s="1"/>
      <c r="AB981" s="1"/>
    </row>
    <row r="982" spans="1:28" ht="14.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U982" s="1"/>
      <c r="V982" s="1"/>
      <c r="W982" s="1"/>
      <c r="X982" s="1"/>
      <c r="Y982" s="1"/>
      <c r="Z982" s="1"/>
      <c r="AA982" s="1"/>
      <c r="AB982" s="1"/>
    </row>
    <row r="983" spans="1:28" ht="14.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U983" s="1"/>
      <c r="V983" s="1"/>
      <c r="W983" s="1"/>
      <c r="X983" s="1"/>
      <c r="Y983" s="1"/>
      <c r="Z983" s="1"/>
      <c r="AA983" s="1"/>
      <c r="AB983" s="1"/>
    </row>
    <row r="984" spans="1:28" ht="14.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U984" s="1"/>
      <c r="V984" s="1"/>
      <c r="W984" s="1"/>
      <c r="X984" s="1"/>
      <c r="Y984" s="1"/>
      <c r="Z984" s="1"/>
      <c r="AA984" s="1"/>
      <c r="AB984" s="1"/>
    </row>
    <row r="985" spans="1:28" ht="14.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U985" s="1"/>
      <c r="V985" s="1"/>
      <c r="W985" s="1"/>
      <c r="X985" s="1"/>
      <c r="Y985" s="1"/>
      <c r="Z985" s="1"/>
      <c r="AA985" s="1"/>
      <c r="AB985" s="1"/>
    </row>
    <row r="986" spans="1:28" ht="14.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U986" s="1"/>
      <c r="V986" s="1"/>
      <c r="W986" s="1"/>
      <c r="X986" s="1"/>
      <c r="Y986" s="1"/>
      <c r="Z986" s="1"/>
      <c r="AA986" s="1"/>
      <c r="AB986" s="1"/>
    </row>
    <row r="987" spans="1:28" ht="14.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U987" s="1"/>
      <c r="V987" s="1"/>
      <c r="W987" s="1"/>
      <c r="X987" s="1"/>
      <c r="Y987" s="1"/>
      <c r="Z987" s="1"/>
      <c r="AA987" s="1"/>
      <c r="AB987" s="1"/>
    </row>
    <row r="988" spans="1:28" ht="14.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U988" s="1"/>
      <c r="V988" s="1"/>
      <c r="W988" s="1"/>
      <c r="X988" s="1"/>
      <c r="Y988" s="1"/>
      <c r="Z988" s="1"/>
      <c r="AA988" s="1"/>
      <c r="AB988" s="1"/>
    </row>
    <row r="989" spans="1:28" ht="14.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U989" s="1"/>
      <c r="V989" s="1"/>
      <c r="W989" s="1"/>
      <c r="X989" s="1"/>
      <c r="Y989" s="1"/>
      <c r="Z989" s="1"/>
      <c r="AA989" s="1"/>
      <c r="AB989" s="1"/>
    </row>
    <row r="990" spans="1:28" ht="14.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U990" s="1"/>
      <c r="V990" s="1"/>
      <c r="W990" s="1"/>
      <c r="X990" s="1"/>
      <c r="Y990" s="1"/>
    </row>
    <row r="991" spans="1:28" ht="14.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U991" s="1"/>
      <c r="V991" s="1"/>
      <c r="W991" s="1"/>
      <c r="X991" s="1"/>
      <c r="Y991" s="1"/>
    </row>
    <row r="992" spans="1:28" ht="14.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U992" s="1"/>
      <c r="V992" s="1"/>
      <c r="W992" s="1"/>
      <c r="X992" s="1"/>
      <c r="Y992" s="1"/>
    </row>
    <row r="993" spans="1:25" ht="14.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U993" s="1"/>
      <c r="V993" s="1"/>
      <c r="W993" s="1"/>
      <c r="X993" s="1"/>
      <c r="Y993" s="1"/>
    </row>
    <row r="994" spans="1:25" ht="14.5" x14ac:dyDescent="0.3">
      <c r="A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U994" s="1"/>
      <c r="V994" s="1"/>
      <c r="W994" s="1"/>
      <c r="X994" s="1"/>
      <c r="Y994" s="1"/>
    </row>
    <row r="995" spans="1:25" ht="14.5" x14ac:dyDescent="0.3">
      <c r="A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U995" s="1"/>
      <c r="V995" s="1"/>
      <c r="W995" s="1"/>
      <c r="X995" s="1"/>
      <c r="Y995" s="1"/>
    </row>
    <row r="996" spans="1:25" ht="14.5" x14ac:dyDescent="0.3">
      <c r="A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U996" s="1"/>
      <c r="V996" s="1"/>
      <c r="W996" s="1"/>
      <c r="X996" s="1"/>
      <c r="Y996" s="1"/>
    </row>
    <row r="997" spans="1:25" ht="14.5" x14ac:dyDescent="0.3">
      <c r="A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U997" s="1"/>
      <c r="V997" s="1"/>
      <c r="W997" s="1"/>
      <c r="X997" s="1"/>
      <c r="Y997" s="1"/>
    </row>
    <row r="998" spans="1:25" ht="14.5" x14ac:dyDescent="0.3">
      <c r="A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U998" s="1"/>
      <c r="V998" s="1"/>
      <c r="W998" s="1"/>
      <c r="X998" s="1"/>
      <c r="Y998" s="1"/>
    </row>
    <row r="999" spans="1:25" ht="14.5" x14ac:dyDescent="0.3">
      <c r="A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U999" s="1"/>
      <c r="V999" s="1"/>
      <c r="W999" s="1"/>
      <c r="X999" s="1"/>
      <c r="Y999" s="1"/>
    </row>
    <row r="1000" spans="1:25" ht="14.5" x14ac:dyDescent="0.3">
      <c r="A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U1000" s="1"/>
      <c r="V1000" s="1"/>
      <c r="W1000" s="1"/>
      <c r="X1000" s="1"/>
      <c r="Y1000" s="1"/>
    </row>
    <row r="1001" spans="1:25" ht="14.5" x14ac:dyDescent="0.3">
      <c r="A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U1001" s="1"/>
      <c r="V1001" s="1"/>
      <c r="W1001" s="1"/>
      <c r="X1001" s="1"/>
      <c r="Y1001" s="1"/>
    </row>
    <row r="1002" spans="1:25" ht="14.5" x14ac:dyDescent="0.3">
      <c r="A1002" s="1"/>
      <c r="E1002" s="1"/>
      <c r="F1002" s="1"/>
      <c r="G1002" s="1"/>
      <c r="H1002" s="1"/>
      <c r="I1002" s="1"/>
      <c r="M1002" s="1"/>
      <c r="N1002" s="1"/>
      <c r="O1002" s="1"/>
      <c r="P1002" s="1"/>
      <c r="Q1002" s="1"/>
      <c r="U1002" s="1"/>
      <c r="V1002" s="1"/>
      <c r="W1002" s="1"/>
      <c r="X1002" s="1"/>
      <c r="Y1002" s="1"/>
    </row>
    <row r="1003" spans="1:25" ht="14.5" x14ac:dyDescent="0.3">
      <c r="A1003" s="1"/>
      <c r="E1003" s="1"/>
      <c r="F1003" s="1"/>
      <c r="G1003" s="1"/>
      <c r="H1003" s="1"/>
      <c r="I1003" s="1"/>
      <c r="M1003" s="1"/>
      <c r="N1003" s="1"/>
      <c r="O1003" s="1"/>
      <c r="P1003" s="1"/>
      <c r="Q1003" s="1"/>
      <c r="U1003" s="1"/>
      <c r="V1003" s="1"/>
      <c r="W1003" s="1"/>
      <c r="X1003" s="1"/>
      <c r="Y1003" s="1"/>
    </row>
    <row r="1004" spans="1:25" ht="14.5" x14ac:dyDescent="0.3">
      <c r="A1004" s="1"/>
      <c r="E1004" s="1"/>
      <c r="F1004" s="1"/>
      <c r="G1004" s="1"/>
      <c r="H1004" s="1"/>
      <c r="I1004" s="1"/>
      <c r="M1004" s="1"/>
      <c r="N1004" s="1"/>
      <c r="O1004" s="1"/>
      <c r="P1004" s="1"/>
      <c r="Q1004" s="1"/>
      <c r="U1004" s="1"/>
      <c r="V1004" s="1"/>
      <c r="W1004" s="1"/>
      <c r="X1004" s="1"/>
      <c r="Y1004" s="1"/>
    </row>
    <row r="1005" spans="1:25" ht="14.5" x14ac:dyDescent="0.3">
      <c r="A1005" s="1"/>
      <c r="E1005" s="1"/>
      <c r="F1005" s="1"/>
      <c r="G1005" s="1"/>
      <c r="H1005" s="1"/>
      <c r="I1005" s="1"/>
      <c r="M1005" s="1"/>
      <c r="N1005" s="1"/>
      <c r="O1005" s="1"/>
      <c r="P1005" s="1"/>
      <c r="Q1005" s="1"/>
      <c r="U1005" s="1"/>
      <c r="V1005" s="1"/>
      <c r="W1005" s="1"/>
      <c r="X1005" s="1"/>
      <c r="Y1005" s="1"/>
    </row>
    <row r="1006" spans="1:25" ht="14.5" x14ac:dyDescent="0.3">
      <c r="A1006" s="1"/>
      <c r="E1006" s="1"/>
      <c r="F1006" s="1"/>
      <c r="G1006" s="1"/>
      <c r="H1006" s="1"/>
      <c r="I1006" s="1"/>
      <c r="M1006" s="1"/>
      <c r="N1006" s="1"/>
      <c r="O1006" s="1"/>
      <c r="P1006" s="1"/>
      <c r="Q1006" s="1"/>
      <c r="U1006" s="1"/>
      <c r="V1006" s="1"/>
      <c r="W1006" s="1"/>
      <c r="X1006" s="1"/>
      <c r="Y1006" s="1"/>
    </row>
    <row r="1007" spans="1:25" ht="14.5" x14ac:dyDescent="0.3">
      <c r="A1007" s="1"/>
      <c r="E1007" s="1"/>
      <c r="F1007" s="1"/>
      <c r="G1007" s="1"/>
      <c r="H1007" s="1"/>
      <c r="I1007" s="1"/>
      <c r="M1007" s="1"/>
      <c r="N1007" s="1"/>
      <c r="O1007" s="1"/>
      <c r="P1007" s="1"/>
      <c r="Q1007" s="1"/>
      <c r="U1007" s="1"/>
      <c r="V1007" s="1"/>
      <c r="W1007" s="1"/>
      <c r="X1007" s="1"/>
      <c r="Y1007" s="1"/>
    </row>
    <row r="1008" spans="1:25" ht="14.5" x14ac:dyDescent="0.3">
      <c r="A1008" s="1"/>
      <c r="E1008" s="1"/>
      <c r="F1008" s="1"/>
      <c r="G1008" s="1"/>
      <c r="H1008" s="1"/>
      <c r="I1008" s="1"/>
      <c r="M1008" s="1"/>
      <c r="Q1008" s="1"/>
      <c r="U1008" s="1"/>
      <c r="Y1008" s="1"/>
    </row>
    <row r="1009" spans="1:25" ht="14.5" x14ac:dyDescent="0.3">
      <c r="A1009" s="1"/>
      <c r="E1009" s="1"/>
      <c r="F1009" s="1"/>
      <c r="G1009" s="1"/>
      <c r="H1009" s="1"/>
      <c r="I1009" s="1"/>
      <c r="M1009" s="1"/>
      <c r="Q1009" s="1"/>
      <c r="U1009" s="1"/>
      <c r="Y1009" s="1"/>
    </row>
    <row r="1010" spans="1:25" ht="14.5" x14ac:dyDescent="0.3">
      <c r="A1010" s="1"/>
      <c r="E1010" s="1"/>
      <c r="F1010" s="1"/>
      <c r="G1010" s="1"/>
      <c r="H1010" s="1"/>
      <c r="I1010" s="1"/>
      <c r="M1010" s="1"/>
      <c r="Q1010" s="1"/>
      <c r="U1010" s="1"/>
      <c r="Y1010" s="1"/>
    </row>
    <row r="1011" spans="1:25" ht="14.5" x14ac:dyDescent="0.3">
      <c r="A1011" s="1"/>
      <c r="E1011" s="1"/>
      <c r="F1011" s="1"/>
      <c r="G1011" s="1"/>
      <c r="H1011" s="1"/>
      <c r="M1011" s="1"/>
      <c r="U1011" s="1"/>
      <c r="Y1011" s="1"/>
    </row>
    <row r="1012" spans="1:25" ht="14.5" x14ac:dyDescent="0.3">
      <c r="A1012" s="1"/>
      <c r="E1012" s="1"/>
      <c r="F1012" s="1"/>
      <c r="G1012" s="1"/>
      <c r="H1012" s="1"/>
      <c r="M1012" s="1"/>
      <c r="U1012" s="1"/>
      <c r="Y1012" s="1"/>
    </row>
    <row r="1013" spans="1:25" ht="14.5" x14ac:dyDescent="0.3">
      <c r="A1013" s="1"/>
      <c r="E1013" s="1"/>
      <c r="M1013" s="1"/>
      <c r="U1013" s="1"/>
      <c r="Y1013" s="1"/>
    </row>
    <row r="1014" spans="1:25" ht="14.5" x14ac:dyDescent="0.3">
      <c r="A1014" s="1"/>
      <c r="E1014" s="1"/>
      <c r="M1014" s="1"/>
      <c r="U1014" s="1"/>
      <c r="Y1014" s="1"/>
    </row>
    <row r="1015" spans="1:25" ht="14.5" x14ac:dyDescent="0.3">
      <c r="A1015" s="1"/>
      <c r="E1015" s="1"/>
      <c r="M1015" s="1"/>
      <c r="U1015" s="1"/>
      <c r="Y1015" s="1"/>
    </row>
    <row r="1016" spans="1:25" ht="14.5" x14ac:dyDescent="0.3">
      <c r="A1016" s="1"/>
      <c r="E1016" s="1"/>
      <c r="M1016" s="1"/>
      <c r="U1016" s="1"/>
      <c r="Y1016" s="1"/>
    </row>
    <row r="1017" spans="1:25" ht="14.5" x14ac:dyDescent="0.3">
      <c r="A1017" s="1"/>
      <c r="E1017" s="1"/>
      <c r="M1017" s="1"/>
      <c r="U1017" s="1"/>
      <c r="Y1017" s="1"/>
    </row>
    <row r="1018" spans="1:25" ht="14.5" x14ac:dyDescent="0.3">
      <c r="A1018" s="1"/>
      <c r="E1018" s="1"/>
      <c r="M1018" s="1"/>
      <c r="U1018" s="1"/>
      <c r="Y1018" s="1"/>
    </row>
  </sheetData>
  <mergeCells count="7">
    <mergeCell ref="Z3:AB4"/>
    <mergeCell ref="B2:X2"/>
    <mergeCell ref="B3:D4"/>
    <mergeCell ref="F3:H4"/>
    <mergeCell ref="N3:P4"/>
    <mergeCell ref="R3:T4"/>
    <mergeCell ref="V3:X4"/>
  </mergeCells>
  <hyperlinks>
    <hyperlink ref="B5" r:id="rId1" location="heading=h.trj1sd2d71o0" xr:uid="{00000000-0004-0000-0100-000000000000}"/>
    <hyperlink ref="F5" r:id="rId2" xr:uid="{00000000-0004-0000-0100-000001000000}"/>
    <hyperlink ref="J5" r:id="rId3" xr:uid="{00000000-0004-0000-0100-000002000000}"/>
    <hyperlink ref="N5" r:id="rId4" location="heading=h.d6thl6dhl82l" xr:uid="{00000000-0004-0000-0100-000003000000}"/>
    <hyperlink ref="R5" r:id="rId5" xr:uid="{00000000-0004-0000-0100-000004000000}"/>
    <hyperlink ref="Z6" r:id="rId6" xr:uid="{00000000-0004-0000-0100-000005000000}"/>
    <hyperlink ref="B9" r:id="rId7" xr:uid="{00000000-0004-0000-0100-000006000000}"/>
    <hyperlink ref="J9" r:id="rId8" location="heading=h.gjdgxs" xr:uid="{00000000-0004-0000-0100-000007000000}"/>
    <hyperlink ref="N9" r:id="rId9" xr:uid="{00000000-0004-0000-0100-000008000000}"/>
    <hyperlink ref="R9" r:id="rId10" xr:uid="{00000000-0004-0000-0100-000009000000}"/>
    <hyperlink ref="B10" r:id="rId11" xr:uid="{00000000-0004-0000-0100-00000A000000}"/>
    <hyperlink ref="B11" r:id="rId12" xr:uid="{00000000-0004-0000-0100-00000B000000}"/>
    <hyperlink ref="F11" r:id="rId13" xr:uid="{00000000-0004-0000-0100-00000C000000}"/>
    <hyperlink ref="Z12" r:id="rId14" location="heading=h.trj1sd2d71o0" xr:uid="{00000000-0004-0000-0100-00000D000000}"/>
    <hyperlink ref="J13" r:id="rId15" location="heading=h.trj1sd2d71o0" xr:uid="{00000000-0004-0000-0100-00000E000000}"/>
    <hyperlink ref="N13" r:id="rId16" location="heading=h.trj1sd2d71o0" xr:uid="{00000000-0004-0000-0100-00000F000000}"/>
    <hyperlink ref="R14" r:id="rId17" location="heading=h.trj1sd2d71o0" xr:uid="{00000000-0004-0000-0100-000010000000}"/>
    <hyperlink ref="B15" r:id="rId18" location="heading=h.trj1sd2d71o0" xr:uid="{00000000-0004-0000-0100-000011000000}"/>
    <hyperlink ref="F17" r:id="rId19" xr:uid="{00000000-0004-0000-0100-000012000000}"/>
    <hyperlink ref="J17" r:id="rId20" xr:uid="{00000000-0004-0000-0100-000013000000}"/>
    <hyperlink ref="N17" r:id="rId21" xr:uid="{00000000-0004-0000-0100-000014000000}"/>
    <hyperlink ref="Z18" r:id="rId22" xr:uid="{00000000-0004-0000-0100-000015000000}"/>
    <hyperlink ref="F21" r:id="rId23" xr:uid="{00000000-0004-0000-0100-000016000000}"/>
    <hyperlink ref="N22" r:id="rId24" xr:uid="{00000000-0004-0000-0100-000017000000}"/>
    <hyperlink ref="F25" r:id="rId25" xr:uid="{00000000-0004-0000-0100-000018000000}"/>
    <hyperlink ref="J25" r:id="rId26" xr:uid="{00000000-0004-0000-0100-000019000000}"/>
    <hyperlink ref="N27" r:id="rId27" xr:uid="{00000000-0004-0000-0100-00001A000000}"/>
  </hyperlinks>
  <printOptions horizontalCentered="1" gridLines="1"/>
  <pageMargins left="0.7" right="0.7" top="1.1437499999999998" bottom="1.1437499999999998" header="0.75" footer="0.75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Budget 2023</vt:lpstr>
      <vt:lpstr>Détail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2023-01-26T09:54:35Z</dcterms:created>
  <dcterms:modified xsi:type="dcterms:W3CDTF">2023-01-26T09:55:25Z</dcterms:modified>
</cp:coreProperties>
</file>