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Epilibre\"/>
    </mc:Choice>
  </mc:AlternateContent>
  <xr:revisionPtr revIDLastSave="0" documentId="13_ncr:1_{773C7CE2-AFD5-4F3C-80C2-ECF3F5259A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s et Pertes" sheetId="1" r:id="rId1"/>
  </sheets>
  <externalReferences>
    <externalReference r:id="rId2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Pertes'!$A$4:$E$32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Pertes'!$A$4:$E$32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Pertes'!$E$26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Pertes'!#REF!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Pertes'!$E$23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Pertes'!$A$1:$E$30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Pertes'!$A$1:$E$30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Pertes'!$A$1:$E$30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Pertes'!$A$1:$E$30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0">'Profits et Pertes'!$A$1:$M$32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23" i="1" s="1"/>
  <c r="C17" i="1"/>
  <c r="B21" i="1"/>
  <c r="B10" i="1"/>
  <c r="B11" i="1"/>
  <c r="E13" i="1"/>
  <c r="C13" i="1"/>
  <c r="B30" i="1"/>
  <c r="B28" i="1"/>
  <c r="B26" i="1"/>
  <c r="B24" i="1"/>
  <c r="B20" i="1"/>
  <c r="B19" i="1"/>
  <c r="B16" i="1"/>
  <c r="B15" i="1"/>
  <c r="B14" i="1"/>
  <c r="B17" i="1" l="1"/>
  <c r="E25" i="1"/>
  <c r="E27" i="1" s="1"/>
  <c r="E29" i="1" s="1"/>
  <c r="C23" i="1"/>
  <c r="B23" i="1" s="1"/>
  <c r="B13" i="1"/>
  <c r="C25" i="1" l="1"/>
  <c r="C27" i="1" l="1"/>
  <c r="B25" i="1"/>
  <c r="B27" i="1" l="1"/>
  <c r="C29" i="1"/>
  <c r="B29" i="1" s="1"/>
</calcChain>
</file>

<file path=xl/sharedStrings.xml><?xml version="1.0" encoding="utf-8"?>
<sst xmlns="http://schemas.openxmlformats.org/spreadsheetml/2006/main" count="24" uniqueCount="23">
  <si>
    <t>Association EPFL</t>
  </si>
  <si>
    <t>Ecublens</t>
  </si>
  <si>
    <t>CHF</t>
  </si>
  <si>
    <t>Total des produits</t>
  </si>
  <si>
    <t>Total des charges</t>
  </si>
  <si>
    <t>Résultat avant amortissements et provisions</t>
  </si>
  <si>
    <t>Résultat avant produits et charges financiers</t>
  </si>
  <si>
    <t>Résultat avant impôts</t>
  </si>
  <si>
    <t>Justification</t>
  </si>
  <si>
    <t>Ecart% Budget vs 
N-1</t>
  </si>
  <si>
    <t>Compte de profits et pertes (budget) 2022</t>
  </si>
  <si>
    <t>avec comparaison du compte d'exploitation 2021</t>
  </si>
  <si>
    <t>Budget 
2022</t>
  </si>
  <si>
    <t>Comptes
réalisés 
2021</t>
  </si>
  <si>
    <t>Produits du pôle</t>
  </si>
  <si>
    <t>AVP SAO : Subvention Demandée</t>
  </si>
  <si>
    <t>Charges du pôle</t>
  </si>
  <si>
    <t>Epiibre : Ventes</t>
  </si>
  <si>
    <t>Epilibre :</t>
  </si>
  <si>
    <t>Epilibre : Achat denrées Alimentaires</t>
  </si>
  <si>
    <t>Frais administratifs</t>
  </si>
  <si>
    <t>Action 50%</t>
  </si>
  <si>
    <t>Visite producteurs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</si>
</sst>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0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64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7" fillId="0" borderId="0" xfId="9" applyNumberFormat="1" applyFont="1" applyFill="1" applyBorder="1"/>
    <xf numFmtId="164" fontId="20" fillId="3" borderId="0" xfId="5" applyNumberFormat="1" applyFont="1" applyFill="1" applyBorder="1" applyAlignment="1">
      <alignment horizontal="right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4" fontId="15" fillId="0" borderId="3" xfId="4" applyNumberFormat="1" applyFont="1" applyFill="1" applyBorder="1" applyAlignment="1">
      <alignment horizontal="left" indent="1"/>
    </xf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4" fontId="18" fillId="0" borderId="4" xfId="11" applyNumberFormat="1" applyFont="1" applyFill="1" applyBorder="1"/>
    <xf numFmtId="167" fontId="23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4" fontId="16" fillId="0" borderId="0" xfId="2" applyNumberFormat="1" applyFont="1" applyFill="1" applyBorder="1" applyProtection="1">
      <protection locked="0"/>
    </xf>
    <xf numFmtId="164" fontId="18" fillId="0" borderId="0" xfId="9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4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4" fontId="25" fillId="0" borderId="0" xfId="2" applyNumberFormat="1" applyFont="1" applyBorder="1" applyProtection="1">
      <protection locked="0"/>
    </xf>
    <xf numFmtId="164" fontId="24" fillId="0" borderId="2" xfId="2" applyNumberFormat="1" applyFont="1" applyFill="1" applyBorder="1" applyAlignment="1">
      <alignment horizontal="left" vertical="center" wrapText="1" indent="1"/>
    </xf>
    <xf numFmtId="164" fontId="23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0" borderId="3" xfId="4" applyNumberFormat="1" applyFont="1" applyFill="1" applyBorder="1"/>
    <xf numFmtId="167" fontId="23" fillId="0" borderId="3" xfId="1" applyNumberFormat="1" applyFont="1" applyFill="1" applyBorder="1"/>
    <xf numFmtId="164" fontId="4" fillId="0" borderId="0" xfId="6" applyNumberFormat="1" applyFont="1" applyFill="1" applyBorder="1" applyAlignment="1">
      <alignment horizontal="center"/>
      <protection locked="0"/>
    </xf>
    <xf numFmtId="0" fontId="26" fillId="0" borderId="0" xfId="3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7" fillId="0" borderId="0" xfId="6" applyNumberFormat="1" applyFont="1" applyFill="1" applyBorder="1" applyAlignment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  <xf numFmtId="164" fontId="29" fillId="0" borderId="0" xfId="10" applyNumberFormat="1" applyFont="1" applyBorder="1">
      <protection locked="0"/>
    </xf>
    <xf numFmtId="164" fontId="16" fillId="0" borderId="0" xfId="2" applyNumberFormat="1" applyFont="1" applyAlignment="1" applyProtection="1">
      <alignment horizontal="right"/>
      <protection locked="0"/>
    </xf>
    <xf numFmtId="165" fontId="16" fillId="0" borderId="0" xfId="2" applyFont="1" applyAlignment="1">
      <alignment horizontal="center"/>
    </xf>
    <xf numFmtId="164" fontId="19" fillId="0" borderId="0" xfId="10" applyNumberFormat="1" applyFont="1" applyBorder="1">
      <protection locked="0"/>
    </xf>
    <xf numFmtId="164" fontId="21" fillId="0" borderId="0" xfId="10" applyNumberFormat="1" applyFont="1" applyBorder="1">
      <protection locked="0"/>
    </xf>
    <xf numFmtId="164" fontId="22" fillId="0" borderId="0" xfId="10" applyNumberFormat="1" applyFont="1" applyBorder="1">
      <protection locked="0"/>
    </xf>
    <xf numFmtId="165" fontId="16" fillId="0" borderId="0" xfId="2" applyFont="1" applyAlignment="1" applyProtection="1">
      <alignment horizontal="left"/>
      <protection locked="0"/>
    </xf>
    <xf numFmtId="165" fontId="16" fillId="0" borderId="3" xfId="2" applyFont="1" applyBorder="1" applyAlignment="1">
      <alignment horizontal="left"/>
    </xf>
    <xf numFmtId="164" fontId="16" fillId="0" borderId="0" xfId="4" applyNumberFormat="1" applyFont="1" applyFill="1"/>
    <xf numFmtId="165" fontId="16" fillId="0" borderId="0" xfId="2" applyFont="1" applyAlignment="1">
      <alignment horizontal="left"/>
    </xf>
    <xf numFmtId="165" fontId="18" fillId="0" borderId="0" xfId="2" applyFont="1" applyAlignment="1" applyProtection="1">
      <alignment horizontal="left"/>
      <protection locked="0"/>
    </xf>
    <xf numFmtId="164" fontId="16" fillId="0" borderId="0" xfId="2" applyNumberFormat="1" applyFont="1" applyProtection="1">
      <protection locked="0"/>
    </xf>
    <xf numFmtId="164" fontId="16" fillId="0" borderId="0" xfId="2" applyNumberFormat="1" applyFont="1" applyAlignment="1" applyProtection="1">
      <alignment horizontal="center"/>
      <protection locked="0"/>
    </xf>
    <xf numFmtId="165" fontId="18" fillId="0" borderId="0" xfId="2" applyFont="1" applyAlignment="1">
      <alignment horizontal="left"/>
    </xf>
    <xf numFmtId="164" fontId="16" fillId="0" borderId="0" xfId="2" applyNumberFormat="1" applyFont="1"/>
    <xf numFmtId="164" fontId="15" fillId="3" borderId="0" xfId="2" applyNumberFormat="1" applyFont="1" applyFill="1"/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7"/>
  <sheetViews>
    <sheetView showGridLines="0" tabSelected="1" topLeftCell="A8" zoomScale="110" zoomScaleNormal="110" zoomScaleSheetLayoutView="110" workbookViewId="0">
      <selection activeCell="E18" sqref="E18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3" customWidth="1"/>
    <col min="4" max="4" width="3.21875" style="13" customWidth="1"/>
    <col min="5" max="5" width="17.88671875" style="3" customWidth="1"/>
    <col min="6" max="6" width="81.109375" style="11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43" t="s">
        <v>0</v>
      </c>
      <c r="B1" s="43"/>
      <c r="C1" s="43"/>
      <c r="D1" s="43"/>
      <c r="E1" s="43"/>
      <c r="F1" s="9"/>
    </row>
    <row r="2" spans="1:6" ht="18.899999999999999" customHeight="1">
      <c r="A2" s="44" t="s">
        <v>1</v>
      </c>
      <c r="B2" s="44"/>
      <c r="C2" s="44"/>
      <c r="D2" s="44"/>
      <c r="E2" s="44"/>
      <c r="F2" s="9"/>
    </row>
    <row r="3" spans="1:6">
      <c r="A3" s="45"/>
      <c r="B3" s="45"/>
      <c r="C3" s="45"/>
      <c r="D3" s="45"/>
      <c r="E3" s="45"/>
      <c r="F3" s="9"/>
    </row>
    <row r="4" spans="1:6" ht="17.399999999999999">
      <c r="A4" s="46" t="s">
        <v>10</v>
      </c>
      <c r="B4" s="46"/>
      <c r="C4" s="46"/>
      <c r="D4" s="46"/>
      <c r="E4" s="46"/>
      <c r="F4" s="9"/>
    </row>
    <row r="5" spans="1:6" ht="15.6">
      <c r="A5" s="47" t="s">
        <v>11</v>
      </c>
      <c r="B5" s="47"/>
      <c r="C5" s="47"/>
      <c r="D5" s="47"/>
      <c r="E5" s="47"/>
      <c r="F5" s="9"/>
    </row>
    <row r="6" spans="1:6" ht="18">
      <c r="A6" s="42"/>
      <c r="B6" s="42"/>
      <c r="C6" s="42"/>
      <c r="D6" s="42"/>
      <c r="E6" s="42"/>
      <c r="F6" s="9"/>
    </row>
    <row r="7" spans="1:6" ht="41.4">
      <c r="A7" s="38"/>
      <c r="B7" s="39" t="s">
        <v>9</v>
      </c>
      <c r="C7" s="15" t="s">
        <v>12</v>
      </c>
      <c r="D7" s="16"/>
      <c r="E7" s="15" t="s">
        <v>13</v>
      </c>
      <c r="F7" s="17" t="s">
        <v>8</v>
      </c>
    </row>
    <row r="8" spans="1:6" s="3" customFormat="1" ht="18" customHeight="1">
      <c r="A8" s="48" t="s">
        <v>14</v>
      </c>
      <c r="B8" s="18"/>
      <c r="C8" s="49" t="s">
        <v>2</v>
      </c>
      <c r="D8" s="19"/>
      <c r="E8" s="49" t="s">
        <v>2</v>
      </c>
      <c r="F8" s="50"/>
    </row>
    <row r="9" spans="1:6" s="4" customFormat="1" ht="18" customHeight="1">
      <c r="A9" s="51"/>
      <c r="B9" s="52"/>
      <c r="C9" s="53"/>
      <c r="D9" s="20"/>
      <c r="E9" s="53"/>
      <c r="F9" s="54"/>
    </row>
    <row r="10" spans="1:6" ht="18" customHeight="1">
      <c r="A10" s="24" t="s">
        <v>15</v>
      </c>
      <c r="B10" s="22" t="str">
        <f t="shared" ref="B10:B11" si="0">IFERROR((C10-E10)/E10,"")</f>
        <v/>
      </c>
      <c r="C10" s="21">
        <v>1370</v>
      </c>
      <c r="D10" s="23"/>
      <c r="E10" s="21">
        <v>0</v>
      </c>
      <c r="F10" s="55"/>
    </row>
    <row r="11" spans="1:6" ht="18" customHeight="1">
      <c r="A11" s="24" t="s">
        <v>17</v>
      </c>
      <c r="B11" s="22">
        <f t="shared" si="0"/>
        <v>-0.13223319786529369</v>
      </c>
      <c r="C11" s="21">
        <v>3000</v>
      </c>
      <c r="D11" s="23"/>
      <c r="E11" s="21">
        <v>3457.15</v>
      </c>
      <c r="F11" s="55"/>
    </row>
    <row r="12" spans="1:6" ht="18" customHeight="1">
      <c r="A12" s="56"/>
      <c r="B12" s="25"/>
      <c r="C12" s="56"/>
      <c r="D12" s="26"/>
      <c r="E12" s="56"/>
      <c r="F12" s="57"/>
    </row>
    <row r="13" spans="1:6" ht="18" customHeight="1" thickBot="1">
      <c r="A13" s="27" t="s">
        <v>3</v>
      </c>
      <c r="B13" s="28">
        <f t="shared" ref="B13:B30" si="1">IFERROR((C13-E13)/E13,"")</f>
        <v>0.26404697510955555</v>
      </c>
      <c r="C13" s="27">
        <f>SUM(C10:C11)</f>
        <v>4370</v>
      </c>
      <c r="D13" s="29"/>
      <c r="E13" s="27">
        <f>SUM(E10:E11)</f>
        <v>3457.15</v>
      </c>
      <c r="F13" s="58"/>
    </row>
    <row r="14" spans="1:6" ht="18" customHeight="1" thickTop="1">
      <c r="A14" s="59"/>
      <c r="B14" s="25" t="str">
        <f t="shared" si="1"/>
        <v/>
      </c>
      <c r="C14" s="60"/>
      <c r="D14" s="20"/>
      <c r="E14" s="60"/>
      <c r="F14" s="54"/>
    </row>
    <row r="15" spans="1:6" ht="18" customHeight="1">
      <c r="A15" s="48" t="s">
        <v>16</v>
      </c>
      <c r="B15" s="25" t="str">
        <f t="shared" si="1"/>
        <v/>
      </c>
      <c r="C15" s="31"/>
      <c r="D15" s="26"/>
      <c r="E15" s="31"/>
      <c r="F15" s="61"/>
    </row>
    <row r="16" spans="1:6" ht="18" customHeight="1">
      <c r="A16" s="51"/>
      <c r="B16" s="25" t="str">
        <f t="shared" si="1"/>
        <v/>
      </c>
      <c r="C16" s="53"/>
      <c r="D16" s="20"/>
      <c r="E16" s="53"/>
      <c r="F16" s="57"/>
    </row>
    <row r="17" spans="1:6" ht="18" customHeight="1">
      <c r="A17" s="40" t="s">
        <v>18</v>
      </c>
      <c r="B17" s="41">
        <f t="shared" si="1"/>
        <v>-0.52398225336126258</v>
      </c>
      <c r="C17" s="40">
        <f>SUM(C18:C21)</f>
        <v>4370</v>
      </c>
      <c r="D17" s="23"/>
      <c r="E17" s="40">
        <f>SUM(E18:E21)</f>
        <v>9180.33</v>
      </c>
      <c r="F17" s="55"/>
    </row>
    <row r="18" spans="1:6" ht="18" customHeight="1">
      <c r="A18" s="24" t="s">
        <v>19</v>
      </c>
      <c r="B18" s="22"/>
      <c r="C18" s="21">
        <v>3000</v>
      </c>
      <c r="D18" s="23"/>
      <c r="E18" s="21">
        <v>8519.58</v>
      </c>
      <c r="F18" s="55"/>
    </row>
    <row r="19" spans="1:6" ht="18" customHeight="1">
      <c r="A19" s="24" t="s">
        <v>20</v>
      </c>
      <c r="B19" s="22">
        <f t="shared" si="1"/>
        <v>-0.13312693498452013</v>
      </c>
      <c r="C19" s="21">
        <v>70</v>
      </c>
      <c r="D19" s="23"/>
      <c r="E19" s="21">
        <v>80.75</v>
      </c>
      <c r="F19" s="55"/>
    </row>
    <row r="20" spans="1:6" ht="18" customHeight="1">
      <c r="A20" s="24" t="s">
        <v>21</v>
      </c>
      <c r="B20" s="22">
        <f t="shared" si="1"/>
        <v>0.2</v>
      </c>
      <c r="C20" s="21">
        <v>600</v>
      </c>
      <c r="D20" s="23"/>
      <c r="E20" s="21">
        <v>500</v>
      </c>
      <c r="F20" s="55"/>
    </row>
    <row r="21" spans="1:6" ht="18" customHeight="1">
      <c r="A21" s="24" t="s">
        <v>22</v>
      </c>
      <c r="B21" s="22">
        <f t="shared" ref="B21" si="2">IFERROR((C21-E21)/E21,"")</f>
        <v>7.75</v>
      </c>
      <c r="C21" s="21">
        <v>700</v>
      </c>
      <c r="D21" s="23"/>
      <c r="E21" s="21">
        <v>80</v>
      </c>
      <c r="F21" s="55"/>
    </row>
    <row r="22" spans="1:6" ht="18" customHeight="1">
      <c r="A22" s="62"/>
      <c r="B22" s="25"/>
      <c r="C22" s="62"/>
      <c r="D22" s="63"/>
      <c r="E22" s="62"/>
      <c r="F22" s="57"/>
    </row>
    <row r="23" spans="1:6" s="6" customFormat="1" ht="18" customHeight="1" thickBot="1">
      <c r="A23" s="27" t="s">
        <v>4</v>
      </c>
      <c r="B23" s="28">
        <f t="shared" si="1"/>
        <v>-0.52398225336126258</v>
      </c>
      <c r="C23" s="27">
        <f>C17</f>
        <v>4370</v>
      </c>
      <c r="D23" s="29"/>
      <c r="E23" s="27">
        <f>E17</f>
        <v>9180.33</v>
      </c>
      <c r="F23" s="61"/>
    </row>
    <row r="24" spans="1:6" ht="18" customHeight="1" thickTop="1">
      <c r="A24" s="32"/>
      <c r="B24" s="25" t="str">
        <f t="shared" si="1"/>
        <v/>
      </c>
      <c r="C24" s="32"/>
      <c r="D24" s="26"/>
      <c r="E24" s="32"/>
      <c r="F24" s="57"/>
    </row>
    <row r="25" spans="1:6" s="6" customFormat="1" ht="18" customHeight="1" thickBot="1">
      <c r="A25" s="27" t="s">
        <v>5</v>
      </c>
      <c r="B25" s="28">
        <f t="shared" si="1"/>
        <v>-1</v>
      </c>
      <c r="C25" s="35">
        <f>C13-C23</f>
        <v>0</v>
      </c>
      <c r="D25" s="29"/>
      <c r="E25" s="27">
        <f>E13-E23</f>
        <v>-5723.18</v>
      </c>
      <c r="F25" s="61"/>
    </row>
    <row r="26" spans="1:6" ht="18" customHeight="1" thickTop="1">
      <c r="A26" s="32"/>
      <c r="B26" s="25" t="str">
        <f t="shared" si="1"/>
        <v/>
      </c>
      <c r="C26" s="32"/>
      <c r="D26" s="26"/>
      <c r="E26" s="32"/>
      <c r="F26" s="57"/>
    </row>
    <row r="27" spans="1:6" ht="18" customHeight="1" thickBot="1">
      <c r="A27" s="35" t="s">
        <v>6</v>
      </c>
      <c r="B27" s="28">
        <f t="shared" si="1"/>
        <v>-1</v>
      </c>
      <c r="C27" s="35">
        <f>C25</f>
        <v>0</v>
      </c>
      <c r="D27" s="36"/>
      <c r="E27" s="35">
        <f>E25</f>
        <v>-5723.18</v>
      </c>
      <c r="F27" s="61"/>
    </row>
    <row r="28" spans="1:6" ht="18" customHeight="1" thickTop="1">
      <c r="A28" s="59"/>
      <c r="B28" s="25" t="str">
        <f t="shared" si="1"/>
        <v/>
      </c>
      <c r="C28" s="59"/>
      <c r="D28" s="33"/>
      <c r="E28" s="59"/>
      <c r="F28" s="57"/>
    </row>
    <row r="29" spans="1:6" ht="18" customHeight="1" thickBot="1">
      <c r="A29" s="35" t="s">
        <v>7</v>
      </c>
      <c r="B29" s="28">
        <f t="shared" si="1"/>
        <v>-1</v>
      </c>
      <c r="C29" s="35">
        <f>C27</f>
        <v>0</v>
      </c>
      <c r="D29" s="36"/>
      <c r="E29" s="35">
        <f>E27</f>
        <v>-5723.18</v>
      </c>
      <c r="F29" s="61"/>
    </row>
    <row r="30" spans="1:6" ht="18" customHeight="1" thickTop="1">
      <c r="A30" s="59"/>
      <c r="B30" s="25" t="str">
        <f t="shared" si="1"/>
        <v/>
      </c>
      <c r="C30" s="59"/>
      <c r="D30" s="33"/>
      <c r="E30" s="59"/>
      <c r="F30" s="57"/>
    </row>
    <row r="31" spans="1:6" ht="18" customHeight="1">
      <c r="A31" s="37"/>
      <c r="B31" s="25"/>
      <c r="C31" s="30"/>
      <c r="D31" s="33"/>
      <c r="E31" s="30"/>
      <c r="F31" s="34"/>
    </row>
    <row r="32" spans="1:6" ht="18" customHeight="1">
      <c r="A32" s="5"/>
      <c r="B32" s="12"/>
      <c r="C32" s="7"/>
      <c r="D32" s="14"/>
      <c r="E32" s="7"/>
      <c r="F32" s="10"/>
    </row>
    <row r="33" spans="1:5" ht="18" customHeight="1">
      <c r="A33" s="1"/>
      <c r="B33" s="1"/>
      <c r="C33" s="8"/>
      <c r="E33" s="8"/>
    </row>
    <row r="34" spans="1:5">
      <c r="A34" s="1"/>
      <c r="B34" s="1"/>
      <c r="C34" s="8"/>
      <c r="E34" s="8"/>
    </row>
    <row r="35" spans="1:5">
      <c r="A35" s="1"/>
      <c r="B35" s="1"/>
      <c r="C35" s="8"/>
      <c r="E35" s="8"/>
    </row>
    <row r="36" spans="1:5">
      <c r="A36" s="1"/>
      <c r="B36" s="1"/>
      <c r="C36" s="8"/>
      <c r="E36" s="8"/>
    </row>
    <row r="37" spans="1:5">
      <c r="C37" s="8"/>
      <c r="E37" s="8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10</vt:i4>
      </vt:variant>
    </vt:vector>
  </HeadingPairs>
  <TitlesOfParts>
    <vt:vector size="11" baseType="lpstr">
      <vt:lpstr>Profits et Pertes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TOTPROD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2022-01-30T16:20:20Z</dcterms:modified>
</cp:coreProperties>
</file>