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\Asos\Unipoly\Tresorerie21-22\UP_Tresorerie_21-22\4-Subventions\2021-2022\FAE\Dossier de travail\Version 2\"/>
    </mc:Choice>
  </mc:AlternateContent>
  <xr:revisionPtr revIDLastSave="0" documentId="13_ncr:1_{7AA4EE2A-C7C3-49F1-A465-781A23F1A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 2022" sheetId="1" r:id="rId1"/>
    <sheet name="Détail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1" l="1"/>
  <c r="K41" i="2"/>
  <c r="S39" i="2"/>
  <c r="B55" i="1" s="1"/>
  <c r="K37" i="2"/>
  <c r="AA35" i="2"/>
  <c r="K32" i="2"/>
  <c r="B46" i="1" s="1"/>
  <c r="AA30" i="2"/>
  <c r="S27" i="2"/>
  <c r="AA25" i="2"/>
  <c r="B69" i="1" s="1"/>
  <c r="K25" i="2"/>
  <c r="C25" i="2"/>
  <c r="B33" i="1" s="1"/>
  <c r="O24" i="2"/>
  <c r="B53" i="1" s="1"/>
  <c r="AA21" i="2"/>
  <c r="K21" i="2"/>
  <c r="G21" i="2"/>
  <c r="C20" i="2"/>
  <c r="S19" i="2"/>
  <c r="B58" i="1" s="1"/>
  <c r="O19" i="2"/>
  <c r="AA17" i="2"/>
  <c r="B67" i="1" s="1"/>
  <c r="G16" i="2"/>
  <c r="B37" i="1" s="1"/>
  <c r="C16" i="2"/>
  <c r="S15" i="2"/>
  <c r="B57" i="1" s="1"/>
  <c r="O15" i="2"/>
  <c r="B51" i="1" s="1"/>
  <c r="K15" i="2"/>
  <c r="B43" i="1" s="1"/>
  <c r="AA13" i="2"/>
  <c r="B66" i="1" s="1"/>
  <c r="W12" i="2"/>
  <c r="G12" i="2"/>
  <c r="B36" i="1" s="1"/>
  <c r="C12" i="2"/>
  <c r="S11" i="2"/>
  <c r="O11" i="2"/>
  <c r="B50" i="1" s="1"/>
  <c r="K11" i="2"/>
  <c r="AA8" i="2"/>
  <c r="C8" i="2"/>
  <c r="K7" i="2"/>
  <c r="G7" i="2"/>
  <c r="F78" i="1"/>
  <c r="F74" i="1"/>
  <c r="B71" i="1"/>
  <c r="B70" i="1"/>
  <c r="A70" i="1"/>
  <c r="A69" i="1"/>
  <c r="B68" i="1"/>
  <c r="A68" i="1"/>
  <c r="A67" i="1"/>
  <c r="A66" i="1"/>
  <c r="B65" i="1"/>
  <c r="A65" i="1"/>
  <c r="B61" i="1"/>
  <c r="A61" i="1"/>
  <c r="B60" i="1"/>
  <c r="A60" i="1"/>
  <c r="B59" i="1"/>
  <c r="A59" i="1"/>
  <c r="A58" i="1"/>
  <c r="A57" i="1"/>
  <c r="B56" i="1"/>
  <c r="A56" i="1"/>
  <c r="A55" i="1"/>
  <c r="A53" i="1"/>
  <c r="B52" i="1"/>
  <c r="A52" i="1"/>
  <c r="A51" i="1"/>
  <c r="A50" i="1"/>
  <c r="B48" i="1"/>
  <c r="A48" i="1"/>
  <c r="B47" i="1"/>
  <c r="A47" i="1"/>
  <c r="A46" i="1"/>
  <c r="B45" i="1"/>
  <c r="A45" i="1"/>
  <c r="B44" i="1"/>
  <c r="A44" i="1"/>
  <c r="A43" i="1"/>
  <c r="B42" i="1"/>
  <c r="A42" i="1"/>
  <c r="B41" i="1"/>
  <c r="A41" i="1"/>
  <c r="B40" i="1"/>
  <c r="A40" i="1"/>
  <c r="B38" i="1"/>
  <c r="A38" i="1"/>
  <c r="A37" i="1"/>
  <c r="A36" i="1"/>
  <c r="B35" i="1"/>
  <c r="A35" i="1"/>
  <c r="B32" i="1"/>
  <c r="A32" i="1"/>
  <c r="B31" i="1"/>
  <c r="A31" i="1"/>
  <c r="B30" i="1"/>
  <c r="A30" i="1"/>
  <c r="B29" i="1"/>
  <c r="A29" i="1"/>
  <c r="F25" i="1"/>
  <c r="B25" i="1"/>
  <c r="F21" i="1"/>
  <c r="B19" i="1"/>
  <c r="F17" i="1"/>
  <c r="B15" i="1"/>
  <c r="F13" i="1"/>
  <c r="B11" i="1"/>
  <c r="F9" i="1"/>
  <c r="B72" i="1" l="1"/>
  <c r="B74" i="1"/>
  <c r="B75" i="1" l="1"/>
  <c r="B78" i="1"/>
</calcChain>
</file>

<file path=xl/sharedStrings.xml><?xml version="1.0" encoding="utf-8"?>
<sst xmlns="http://schemas.openxmlformats.org/spreadsheetml/2006/main" count="279" uniqueCount="134">
  <si>
    <t>Budget Prévisionnel de la Semaine de la Durabilité au 10.02.2022</t>
  </si>
  <si>
    <t>Dépenses prévues</t>
  </si>
  <si>
    <t>Produits prévus</t>
  </si>
  <si>
    <t>Budget Staff</t>
  </si>
  <si>
    <t>Montant</t>
  </si>
  <si>
    <t>Remarques</t>
  </si>
  <si>
    <t>Subventions AVP SAO</t>
  </si>
  <si>
    <t>Location Refuge (Soirée remerciements)</t>
  </si>
  <si>
    <t xml:space="preserve">Subvention pour l'évènement </t>
  </si>
  <si>
    <t xml:space="preserve">Boissons/Nourriture (Soirée remerciements) </t>
  </si>
  <si>
    <t xml:space="preserve">Total </t>
  </si>
  <si>
    <t>Bons Staff</t>
  </si>
  <si>
    <t>Des bons pour des consommations gratuites,
 seront fournies lors des différents évènements</t>
  </si>
  <si>
    <t>Total</t>
  </si>
  <si>
    <t>Subvention FAE</t>
  </si>
  <si>
    <t>Budget Evénements (Général)</t>
  </si>
  <si>
    <t>Nourriture supplémentaire en cas de manque d'invendus</t>
  </si>
  <si>
    <t>Subvention AgePoly</t>
  </si>
  <si>
    <t>Budget Logisitique</t>
  </si>
  <si>
    <t>Radio/Mobilité/Urgence</t>
  </si>
  <si>
    <t>Subvention Durabilité EPFL</t>
  </si>
  <si>
    <t>Budget Communication</t>
  </si>
  <si>
    <t>Affiches/Flyers</t>
  </si>
  <si>
    <t>Totems</t>
  </si>
  <si>
    <t>Pour le bois et le matériel à avoir</t>
  </si>
  <si>
    <t>Subvention Durabilité UNIL</t>
  </si>
  <si>
    <t>Promotion &amp; Recrutement</t>
  </si>
  <si>
    <t>Pour l'organisation de stands promotionels
 et les recrutements</t>
  </si>
  <si>
    <t>Total:</t>
  </si>
  <si>
    <t>Budget évènements</t>
  </si>
  <si>
    <t>Lundi</t>
  </si>
  <si>
    <t>Aménagement Jardin</t>
  </si>
  <si>
    <t>Mardi</t>
  </si>
  <si>
    <t>Mercredi</t>
  </si>
  <si>
    <t>Jeudi</t>
  </si>
  <si>
    <t>Vendredi</t>
  </si>
  <si>
    <t xml:space="preserve">Samedi </t>
  </si>
  <si>
    <t>Projection Tides</t>
  </si>
  <si>
    <t>CHF500,00</t>
  </si>
  <si>
    <t>Permanent</t>
  </si>
  <si>
    <t>Total des dépenses prévues</t>
  </si>
  <si>
    <t>Total des produits prévus</t>
  </si>
  <si>
    <t>Marge 5%</t>
  </si>
  <si>
    <t>(Pour les dépenses imprévues)</t>
  </si>
  <si>
    <t>Détails Budget évènements</t>
  </si>
  <si>
    <t>Permanence</t>
  </si>
  <si>
    <t>Conférence Inauguration AJE</t>
  </si>
  <si>
    <t>Remarque</t>
  </si>
  <si>
    <t>Atelier Art</t>
  </si>
  <si>
    <t xml:space="preserve">Montant </t>
  </si>
  <si>
    <t>PEL Visite du jarfin</t>
  </si>
  <si>
    <t>Amuse-Bouche</t>
  </si>
  <si>
    <t xml:space="preserve">Apéro de la fin </t>
  </si>
  <si>
    <t>Achat de matériel art</t>
  </si>
  <si>
    <t>Matériel</t>
  </si>
  <si>
    <t>Planton, graines</t>
  </si>
  <si>
    <t xml:space="preserve">Eprouvette </t>
  </si>
  <si>
    <t xml:space="preserve">Cadeau </t>
  </si>
  <si>
    <t>Aucune Charge Prévue</t>
  </si>
  <si>
    <t>Atelier DIY</t>
  </si>
  <si>
    <t>Ferme de Bassenges: visite + chantier</t>
  </si>
  <si>
    <t>Méditaton</t>
  </si>
  <si>
    <t>EVA</t>
  </si>
  <si>
    <t>Projection</t>
  </si>
  <si>
    <t>IE Café-débat</t>
  </si>
  <si>
    <t>Poster</t>
  </si>
  <si>
    <t>Forfait 2h de visite</t>
  </si>
  <si>
    <t>Denrées alimentaires</t>
  </si>
  <si>
    <t>Droits auteur</t>
  </si>
  <si>
    <t>Pouss-ensemble</t>
  </si>
  <si>
    <t>Matériel de couture</t>
  </si>
  <si>
    <t>Apéro</t>
  </si>
  <si>
    <t>Matériel de plantations</t>
  </si>
  <si>
    <t>fiches explicatives</t>
  </si>
  <si>
    <t>Communications</t>
  </si>
  <si>
    <t>Débat convergence</t>
  </si>
  <si>
    <t>Amnesty</t>
  </si>
  <si>
    <t>CIGC</t>
  </si>
  <si>
    <t>Visite Vorace</t>
  </si>
  <si>
    <t>Table ronde Contraception</t>
  </si>
  <si>
    <t>Amuse-bouche vorace</t>
  </si>
  <si>
    <t>Matériel de bureau</t>
  </si>
  <si>
    <t>Apéritif</t>
  </si>
  <si>
    <t>Achat matos</t>
  </si>
  <si>
    <t>Exposition Artepoly</t>
  </si>
  <si>
    <t>Matériel d'exposition</t>
  </si>
  <si>
    <t>UPFL - Atelier</t>
  </si>
  <si>
    <t>Rethinking</t>
  </si>
  <si>
    <t>Épilibre atelier</t>
  </si>
  <si>
    <t>Atelier Gary</t>
  </si>
  <si>
    <t>Matière premiere</t>
  </si>
  <si>
    <t>Apéro fancy</t>
  </si>
  <si>
    <t>Tissu</t>
  </si>
  <si>
    <t>Impression carte</t>
  </si>
  <si>
    <t>Si impression de carte</t>
  </si>
  <si>
    <t>Fil</t>
  </si>
  <si>
    <t>Epilibre</t>
  </si>
  <si>
    <t>Mercerie</t>
  </si>
  <si>
    <t>Projection EPSYL</t>
  </si>
  <si>
    <t>Apiculture</t>
  </si>
  <si>
    <t>Jardin, bac place nord</t>
  </si>
  <si>
    <t>Droits du film</t>
  </si>
  <si>
    <t>Achat de graine</t>
  </si>
  <si>
    <t xml:space="preserve">Campus Piéton </t>
  </si>
  <si>
    <t>Cadeau + Apéro</t>
  </si>
  <si>
    <t>Petit Déjeuner</t>
  </si>
  <si>
    <t>Manque denrées alimentaires</t>
  </si>
  <si>
    <t>Travail qui relie</t>
  </si>
  <si>
    <t>Thé &amp; Biscuit</t>
  </si>
  <si>
    <t>Imaginarium</t>
  </si>
  <si>
    <t>Repair Café</t>
  </si>
  <si>
    <t>Carte postale</t>
  </si>
  <si>
    <t>Envoi par la poste</t>
  </si>
  <si>
    <t>Défraiement réparateur·ices</t>
  </si>
  <si>
    <t>Snack</t>
  </si>
  <si>
    <t>Parce que c'est long</t>
  </si>
  <si>
    <t>Conférence Euh?réka</t>
  </si>
  <si>
    <t>Matériel de réparation</t>
  </si>
  <si>
    <t>Graphiste</t>
  </si>
  <si>
    <t>A repréciser</t>
  </si>
  <si>
    <t xml:space="preserve">Apéro de fin </t>
  </si>
  <si>
    <t>apéro de cloture fancy</t>
  </si>
  <si>
    <t>Cadeau intervenant·e·s</t>
  </si>
  <si>
    <t xml:space="preserve">nuit hôtel </t>
  </si>
  <si>
    <t xml:space="preserve">Fresque du climat </t>
  </si>
  <si>
    <t>Conférence éco-psychologie</t>
  </si>
  <si>
    <t>Atelier PEL</t>
  </si>
  <si>
    <t>Costumes</t>
  </si>
  <si>
    <t>décor</t>
  </si>
  <si>
    <t>Bois + torche</t>
  </si>
  <si>
    <t>Matériel bricolage</t>
  </si>
  <si>
    <t>Concert Sat</t>
  </si>
  <si>
    <t>Defraiement DVSS</t>
  </si>
  <si>
    <t>faut payer les artistes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</si>
</sst>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#,##0.00"/>
  </numFmts>
  <fonts count="12" x14ac:knownFonts="1">
    <font>
      <sz val="10"/>
      <color rgb="FF000000"/>
      <name val="Arial"/>
    </font>
    <font>
      <b/>
      <sz val="24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0"/>
      <color theme="1"/>
      <name val="Calibri"/>
    </font>
    <font>
      <b/>
      <sz val="36"/>
      <color theme="1"/>
      <name val="Calibri"/>
    </font>
    <font>
      <b/>
      <sz val="10"/>
      <color theme="1"/>
      <name val="Calibri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E06666"/>
        <bgColor rgb="FFE06666"/>
      </patternFill>
    </fill>
    <fill>
      <patternFill patternType="solid">
        <fgColor rgb="FF9CB5DB"/>
        <bgColor rgb="FF9CB5DB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6" fillId="0" borderId="0" xfId="0" applyFont="1"/>
    <xf numFmtId="4" fontId="6" fillId="0" borderId="0" xfId="0" applyNumberFormat="1" applyFont="1"/>
    <xf numFmtId="0" fontId="5" fillId="7" borderId="1" xfId="0" applyFont="1" applyFill="1" applyBorder="1" applyAlignment="1">
      <alignment horizontal="left" vertical="center"/>
    </xf>
    <xf numFmtId="164" fontId="5" fillId="7" borderId="2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64" fontId="2" fillId="9" borderId="0" xfId="0" applyNumberFormat="1" applyFont="1" applyFill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164" fontId="5" fillId="9" borderId="2" xfId="0" applyNumberFormat="1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 wrapText="1"/>
    </xf>
    <xf numFmtId="164" fontId="2" fillId="11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164" fontId="5" fillId="11" borderId="2" xfId="0" applyNumberFormat="1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164" fontId="5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/>
    <xf numFmtId="164" fontId="2" fillId="12" borderId="0" xfId="0" applyNumberFormat="1" applyFont="1" applyFill="1" applyAlignment="1">
      <alignment horizontal="left"/>
    </xf>
    <xf numFmtId="0" fontId="5" fillId="12" borderId="1" xfId="0" applyFont="1" applyFill="1" applyBorder="1" applyAlignment="1">
      <alignment horizontal="left" vertical="center" wrapText="1"/>
    </xf>
    <xf numFmtId="164" fontId="5" fillId="12" borderId="2" xfId="0" applyNumberFormat="1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 wrapText="1"/>
    </xf>
    <xf numFmtId="0" fontId="2" fillId="13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horizontal="left" vertical="center"/>
    </xf>
    <xf numFmtId="164" fontId="7" fillId="14" borderId="0" xfId="0" applyNumberFormat="1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15" borderId="0" xfId="0" applyFont="1" applyFill="1" applyAlignment="1">
      <alignment horizontal="left" vertical="center" wrapText="1"/>
    </xf>
    <xf numFmtId="0" fontId="2" fillId="15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16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1" fillId="4" borderId="0" xfId="0" applyFont="1" applyFill="1" applyAlignment="1"/>
    <xf numFmtId="0" fontId="11" fillId="4" borderId="0" xfId="0" applyFont="1" applyFill="1" applyAlignment="1">
      <alignment horizontal="left"/>
    </xf>
    <xf numFmtId="0" fontId="8" fillId="15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2"/>
  <sheetViews>
    <sheetView tabSelected="1" topLeftCell="A12" workbookViewId="0">
      <selection activeCell="A32" sqref="A32"/>
    </sheetView>
  </sheetViews>
  <sheetFormatPr baseColWidth="10" defaultColWidth="14.44140625" defaultRowHeight="15.75" customHeight="1" x14ac:dyDescent="0.25"/>
  <cols>
    <col min="1" max="1" width="52.6640625" customWidth="1"/>
    <col min="2" max="2" width="19.88671875" customWidth="1"/>
    <col min="3" max="3" width="48" customWidth="1"/>
    <col min="4" max="4" width="7" customWidth="1"/>
    <col min="5" max="5" width="37.6640625" customWidth="1"/>
    <col min="6" max="6" width="19.88671875" customWidth="1"/>
    <col min="7" max="7" width="48" customWidth="1"/>
  </cols>
  <sheetData>
    <row r="1" spans="1:26" ht="14.4" x14ac:dyDescent="0.25">
      <c r="A1" s="120" t="s">
        <v>0</v>
      </c>
      <c r="B1" s="119"/>
      <c r="C1" s="119"/>
      <c r="D1" s="119"/>
      <c r="E1" s="119"/>
      <c r="F1" s="119"/>
      <c r="G1" s="1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119"/>
      <c r="B2" s="119"/>
      <c r="C2" s="119"/>
      <c r="D2" s="119"/>
      <c r="E2" s="119"/>
      <c r="F2" s="119"/>
      <c r="G2" s="1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119"/>
      <c r="B3" s="119"/>
      <c r="C3" s="119"/>
      <c r="D3" s="119"/>
      <c r="E3" s="119"/>
      <c r="F3" s="119"/>
      <c r="G3" s="11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121" t="s">
        <v>1</v>
      </c>
      <c r="B5" s="119"/>
      <c r="C5" s="119"/>
      <c r="D5" s="1"/>
      <c r="E5" s="121" t="s">
        <v>2</v>
      </c>
      <c r="F5" s="119"/>
      <c r="G5" s="11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2" t="s">
        <v>3</v>
      </c>
      <c r="B7" s="2" t="s">
        <v>4</v>
      </c>
      <c r="C7" s="2" t="s">
        <v>5</v>
      </c>
      <c r="D7" s="1"/>
      <c r="E7" s="3" t="s">
        <v>6</v>
      </c>
      <c r="F7" s="4"/>
      <c r="G7" s="4" t="s">
        <v>5</v>
      </c>
      <c r="H7" s="1"/>
      <c r="I7" s="5"/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7</v>
      </c>
      <c r="B8" s="7">
        <v>300</v>
      </c>
      <c r="C8" s="6"/>
      <c r="D8" s="1"/>
      <c r="E8" s="8" t="s">
        <v>8</v>
      </c>
      <c r="F8" s="9">
        <v>1000</v>
      </c>
      <c r="G8" s="8"/>
      <c r="H8" s="1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9</v>
      </c>
      <c r="B9" s="10">
        <v>800</v>
      </c>
      <c r="C9" s="6"/>
      <c r="D9" s="1"/>
      <c r="E9" s="11" t="s">
        <v>10</v>
      </c>
      <c r="F9" s="12">
        <f>F8</f>
        <v>1000</v>
      </c>
      <c r="G9" s="13"/>
      <c r="H9" s="1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11</v>
      </c>
      <c r="B10" s="10">
        <v>250</v>
      </c>
      <c r="C10" s="14" t="s">
        <v>12</v>
      </c>
      <c r="D10" s="1"/>
      <c r="E10" s="1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6" t="s">
        <v>13</v>
      </c>
      <c r="B11" s="17">
        <f>SUM(B8:B10)</f>
        <v>1350</v>
      </c>
      <c r="C11" s="18"/>
      <c r="D11" s="1"/>
      <c r="E11" s="19" t="s">
        <v>14</v>
      </c>
      <c r="F11" s="20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" customHeight="1" x14ac:dyDescent="0.25">
      <c r="A12" s="1"/>
      <c r="B12" s="1"/>
      <c r="C12" s="1"/>
      <c r="D12" s="1"/>
      <c r="E12" s="8" t="s">
        <v>8</v>
      </c>
      <c r="F12" s="9">
        <v>1000</v>
      </c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21" t="s">
        <v>15</v>
      </c>
      <c r="B13" s="22" t="s">
        <v>4</v>
      </c>
      <c r="C13" s="21" t="s">
        <v>5</v>
      </c>
      <c r="D13" s="1"/>
      <c r="E13" s="23" t="s">
        <v>13</v>
      </c>
      <c r="F13" s="24">
        <f>F12</f>
        <v>1000</v>
      </c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26" t="s">
        <v>16</v>
      </c>
      <c r="B14" s="27">
        <v>500</v>
      </c>
      <c r="C14" s="28"/>
      <c r="D14" s="1"/>
      <c r="E14" s="29"/>
      <c r="F14" s="30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31" t="s">
        <v>13</v>
      </c>
      <c r="B15" s="32">
        <f>B14</f>
        <v>500</v>
      </c>
      <c r="C15" s="33"/>
      <c r="D15" s="1"/>
      <c r="E15" s="19" t="s">
        <v>17</v>
      </c>
      <c r="F15" s="20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25">
      <c r="A16" s="29"/>
      <c r="B16" s="29"/>
      <c r="C16" s="29"/>
      <c r="D16" s="1"/>
      <c r="E16" s="8" t="s">
        <v>8</v>
      </c>
      <c r="F16" s="9">
        <v>1000</v>
      </c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 x14ac:dyDescent="0.25">
      <c r="A17" s="34" t="s">
        <v>18</v>
      </c>
      <c r="B17" s="34" t="s">
        <v>4</v>
      </c>
      <c r="C17" s="35" t="s">
        <v>5</v>
      </c>
      <c r="D17" s="1"/>
      <c r="E17" s="23" t="s">
        <v>13</v>
      </c>
      <c r="F17" s="24">
        <f>F16</f>
        <v>1000</v>
      </c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36" t="s">
        <v>19</v>
      </c>
      <c r="B18" s="37">
        <v>600</v>
      </c>
      <c r="C18" s="36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38" t="s">
        <v>13</v>
      </c>
      <c r="B19" s="39">
        <f>B18</f>
        <v>600</v>
      </c>
      <c r="C19" s="40"/>
      <c r="D19" s="1"/>
      <c r="E19" s="41" t="s">
        <v>20</v>
      </c>
      <c r="F19" s="20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25" customHeight="1" x14ac:dyDescent="0.25">
      <c r="A20" s="1"/>
      <c r="B20" s="1"/>
      <c r="C20" s="1"/>
      <c r="D20" s="1"/>
      <c r="E20" s="8" t="s">
        <v>8</v>
      </c>
      <c r="F20" s="9">
        <v>2483</v>
      </c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25">
      <c r="A21" s="42" t="s">
        <v>21</v>
      </c>
      <c r="B21" s="42" t="s">
        <v>4</v>
      </c>
      <c r="C21" s="42" t="s">
        <v>5</v>
      </c>
      <c r="D21" s="1"/>
      <c r="E21" s="23" t="s">
        <v>13</v>
      </c>
      <c r="F21" s="43">
        <f>F20</f>
        <v>2483</v>
      </c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25">
      <c r="A22" s="44" t="s">
        <v>22</v>
      </c>
      <c r="B22" s="45">
        <v>800</v>
      </c>
      <c r="C22" s="44"/>
      <c r="D22" s="1"/>
      <c r="E22" s="1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25">
      <c r="A23" s="44" t="s">
        <v>23</v>
      </c>
      <c r="B23" s="46">
        <v>200</v>
      </c>
      <c r="C23" s="47" t="s">
        <v>24</v>
      </c>
      <c r="D23" s="1"/>
      <c r="E23" s="41" t="s">
        <v>25</v>
      </c>
      <c r="F23" s="20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25">
      <c r="A24" s="44" t="s">
        <v>26</v>
      </c>
      <c r="B24" s="48">
        <v>100</v>
      </c>
      <c r="C24" s="47" t="s">
        <v>27</v>
      </c>
      <c r="D24" s="1"/>
      <c r="E24" s="8" t="s">
        <v>8</v>
      </c>
      <c r="F24" s="9">
        <v>2483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25">
      <c r="A25" s="49" t="s">
        <v>28</v>
      </c>
      <c r="B25" s="50">
        <f>SUM(B22:B24)</f>
        <v>1100</v>
      </c>
      <c r="C25" s="51"/>
      <c r="D25" s="1"/>
      <c r="E25" s="23" t="s">
        <v>13</v>
      </c>
      <c r="F25" s="24">
        <f>F24</f>
        <v>2483</v>
      </c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2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25">
      <c r="A27" s="52" t="s">
        <v>29</v>
      </c>
      <c r="B27" s="52" t="s">
        <v>4</v>
      </c>
      <c r="C27" s="52" t="s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25">
      <c r="A28" s="118" t="s">
        <v>30</v>
      </c>
      <c r="B28" s="119"/>
      <c r="C28" s="11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53" t="str">
        <f>'Détail 2022'!B5</f>
        <v>Conférence Inauguration AJE</v>
      </c>
      <c r="B29" s="54">
        <f>'Détail 2022'!C8</f>
        <v>210</v>
      </c>
      <c r="C29" s="55"/>
      <c r="D29" s="1"/>
      <c r="E29" s="1"/>
      <c r="F29" s="1"/>
      <c r="G29" s="56"/>
      <c r="H29" s="5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25">
      <c r="A30" s="53" t="str">
        <f>'Détail 2022'!B10</f>
        <v>IE Café-débat</v>
      </c>
      <c r="B30" s="58">
        <f>'Détail 2022'!C12</f>
        <v>0</v>
      </c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25">
      <c r="A31" s="53" t="str">
        <f>'Détail 2022'!B14</f>
        <v>Visite Vorace</v>
      </c>
      <c r="B31" s="58">
        <f>'Détail 2022'!C16</f>
        <v>70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59" t="str">
        <f>'Détail 2022'!B18</f>
        <v>Atelier Gary</v>
      </c>
      <c r="B32" s="58">
        <f>'Détail 2022'!C20</f>
        <v>30</v>
      </c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59" t="s">
        <v>31</v>
      </c>
      <c r="B33" s="58">
        <f>'Détail 2022'!C25</f>
        <v>150</v>
      </c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18" t="s">
        <v>32</v>
      </c>
      <c r="B34" s="119"/>
      <c r="C34" s="11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53" t="str">
        <f>'Détail 2022'!F5</f>
        <v>Atelier Art</v>
      </c>
      <c r="B35" s="58">
        <f>'Détail 2022'!G7</f>
        <v>50</v>
      </c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25">
      <c r="A36" s="53" t="str">
        <f>'Détail 2022'!F9</f>
        <v>Atelier DIY</v>
      </c>
      <c r="B36" s="58">
        <f>'Détail 2022'!G12</f>
        <v>50</v>
      </c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25">
      <c r="A37" s="53" t="str">
        <f>'Détail 2022'!F14</f>
        <v>Table ronde Contraception</v>
      </c>
      <c r="B37" s="58">
        <f>'Détail 2022'!G16</f>
        <v>10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25">
      <c r="A38" s="53" t="str">
        <f>'Détail 2022'!F18</f>
        <v>Projection</v>
      </c>
      <c r="B38" s="58">
        <f>'Détail 2022'!G21</f>
        <v>325</v>
      </c>
      <c r="C38" s="5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25">
      <c r="A39" s="118" t="s">
        <v>33</v>
      </c>
      <c r="B39" s="119"/>
      <c r="C39" s="11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25">
      <c r="A40" s="53" t="str">
        <f>'Détail 2022'!J5</f>
        <v>PEL Visite du jarfin</v>
      </c>
      <c r="B40" s="58">
        <f>'Détail 2022'!K7</f>
        <v>30</v>
      </c>
      <c r="C40" s="5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25">
      <c r="A41" s="53" t="str">
        <f>'Détail 2022'!J9</f>
        <v>Ferme de Bassenges: visite + chantier</v>
      </c>
      <c r="B41" s="58">
        <f>'Détail 2022'!K11</f>
        <v>200</v>
      </c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25">
      <c r="A42" s="53" t="str">
        <f>'Détail 2022'!Z33</f>
        <v xml:space="preserve">Fresque du climat </v>
      </c>
      <c r="B42" s="58">
        <f>'Détail 2022'!AA35</f>
        <v>0</v>
      </c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25">
      <c r="A43" s="53" t="str">
        <f>'Détail 2022'!J13</f>
        <v>Débat convergence</v>
      </c>
      <c r="B43" s="58">
        <f>'Détail 2022'!K15</f>
        <v>0</v>
      </c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25">
      <c r="A44" s="53" t="str">
        <f>'Détail 2022'!J17</f>
        <v>UPFL - Atelier</v>
      </c>
      <c r="B44" s="58">
        <f>'Détail 2022'!K21</f>
        <v>80</v>
      </c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25">
      <c r="A45" s="53" t="str">
        <f>'Détail 2022'!J23</f>
        <v xml:space="preserve">Campus Piéton </v>
      </c>
      <c r="B45" s="58">
        <f>'Détail 2022'!K25</f>
        <v>50</v>
      </c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25">
      <c r="A46" s="59" t="str">
        <f>'Détail 2022'!J27</f>
        <v>Imaginarium</v>
      </c>
      <c r="B46" s="58">
        <f>'Détail 2022'!K32</f>
        <v>140</v>
      </c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25">
      <c r="A47" s="59" t="str">
        <f>'Détail 2022'!J39</f>
        <v>Concert Sat</v>
      </c>
      <c r="B47" s="58">
        <f>'Détail 2022'!K41</f>
        <v>500</v>
      </c>
      <c r="C47" s="5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25">
      <c r="A48" s="53" t="str">
        <f>'Détail 2022'!J34</f>
        <v>Conférence éco-psychologie</v>
      </c>
      <c r="B48" s="58">
        <f>'Détail 2022'!K37</f>
        <v>150</v>
      </c>
      <c r="C48" s="5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25">
      <c r="A49" s="118" t="s">
        <v>34</v>
      </c>
      <c r="B49" s="119"/>
      <c r="C49" s="11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25">
      <c r="A50" s="59" t="str">
        <f>'Détail 2022'!N9</f>
        <v>Méditaton</v>
      </c>
      <c r="B50" s="58">
        <f>'Détail 2022'!O11</f>
        <v>0</v>
      </c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25">
      <c r="A51" s="53" t="str">
        <f>'Détail 2022'!N13</f>
        <v>Amnesty</v>
      </c>
      <c r="B51" s="58">
        <f>'Détail 2022'!O15</f>
        <v>50</v>
      </c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25">
      <c r="A52" s="59" t="str">
        <f>'Détail 2022'!N17</f>
        <v>Rethinking</v>
      </c>
      <c r="B52" s="58">
        <f>'Détail 2022'!O19</f>
        <v>100</v>
      </c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25">
      <c r="A53" s="53" t="str">
        <f>'Détail 2022'!N21</f>
        <v>Projection EPSYL</v>
      </c>
      <c r="B53" s="58">
        <f>'Détail 2022'!O24</f>
        <v>300</v>
      </c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25">
      <c r="A54" s="118" t="s">
        <v>35</v>
      </c>
      <c r="B54" s="119"/>
      <c r="C54" s="11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25">
      <c r="A55" s="53" t="str">
        <f>'Détail 2022'!R35</f>
        <v>Atelier PEL</v>
      </c>
      <c r="B55" s="60">
        <f>'Détail 2022'!S39</f>
        <v>170</v>
      </c>
      <c r="C55" s="5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25">
      <c r="A56" s="53" t="str">
        <f>'Détail 2022'!R9</f>
        <v>EVA</v>
      </c>
      <c r="B56" s="58">
        <f>'Détail 2022'!S11</f>
        <v>200</v>
      </c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25">
      <c r="A57" s="53" t="str">
        <f>'Détail 2022'!R13</f>
        <v>CIGC</v>
      </c>
      <c r="B57" s="58">
        <f>'Détail 2022'!S15</f>
        <v>50</v>
      </c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25">
      <c r="A58" s="53" t="str">
        <f>'Détail 2022'!R17</f>
        <v>Épilibre atelier</v>
      </c>
      <c r="B58" s="58">
        <f>'Détail 2022'!S19</f>
        <v>50</v>
      </c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25">
      <c r="A59" s="53" t="str">
        <f>'Détail 2022'!R21</f>
        <v>Apiculture</v>
      </c>
      <c r="B59" s="58">
        <f>'Détail 2022'!S23</f>
        <v>0</v>
      </c>
      <c r="C59" s="5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25">
      <c r="A60" s="53" t="str">
        <f>'Détail 2022'!R25</f>
        <v>Travail qui relie</v>
      </c>
      <c r="B60" s="58">
        <f>'Détail 2022'!S27</f>
        <v>25</v>
      </c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25">
      <c r="A61" s="53" t="str">
        <f>'Détail 2022'!R29</f>
        <v>Conférence Euh?réka</v>
      </c>
      <c r="B61" s="58">
        <f>'Détail 2022'!S33</f>
        <v>300</v>
      </c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25">
      <c r="A62" s="61" t="s">
        <v>36</v>
      </c>
      <c r="B62" s="62"/>
      <c r="C62" s="6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25">
      <c r="A63" s="59" t="s">
        <v>37</v>
      </c>
      <c r="B63" s="60" t="s">
        <v>38</v>
      </c>
      <c r="C63" s="6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25">
      <c r="A64" s="61" t="s">
        <v>39</v>
      </c>
      <c r="B64" s="62"/>
      <c r="C64" s="6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25">
      <c r="A65" s="64" t="str">
        <f>'Détail 2022'!Z6</f>
        <v xml:space="preserve">Eprouvette </v>
      </c>
      <c r="B65" s="65">
        <f>'Détail 2022'!AA8</f>
        <v>0</v>
      </c>
      <c r="C65" s="6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25">
      <c r="A66" s="64" t="str">
        <f>'Détail 2022'!Z10</f>
        <v>Pouss-ensemble</v>
      </c>
      <c r="B66" s="65">
        <f>'Détail 2022'!AA13</f>
        <v>200</v>
      </c>
      <c r="C66" s="6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25">
      <c r="A67" s="55" t="str">
        <f>'Détail 2022'!Z15</f>
        <v>Exposition Artepoly</v>
      </c>
      <c r="B67" s="66">
        <f>'Détail 2022'!AA17</f>
        <v>200</v>
      </c>
      <c r="C67" s="6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67" t="str">
        <f>'Détail 2022'!Z19</f>
        <v>Epilibre</v>
      </c>
      <c r="B68" s="66">
        <f>'Détail 2022'!AA21</f>
        <v>0</v>
      </c>
      <c r="C68" s="6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67" t="str">
        <f>'Détail 2022'!Z23</f>
        <v>Petit Déjeuner</v>
      </c>
      <c r="B69" s="66">
        <f>'Détail 2022'!AA25</f>
        <v>50</v>
      </c>
      <c r="C69" s="6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67" t="str">
        <f>'Détail 2022'!Z27</f>
        <v>Repair Café</v>
      </c>
      <c r="B70" s="68">
        <f>'Détail 2022'!AA30</f>
        <v>300</v>
      </c>
      <c r="C70" s="6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25">
      <c r="A71" s="64" t="str">
        <f>'Détail 2022'!Z33</f>
        <v xml:space="preserve">Fresque du climat </v>
      </c>
      <c r="B71" s="65">
        <f>'Détail 2022'!Z38</f>
        <v>0</v>
      </c>
      <c r="C71" s="6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25">
      <c r="A72" s="69" t="s">
        <v>28</v>
      </c>
      <c r="B72" s="70">
        <f>SUM(B28:B71)</f>
        <v>4040</v>
      </c>
      <c r="C72" s="7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25">
      <c r="A74" s="72" t="s">
        <v>40</v>
      </c>
      <c r="B74" s="73">
        <f>B11+B19+B25+B72+B15</f>
        <v>7590</v>
      </c>
      <c r="C74" s="74"/>
      <c r="D74" s="1"/>
      <c r="E74" s="75" t="s">
        <v>41</v>
      </c>
      <c r="F74" s="76">
        <f>F8+F12+F16+F20+F24</f>
        <v>7966</v>
      </c>
      <c r="G74" s="7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25">
      <c r="A75" s="77" t="s">
        <v>42</v>
      </c>
      <c r="B75" s="73">
        <f>ROUND(B74*0.05,0)-4</f>
        <v>376</v>
      </c>
      <c r="C75" s="78" t="s">
        <v>43</v>
      </c>
      <c r="D75" s="1"/>
      <c r="E75" s="77"/>
      <c r="F75" s="78"/>
      <c r="G75" s="7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3.4" x14ac:dyDescent="0.25">
      <c r="A78" s="79" t="s">
        <v>13</v>
      </c>
      <c r="B78" s="80">
        <f>B74+B75</f>
        <v>7966</v>
      </c>
      <c r="C78" s="81"/>
      <c r="D78" s="1"/>
      <c r="E78" s="79" t="s">
        <v>13</v>
      </c>
      <c r="F78" s="80">
        <f>F74</f>
        <v>7966</v>
      </c>
      <c r="G78" s="8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25">
      <c r="A82" s="57"/>
      <c r="B82" s="57"/>
      <c r="C82" s="57"/>
      <c r="D82" s="1"/>
      <c r="E82" s="57"/>
      <c r="F82" s="57"/>
      <c r="G82" s="57"/>
      <c r="H82" s="1"/>
      <c r="I82" s="57"/>
      <c r="J82" s="57"/>
      <c r="K82" s="5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25">
      <c r="A83" s="57"/>
      <c r="B83" s="57"/>
      <c r="C83" s="1"/>
      <c r="D83" s="1"/>
      <c r="E83" s="57"/>
      <c r="F83" s="57"/>
      <c r="G83" s="1"/>
      <c r="H83" s="1"/>
      <c r="I83" s="57"/>
      <c r="J83" s="5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25">
      <c r="A84" s="57"/>
      <c r="B84" s="57"/>
      <c r="C84" s="57"/>
      <c r="D84" s="1"/>
      <c r="E84" s="57"/>
      <c r="F84" s="57"/>
      <c r="G84" s="57"/>
      <c r="H84" s="1"/>
      <c r="I84" s="57"/>
      <c r="J84" s="5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25">
      <c r="A85" s="1"/>
      <c r="B85" s="1"/>
      <c r="C85" s="1"/>
      <c r="D85" s="1"/>
      <c r="E85" s="1"/>
      <c r="F85" s="1"/>
      <c r="G85" s="1"/>
      <c r="H85" s="1"/>
      <c r="I85" s="57"/>
      <c r="J85" s="57"/>
      <c r="K85" s="5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25">
      <c r="A86" s="57"/>
      <c r="B86" s="57"/>
      <c r="C86" s="57"/>
      <c r="D86" s="1"/>
      <c r="E86" s="57"/>
      <c r="F86" s="57"/>
      <c r="G86" s="5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25">
      <c r="A87" s="57"/>
      <c r="B87" s="57"/>
      <c r="C87" s="1"/>
      <c r="D87" s="1"/>
      <c r="E87" s="57"/>
      <c r="F87" s="57"/>
      <c r="G87" s="1"/>
      <c r="H87" s="1"/>
      <c r="I87" s="57"/>
      <c r="J87" s="57"/>
      <c r="K87" s="5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25">
      <c r="A88" s="57"/>
      <c r="B88" s="1"/>
      <c r="C88" s="1"/>
      <c r="D88" s="1"/>
      <c r="E88" s="57"/>
      <c r="F88" s="1"/>
      <c r="G88" s="1"/>
      <c r="H88" s="1"/>
      <c r="I88" s="57"/>
      <c r="J88" s="5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25">
      <c r="A89" s="57"/>
      <c r="B89" s="1"/>
      <c r="C89" s="1"/>
      <c r="D89" s="1"/>
      <c r="E89" s="57"/>
      <c r="F89" s="1"/>
      <c r="G89" s="1"/>
      <c r="H89" s="1"/>
      <c r="I89" s="57"/>
      <c r="J89" s="1"/>
      <c r="K89" s="5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25">
      <c r="A90" s="57"/>
      <c r="B90" s="57"/>
      <c r="C90" s="57"/>
      <c r="D90" s="1"/>
      <c r="E90" s="57"/>
      <c r="F90" s="57"/>
      <c r="G90" s="1"/>
      <c r="H90" s="1"/>
      <c r="I90" s="57"/>
      <c r="J90" s="5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25">
      <c r="A91" s="1"/>
      <c r="B91" s="1"/>
      <c r="C91" s="1"/>
      <c r="D91" s="1"/>
      <c r="E91" s="57"/>
      <c r="F91" s="57"/>
      <c r="G91" s="57"/>
      <c r="H91" s="1"/>
      <c r="I91" s="57"/>
      <c r="J91" s="5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25">
      <c r="A92" s="1"/>
      <c r="B92" s="1"/>
      <c r="C92" s="1"/>
      <c r="D92" s="1"/>
      <c r="E92" s="1"/>
      <c r="F92" s="1"/>
      <c r="G92" s="1"/>
      <c r="H92" s="1"/>
      <c r="I92" s="57"/>
      <c r="J92" s="57"/>
      <c r="K92" s="5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25">
      <c r="A93" s="57"/>
      <c r="B93" s="57"/>
      <c r="C93" s="57"/>
      <c r="D93" s="1"/>
      <c r="E93" s="57"/>
      <c r="F93" s="57"/>
      <c r="G93" s="5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25">
      <c r="A94" s="57"/>
      <c r="B94" s="57"/>
      <c r="C94" s="1"/>
      <c r="D94" s="1"/>
      <c r="E94" s="57"/>
      <c r="F94" s="57"/>
      <c r="G94" s="1"/>
      <c r="H94" s="1"/>
      <c r="I94" s="57"/>
      <c r="J94" s="57"/>
      <c r="K94" s="5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25">
      <c r="A95" s="57"/>
      <c r="B95" s="57"/>
      <c r="C95" s="57"/>
      <c r="D95" s="1"/>
      <c r="E95" s="57"/>
      <c r="F95" s="57"/>
      <c r="G95" s="1"/>
      <c r="H95" s="1"/>
      <c r="I95" s="57"/>
      <c r="J95" s="5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25">
      <c r="A96" s="1"/>
      <c r="B96" s="1"/>
      <c r="C96" s="1"/>
      <c r="D96" s="1"/>
      <c r="E96" s="57"/>
      <c r="F96" s="57"/>
      <c r="G96" s="57"/>
      <c r="H96" s="1"/>
      <c r="I96" s="57"/>
      <c r="J96" s="5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25">
      <c r="A97" s="57"/>
      <c r="B97" s="57"/>
      <c r="C97" s="57"/>
      <c r="D97" s="1"/>
      <c r="E97" s="1"/>
      <c r="F97" s="1"/>
      <c r="G97" s="1"/>
      <c r="H97" s="1"/>
      <c r="I97" s="57"/>
      <c r="J97" s="57"/>
      <c r="K97" s="5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25">
      <c r="A98" s="57"/>
      <c r="B98" s="57"/>
      <c r="C98" s="1"/>
      <c r="D98" s="1"/>
      <c r="E98" s="57"/>
      <c r="F98" s="57"/>
      <c r="G98" s="5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25">
      <c r="A99" s="57"/>
      <c r="B99" s="57"/>
      <c r="C99" s="1"/>
      <c r="D99" s="1"/>
      <c r="E99" s="57"/>
      <c r="F99" s="57"/>
      <c r="G99" s="1"/>
      <c r="H99" s="1"/>
      <c r="I99" s="57"/>
      <c r="J99" s="57"/>
      <c r="K99" s="5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25">
      <c r="A100" s="57"/>
      <c r="B100" s="57"/>
      <c r="C100" s="57"/>
      <c r="D100" s="1"/>
      <c r="E100" s="57"/>
      <c r="F100" s="57"/>
      <c r="G100" s="1"/>
      <c r="H100" s="1"/>
      <c r="I100" s="57"/>
      <c r="J100" s="5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25">
      <c r="A101" s="1"/>
      <c r="B101" s="1"/>
      <c r="C101" s="1"/>
      <c r="D101" s="1"/>
      <c r="E101" s="57"/>
      <c r="F101" s="57"/>
      <c r="G101" s="57"/>
      <c r="H101" s="1"/>
      <c r="I101" s="5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25">
      <c r="A102" s="57"/>
      <c r="B102" s="57"/>
      <c r="C102" s="57"/>
      <c r="D102" s="1"/>
      <c r="E102" s="1"/>
      <c r="F102" s="1"/>
      <c r="G102" s="1"/>
      <c r="H102" s="1"/>
      <c r="I102" s="57"/>
      <c r="J102" s="5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25">
      <c r="A103" s="57"/>
      <c r="B103" s="57"/>
      <c r="C103" s="57"/>
      <c r="D103" s="1"/>
      <c r="E103" s="57"/>
      <c r="F103" s="57"/>
      <c r="G103" s="57"/>
      <c r="H103" s="1"/>
      <c r="I103" s="57"/>
      <c r="J103" s="57"/>
      <c r="K103" s="5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25">
      <c r="A104" s="57"/>
      <c r="B104" s="57"/>
      <c r="C104" s="1"/>
      <c r="D104" s="1"/>
      <c r="E104" s="57"/>
      <c r="F104" s="5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25">
      <c r="A105" s="57"/>
      <c r="B105" s="1"/>
      <c r="C105" s="1"/>
      <c r="D105" s="1"/>
      <c r="E105" s="57"/>
      <c r="F105" s="1"/>
      <c r="G105" s="1"/>
      <c r="H105" s="1"/>
      <c r="I105" s="57"/>
      <c r="J105" s="57"/>
      <c r="K105" s="5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25">
      <c r="A106" s="57"/>
      <c r="B106" s="57"/>
      <c r="C106" s="1"/>
      <c r="D106" s="1"/>
      <c r="E106" s="57"/>
      <c r="F106" s="57"/>
      <c r="G106" s="1"/>
      <c r="H106" s="1"/>
      <c r="I106" s="57"/>
      <c r="J106" s="57"/>
      <c r="K106" s="5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25">
      <c r="A107" s="57"/>
      <c r="B107" s="57"/>
      <c r="C107" s="57"/>
      <c r="D107" s="1"/>
      <c r="E107" s="57"/>
      <c r="F107" s="57"/>
      <c r="G107" s="57"/>
      <c r="H107" s="1"/>
      <c r="I107" s="57"/>
      <c r="J107" s="57"/>
      <c r="K107" s="5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25">
      <c r="A108" s="1"/>
      <c r="B108" s="1"/>
      <c r="C108" s="1"/>
      <c r="D108" s="1"/>
      <c r="E108" s="1"/>
      <c r="F108" s="1"/>
      <c r="G108" s="1"/>
      <c r="H108" s="1"/>
      <c r="I108" s="57"/>
      <c r="J108" s="57"/>
      <c r="K108" s="5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25">
      <c r="A109" s="57"/>
      <c r="B109" s="57"/>
      <c r="C109" s="57"/>
      <c r="D109" s="1"/>
      <c r="E109" s="57"/>
      <c r="F109" s="57"/>
      <c r="G109" s="57"/>
      <c r="H109" s="1"/>
      <c r="I109" s="57"/>
      <c r="J109" s="57"/>
      <c r="K109" s="5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25">
      <c r="A110" s="57"/>
      <c r="B110" s="57"/>
      <c r="C110" s="1"/>
      <c r="D110" s="1"/>
      <c r="E110" s="57"/>
      <c r="F110" s="5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25">
      <c r="A111" s="57"/>
      <c r="B111" s="57"/>
      <c r="C111" s="1"/>
      <c r="D111" s="1"/>
      <c r="E111" s="57"/>
      <c r="F111" s="57"/>
      <c r="G111" s="1"/>
      <c r="H111" s="1"/>
      <c r="I111" s="57"/>
      <c r="J111" s="57"/>
      <c r="K111" s="5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25">
      <c r="A112" s="57"/>
      <c r="B112" s="57"/>
      <c r="C112" s="57"/>
      <c r="D112" s="1"/>
      <c r="E112" s="57"/>
      <c r="F112" s="57"/>
      <c r="G112" s="57"/>
      <c r="H112" s="1"/>
      <c r="I112" s="57"/>
      <c r="J112" s="5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25">
      <c r="A113" s="1"/>
      <c r="B113" s="1"/>
      <c r="C113" s="1"/>
      <c r="D113" s="1"/>
      <c r="E113" s="1"/>
      <c r="F113" s="1"/>
      <c r="G113" s="1"/>
      <c r="H113" s="1"/>
      <c r="I113" s="5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25">
      <c r="A114" s="57"/>
      <c r="B114" s="57"/>
      <c r="C114" s="57"/>
      <c r="D114" s="1"/>
      <c r="E114" s="57"/>
      <c r="F114" s="57"/>
      <c r="G114" s="57"/>
      <c r="H114" s="1"/>
      <c r="I114" s="57"/>
      <c r="J114" s="5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25">
      <c r="A115" s="57"/>
      <c r="B115" s="57"/>
      <c r="C115" s="1"/>
      <c r="D115" s="1"/>
      <c r="E115" s="57"/>
      <c r="F115" s="57"/>
      <c r="G115" s="1"/>
      <c r="H115" s="1"/>
      <c r="I115" s="57"/>
      <c r="J115" s="57"/>
      <c r="K115" s="5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25">
      <c r="A116" s="57"/>
      <c r="B116" s="57"/>
      <c r="C116" s="1"/>
      <c r="D116" s="1"/>
      <c r="E116" s="57"/>
      <c r="F116" s="5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25">
      <c r="A117" s="57"/>
      <c r="B117" s="57"/>
      <c r="C117" s="57"/>
      <c r="D117" s="1"/>
      <c r="E117" s="57"/>
      <c r="F117" s="57"/>
      <c r="G117" s="1"/>
      <c r="H117" s="1"/>
      <c r="I117" s="57"/>
      <c r="J117" s="57"/>
      <c r="K117" s="5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25">
      <c r="A118" s="1"/>
      <c r="B118" s="1"/>
      <c r="C118" s="1"/>
      <c r="D118" s="1"/>
      <c r="E118" s="57"/>
      <c r="F118" s="57"/>
      <c r="G118" s="57"/>
      <c r="H118" s="1"/>
      <c r="I118" s="57"/>
      <c r="J118" s="5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25">
      <c r="A119" s="57"/>
      <c r="B119" s="57"/>
      <c r="C119" s="5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25">
      <c r="A120" s="57"/>
      <c r="B120" s="57"/>
      <c r="C120" s="1"/>
      <c r="D120" s="1"/>
      <c r="E120" s="57"/>
      <c r="F120" s="57"/>
      <c r="G120" s="57"/>
      <c r="H120" s="1"/>
      <c r="I120" s="57"/>
      <c r="J120" s="5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25">
      <c r="A121" s="57"/>
      <c r="B121" s="1"/>
      <c r="C121" s="1"/>
      <c r="D121" s="1"/>
      <c r="E121" s="57"/>
      <c r="F121" s="57"/>
      <c r="G121" s="1"/>
      <c r="H121" s="1"/>
      <c r="I121" s="57"/>
      <c r="J121" s="57"/>
      <c r="K121" s="5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25">
      <c r="A122" s="57"/>
      <c r="B122" s="57"/>
      <c r="C122" s="1"/>
      <c r="D122" s="1"/>
      <c r="E122" s="57"/>
      <c r="F122" s="5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25">
      <c r="A123" s="57"/>
      <c r="B123" s="57"/>
      <c r="C123" s="57"/>
      <c r="D123" s="1"/>
      <c r="E123" s="57"/>
      <c r="F123" s="57"/>
      <c r="G123" s="57"/>
      <c r="H123" s="1"/>
      <c r="I123" s="57"/>
      <c r="J123" s="57"/>
      <c r="K123" s="5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25">
      <c r="A124" s="1"/>
      <c r="B124" s="1"/>
      <c r="C124" s="1"/>
      <c r="D124" s="1"/>
      <c r="E124" s="1"/>
      <c r="F124" s="1"/>
      <c r="G124" s="1"/>
      <c r="H124" s="1"/>
      <c r="I124" s="57"/>
      <c r="J124" s="5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25">
      <c r="A125" s="1"/>
      <c r="B125" s="1"/>
      <c r="C125" s="1"/>
      <c r="D125" s="1"/>
      <c r="E125" s="57"/>
      <c r="F125" s="57"/>
      <c r="G125" s="57"/>
      <c r="H125" s="1"/>
      <c r="I125" s="57"/>
      <c r="J125" s="5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25">
      <c r="A126" s="1"/>
      <c r="B126" s="1"/>
      <c r="C126" s="1"/>
      <c r="D126" s="1"/>
      <c r="E126" s="57"/>
      <c r="F126" s="57"/>
      <c r="G126" s="1"/>
      <c r="H126" s="1"/>
      <c r="I126" s="57"/>
      <c r="J126" s="57"/>
      <c r="K126" s="5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25">
      <c r="A127" s="1"/>
      <c r="B127" s="1"/>
      <c r="C127" s="1"/>
      <c r="D127" s="1"/>
      <c r="E127" s="5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25">
      <c r="A128" s="1"/>
      <c r="B128" s="1"/>
      <c r="C128" s="1"/>
      <c r="D128" s="1"/>
      <c r="E128" s="57"/>
      <c r="F128" s="57"/>
      <c r="G128" s="1"/>
      <c r="H128" s="1"/>
      <c r="I128" s="57"/>
      <c r="J128" s="57"/>
      <c r="K128" s="5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25">
      <c r="A129" s="1"/>
      <c r="B129" s="1"/>
      <c r="C129" s="1"/>
      <c r="D129" s="1"/>
      <c r="E129" s="57"/>
      <c r="F129" s="57"/>
      <c r="G129" s="57"/>
      <c r="H129" s="1"/>
      <c r="I129" s="5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25">
      <c r="A131" s="1"/>
      <c r="B131" s="1"/>
      <c r="C131" s="1"/>
      <c r="D131" s="1"/>
      <c r="E131" s="57"/>
      <c r="F131" s="57"/>
      <c r="G131" s="57"/>
      <c r="H131" s="1"/>
      <c r="I131" s="57"/>
      <c r="J131" s="57"/>
      <c r="K131" s="5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25">
      <c r="A132" s="1"/>
      <c r="B132" s="1"/>
      <c r="C132" s="1"/>
      <c r="D132" s="1"/>
      <c r="E132" s="5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25">
      <c r="A133" s="1"/>
      <c r="B133" s="1"/>
      <c r="C133" s="1"/>
      <c r="D133" s="1"/>
      <c r="E133" s="57"/>
      <c r="F133" s="57"/>
      <c r="G133" s="5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4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8">
    <mergeCell ref="A39:C39"/>
    <mergeCell ref="A49:C49"/>
    <mergeCell ref="A54:C54"/>
    <mergeCell ref="A1:G3"/>
    <mergeCell ref="A5:C5"/>
    <mergeCell ref="E5:G5"/>
    <mergeCell ref="A28:C28"/>
    <mergeCell ref="A34:C3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001"/>
  <sheetViews>
    <sheetView showGridLines="0" topLeftCell="T21" workbookViewId="0"/>
  </sheetViews>
  <sheetFormatPr baseColWidth="10" defaultColWidth="14.44140625" defaultRowHeight="15.75" customHeight="1" x14ac:dyDescent="0.25"/>
  <cols>
    <col min="2" max="2" width="29.6640625" customWidth="1"/>
    <col min="3" max="3" width="12.33203125" customWidth="1"/>
    <col min="4" max="4" width="36.33203125" customWidth="1"/>
    <col min="6" max="6" width="29.6640625" customWidth="1"/>
    <col min="7" max="7" width="12.33203125" customWidth="1"/>
    <col min="8" max="8" width="36.33203125" customWidth="1"/>
    <col min="10" max="10" width="33.5546875" customWidth="1"/>
    <col min="12" max="12" width="19.33203125" customWidth="1"/>
    <col min="14" max="14" width="26.44140625" customWidth="1"/>
    <col min="16" max="16" width="18.44140625" customWidth="1"/>
    <col min="18" max="18" width="26.44140625" customWidth="1"/>
    <col min="20" max="20" width="21" customWidth="1"/>
    <col min="22" max="22" width="27.109375" customWidth="1"/>
    <col min="24" max="24" width="16.44140625" customWidth="1"/>
    <col min="27" max="28" width="20.44140625" customWidth="1"/>
  </cols>
  <sheetData>
    <row r="1" spans="1:28" ht="13.8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</row>
    <row r="2" spans="1:28" ht="58.5" customHeight="1" x14ac:dyDescent="0.25">
      <c r="A2" s="82"/>
      <c r="B2" s="123" t="s">
        <v>44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82"/>
      <c r="Z2" s="82"/>
      <c r="AA2" s="82"/>
      <c r="AB2" s="82"/>
    </row>
    <row r="3" spans="1:28" ht="14.4" x14ac:dyDescent="0.25">
      <c r="A3" s="82"/>
      <c r="B3" s="124" t="s">
        <v>30</v>
      </c>
      <c r="C3" s="119"/>
      <c r="D3" s="119"/>
      <c r="E3" s="1"/>
      <c r="F3" s="124" t="s">
        <v>32</v>
      </c>
      <c r="G3" s="119"/>
      <c r="H3" s="119"/>
      <c r="I3" s="1"/>
      <c r="J3" s="124" t="s">
        <v>33</v>
      </c>
      <c r="K3" s="119"/>
      <c r="L3" s="119"/>
      <c r="M3" s="82"/>
      <c r="N3" s="122" t="s">
        <v>34</v>
      </c>
      <c r="O3" s="119"/>
      <c r="P3" s="119"/>
      <c r="Q3" s="82"/>
      <c r="R3" s="122" t="s">
        <v>35</v>
      </c>
      <c r="S3" s="119"/>
      <c r="T3" s="119"/>
      <c r="U3" s="82"/>
    </row>
    <row r="4" spans="1:28" ht="31.2" x14ac:dyDescent="0.6">
      <c r="A4" s="82"/>
      <c r="B4" s="119"/>
      <c r="C4" s="119"/>
      <c r="D4" s="119"/>
      <c r="E4" s="1"/>
      <c r="F4" s="119"/>
      <c r="G4" s="119"/>
      <c r="H4" s="119"/>
      <c r="I4" s="1"/>
      <c r="J4" s="119"/>
      <c r="K4" s="119"/>
      <c r="L4" s="119"/>
      <c r="M4" s="82"/>
      <c r="N4" s="119"/>
      <c r="O4" s="119"/>
      <c r="P4" s="119"/>
      <c r="Q4" s="82"/>
      <c r="R4" s="119"/>
      <c r="S4" s="119"/>
      <c r="T4" s="119"/>
      <c r="U4" s="82"/>
      <c r="V4" s="83" t="s">
        <v>36</v>
      </c>
      <c r="Z4" s="122" t="s">
        <v>45</v>
      </c>
      <c r="AA4" s="119"/>
      <c r="AB4" s="119"/>
    </row>
    <row r="5" spans="1:28" ht="14.4" x14ac:dyDescent="0.25">
      <c r="A5" s="82"/>
      <c r="B5" s="84" t="s">
        <v>46</v>
      </c>
      <c r="C5" s="84" t="s">
        <v>4</v>
      </c>
      <c r="D5" s="84" t="s">
        <v>47</v>
      </c>
      <c r="E5" s="1"/>
      <c r="F5" s="84" t="s">
        <v>48</v>
      </c>
      <c r="G5" s="85" t="s">
        <v>49</v>
      </c>
      <c r="H5" s="85" t="s">
        <v>5</v>
      </c>
      <c r="I5" s="1"/>
      <c r="J5" s="84" t="s">
        <v>50</v>
      </c>
      <c r="K5" s="85" t="s">
        <v>49</v>
      </c>
      <c r="L5" s="85" t="s">
        <v>5</v>
      </c>
      <c r="M5" s="82"/>
      <c r="N5" s="86"/>
      <c r="O5" s="87"/>
      <c r="P5" s="87"/>
      <c r="Q5" s="82"/>
      <c r="R5" s="86"/>
      <c r="S5" s="87"/>
      <c r="T5" s="87"/>
      <c r="U5" s="82"/>
      <c r="Z5" s="119"/>
      <c r="AA5" s="119"/>
      <c r="AB5" s="119"/>
    </row>
    <row r="6" spans="1:28" ht="18.75" customHeight="1" x14ac:dyDescent="0.25">
      <c r="A6" s="82"/>
      <c r="B6" s="88" t="s">
        <v>51</v>
      </c>
      <c r="C6" s="14">
        <v>200</v>
      </c>
      <c r="D6" s="14" t="s">
        <v>52</v>
      </c>
      <c r="E6" s="1"/>
      <c r="F6" s="88" t="s">
        <v>53</v>
      </c>
      <c r="G6" s="88">
        <v>50</v>
      </c>
      <c r="H6" s="6"/>
      <c r="I6" s="1"/>
      <c r="J6" s="88" t="s">
        <v>54</v>
      </c>
      <c r="K6" s="88">
        <v>30</v>
      </c>
      <c r="L6" s="14" t="s">
        <v>55</v>
      </c>
      <c r="M6" s="82"/>
      <c r="N6" s="86"/>
      <c r="O6" s="86"/>
      <c r="P6" s="89"/>
      <c r="Q6" s="82"/>
      <c r="R6" s="86"/>
      <c r="S6" s="86"/>
      <c r="T6" s="89"/>
      <c r="U6" s="82"/>
      <c r="Z6" s="84" t="s">
        <v>56</v>
      </c>
      <c r="AA6" s="85" t="s">
        <v>49</v>
      </c>
      <c r="AB6" s="85" t="s">
        <v>5</v>
      </c>
    </row>
    <row r="7" spans="1:28" ht="28.8" x14ac:dyDescent="0.25">
      <c r="A7" s="82"/>
      <c r="B7" s="88" t="s">
        <v>57</v>
      </c>
      <c r="C7" s="88">
        <v>10</v>
      </c>
      <c r="D7" s="90"/>
      <c r="E7" s="1"/>
      <c r="F7" s="16" t="s">
        <v>13</v>
      </c>
      <c r="G7" s="91">
        <f>SUM(G6)</f>
        <v>50</v>
      </c>
      <c r="H7" s="18"/>
      <c r="I7" s="1"/>
      <c r="J7" s="16" t="s">
        <v>13</v>
      </c>
      <c r="K7" s="91">
        <f>SUM(K6)</f>
        <v>30</v>
      </c>
      <c r="L7" s="18"/>
      <c r="M7" s="82"/>
      <c r="N7" s="92"/>
      <c r="O7" s="92"/>
      <c r="P7" s="92"/>
      <c r="Q7" s="82"/>
      <c r="R7" s="92"/>
      <c r="S7" s="92"/>
      <c r="T7" s="92"/>
      <c r="U7" s="82"/>
      <c r="Z7" s="88" t="s">
        <v>58</v>
      </c>
      <c r="AA7" s="88">
        <v>0</v>
      </c>
      <c r="AB7" s="6"/>
    </row>
    <row r="8" spans="1:28" ht="14.4" x14ac:dyDescent="0.25">
      <c r="A8" s="82"/>
      <c r="B8" s="93" t="s">
        <v>13</v>
      </c>
      <c r="C8" s="94">
        <f>SUM(C6:C7)</f>
        <v>210</v>
      </c>
      <c r="D8" s="95"/>
      <c r="E8" s="1"/>
      <c r="F8" s="1"/>
      <c r="G8" s="1"/>
      <c r="H8" s="1"/>
      <c r="I8" s="1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Z8" s="16" t="s">
        <v>13</v>
      </c>
      <c r="AA8" s="91">
        <f>SUM(AA7)</f>
        <v>0</v>
      </c>
      <c r="AB8" s="18"/>
    </row>
    <row r="9" spans="1:28" ht="14.4" x14ac:dyDescent="0.25">
      <c r="A9" s="82"/>
      <c r="B9" s="1"/>
      <c r="C9" s="1"/>
      <c r="D9" s="1"/>
      <c r="E9" s="1"/>
      <c r="F9" s="84" t="s">
        <v>59</v>
      </c>
      <c r="G9" s="85" t="s">
        <v>49</v>
      </c>
      <c r="H9" s="85" t="s">
        <v>5</v>
      </c>
      <c r="I9" s="1"/>
      <c r="J9" s="84" t="s">
        <v>60</v>
      </c>
      <c r="K9" s="85" t="s">
        <v>49</v>
      </c>
      <c r="L9" s="85" t="s">
        <v>5</v>
      </c>
      <c r="M9" s="82"/>
      <c r="N9" s="96" t="s">
        <v>61</v>
      </c>
      <c r="O9" s="96" t="s">
        <v>4</v>
      </c>
      <c r="P9" s="96" t="s">
        <v>5</v>
      </c>
      <c r="Q9" s="82"/>
      <c r="R9" s="96" t="s">
        <v>62</v>
      </c>
      <c r="S9" s="96" t="s">
        <v>4</v>
      </c>
      <c r="T9" s="96" t="s">
        <v>5</v>
      </c>
      <c r="U9" s="82"/>
      <c r="V9" s="84" t="s">
        <v>63</v>
      </c>
      <c r="W9" s="85" t="s">
        <v>49</v>
      </c>
      <c r="X9" s="85" t="s">
        <v>5</v>
      </c>
      <c r="Z9" s="82"/>
      <c r="AA9" s="82"/>
      <c r="AB9" s="82"/>
    </row>
    <row r="10" spans="1:28" ht="15" customHeight="1" x14ac:dyDescent="0.25">
      <c r="A10" s="82"/>
      <c r="B10" s="84" t="s">
        <v>64</v>
      </c>
      <c r="C10" s="85" t="s">
        <v>49</v>
      </c>
      <c r="D10" s="85" t="s">
        <v>5</v>
      </c>
      <c r="E10" s="1"/>
      <c r="F10" s="88" t="s">
        <v>65</v>
      </c>
      <c r="G10" s="88">
        <v>30</v>
      </c>
      <c r="H10" s="6"/>
      <c r="I10" s="1"/>
      <c r="J10" s="88" t="s">
        <v>66</v>
      </c>
      <c r="K10" s="88">
        <v>200</v>
      </c>
      <c r="L10" s="14"/>
      <c r="M10" s="82"/>
      <c r="N10" s="88" t="s">
        <v>58</v>
      </c>
      <c r="O10" s="97">
        <v>0</v>
      </c>
      <c r="P10" s="98"/>
      <c r="Q10" s="82"/>
      <c r="R10" s="97" t="s">
        <v>67</v>
      </c>
      <c r="S10" s="97">
        <v>200</v>
      </c>
      <c r="T10" s="98"/>
      <c r="U10" s="82"/>
      <c r="V10" s="88" t="s">
        <v>68</v>
      </c>
      <c r="W10" s="88">
        <v>500</v>
      </c>
      <c r="X10" s="6"/>
      <c r="Z10" s="84" t="s">
        <v>69</v>
      </c>
      <c r="AA10" s="85" t="s">
        <v>49</v>
      </c>
      <c r="AB10" s="85" t="s">
        <v>5</v>
      </c>
    </row>
    <row r="11" spans="1:28" ht="15" customHeight="1" x14ac:dyDescent="0.25">
      <c r="A11" s="82"/>
      <c r="B11" s="88" t="s">
        <v>58</v>
      </c>
      <c r="C11" s="88">
        <v>0</v>
      </c>
      <c r="D11" s="14"/>
      <c r="E11" s="1"/>
      <c r="F11" s="88" t="s">
        <v>70</v>
      </c>
      <c r="G11" s="6">
        <v>20</v>
      </c>
      <c r="H11" s="6"/>
      <c r="I11" s="1"/>
      <c r="J11" s="16" t="s">
        <v>13</v>
      </c>
      <c r="K11" s="91">
        <f>SUM(K10)</f>
        <v>200</v>
      </c>
      <c r="L11" s="18"/>
      <c r="M11" s="82"/>
      <c r="N11" s="99" t="s">
        <v>13</v>
      </c>
      <c r="O11" s="100">
        <f>O10</f>
        <v>0</v>
      </c>
      <c r="P11" s="101"/>
      <c r="Q11" s="82"/>
      <c r="R11" s="102" t="s">
        <v>13</v>
      </c>
      <c r="S11" s="103">
        <f>S10</f>
        <v>200</v>
      </c>
      <c r="T11" s="103"/>
      <c r="U11" s="82"/>
      <c r="V11" s="88" t="s">
        <v>71</v>
      </c>
      <c r="W11" s="88">
        <v>50</v>
      </c>
      <c r="X11" s="6"/>
      <c r="Z11" s="88" t="s">
        <v>72</v>
      </c>
      <c r="AA11" s="88">
        <v>100</v>
      </c>
      <c r="AB11" s="14" t="s">
        <v>73</v>
      </c>
    </row>
    <row r="12" spans="1:28" ht="16.5" customHeight="1" x14ac:dyDescent="0.25">
      <c r="A12" s="82"/>
      <c r="B12" s="16" t="s">
        <v>13</v>
      </c>
      <c r="C12" s="91">
        <f>SUM(C11)</f>
        <v>0</v>
      </c>
      <c r="D12" s="18"/>
      <c r="E12" s="1"/>
      <c r="F12" s="16" t="s">
        <v>13</v>
      </c>
      <c r="G12" s="91">
        <f>SUM(G10:G11)</f>
        <v>50</v>
      </c>
      <c r="H12" s="18"/>
      <c r="I12" s="1"/>
      <c r="J12" s="57"/>
      <c r="K12" s="57"/>
      <c r="L12" s="1"/>
      <c r="M12" s="82"/>
      <c r="N12" s="82"/>
      <c r="O12" s="82"/>
      <c r="P12" s="82"/>
      <c r="Q12" s="82"/>
      <c r="U12" s="82"/>
      <c r="V12" s="16" t="s">
        <v>13</v>
      </c>
      <c r="W12" s="91">
        <f>SUM(W10:W11)</f>
        <v>550</v>
      </c>
      <c r="X12" s="18"/>
      <c r="Z12" s="88" t="s">
        <v>74</v>
      </c>
      <c r="AA12" s="88">
        <v>100</v>
      </c>
      <c r="AB12" s="6"/>
    </row>
    <row r="13" spans="1:28" ht="14.25" customHeight="1" x14ac:dyDescent="0.25">
      <c r="A13" s="82"/>
      <c r="B13" s="1"/>
      <c r="C13" s="1"/>
      <c r="D13" s="1"/>
      <c r="E13" s="1"/>
      <c r="F13" s="57"/>
      <c r="G13" s="57"/>
      <c r="H13" s="1"/>
      <c r="I13" s="1"/>
      <c r="J13" s="84" t="s">
        <v>75</v>
      </c>
      <c r="K13" s="84" t="s">
        <v>4</v>
      </c>
      <c r="L13" s="104" t="s">
        <v>5</v>
      </c>
      <c r="M13" s="82"/>
      <c r="N13" s="96" t="s">
        <v>76</v>
      </c>
      <c r="O13" s="96" t="s">
        <v>4</v>
      </c>
      <c r="P13" s="96" t="s">
        <v>5</v>
      </c>
      <c r="Q13" s="82"/>
      <c r="R13" s="96" t="s">
        <v>77</v>
      </c>
      <c r="S13" s="96" t="s">
        <v>4</v>
      </c>
      <c r="T13" s="96" t="s">
        <v>5</v>
      </c>
      <c r="U13" s="82"/>
      <c r="Z13" s="16" t="s">
        <v>13</v>
      </c>
      <c r="AA13" s="91">
        <f>SUM(AA11:AA12)</f>
        <v>200</v>
      </c>
      <c r="AB13" s="18"/>
    </row>
    <row r="14" spans="1:28" ht="14.4" x14ac:dyDescent="0.25">
      <c r="A14" s="82"/>
      <c r="B14" s="84" t="s">
        <v>78</v>
      </c>
      <c r="C14" s="85" t="s">
        <v>49</v>
      </c>
      <c r="D14" s="85" t="s">
        <v>5</v>
      </c>
      <c r="E14" s="1"/>
      <c r="F14" s="84" t="s">
        <v>79</v>
      </c>
      <c r="G14" s="85" t="s">
        <v>49</v>
      </c>
      <c r="H14" s="85" t="s">
        <v>5</v>
      </c>
      <c r="I14" s="1"/>
      <c r="J14" s="88" t="s">
        <v>58</v>
      </c>
      <c r="K14" s="97">
        <v>0</v>
      </c>
      <c r="L14" s="98"/>
      <c r="M14" s="82"/>
      <c r="N14" s="97" t="s">
        <v>80</v>
      </c>
      <c r="O14" s="97">
        <v>50</v>
      </c>
      <c r="P14" s="98"/>
      <c r="Q14" s="82"/>
      <c r="R14" s="97" t="s">
        <v>81</v>
      </c>
      <c r="S14" s="97">
        <v>50</v>
      </c>
      <c r="T14" s="98"/>
      <c r="U14" s="82"/>
      <c r="Z14" s="82"/>
      <c r="AA14" s="82"/>
      <c r="AB14" s="82"/>
    </row>
    <row r="15" spans="1:28" ht="28.8" x14ac:dyDescent="0.25">
      <c r="A15" s="82"/>
      <c r="B15" s="88" t="s">
        <v>82</v>
      </c>
      <c r="C15" s="88">
        <v>70</v>
      </c>
      <c r="D15" s="6"/>
      <c r="E15" s="1"/>
      <c r="F15" s="88" t="s">
        <v>83</v>
      </c>
      <c r="G15" s="90">
        <v>10</v>
      </c>
      <c r="H15" s="6"/>
      <c r="I15" s="1"/>
      <c r="J15" s="105" t="s">
        <v>13</v>
      </c>
      <c r="K15" s="106">
        <f>K14</f>
        <v>0</v>
      </c>
      <c r="L15" s="106"/>
      <c r="M15" s="82"/>
      <c r="N15" s="102" t="s">
        <v>13</v>
      </c>
      <c r="O15" s="103">
        <f>O14</f>
        <v>50</v>
      </c>
      <c r="P15" s="103"/>
      <c r="Q15" s="82"/>
      <c r="R15" s="102" t="s">
        <v>13</v>
      </c>
      <c r="S15" s="103">
        <f>SUM(S14)</f>
        <v>50</v>
      </c>
      <c r="T15" s="103"/>
      <c r="U15" s="82"/>
      <c r="Z15" s="84" t="s">
        <v>84</v>
      </c>
      <c r="AA15" s="85" t="s">
        <v>49</v>
      </c>
      <c r="AB15" s="85" t="s">
        <v>5</v>
      </c>
    </row>
    <row r="16" spans="1:28" ht="17.25" customHeight="1" x14ac:dyDescent="0.25">
      <c r="A16" s="82"/>
      <c r="B16" s="16" t="s">
        <v>13</v>
      </c>
      <c r="C16" s="91">
        <f>SUM(C15)</f>
        <v>70</v>
      </c>
      <c r="D16" s="18"/>
      <c r="E16" s="1"/>
      <c r="F16" s="16" t="s">
        <v>13</v>
      </c>
      <c r="G16" s="91">
        <f>SUM(G15)</f>
        <v>10</v>
      </c>
      <c r="H16" s="18"/>
      <c r="I16" s="1"/>
      <c r="J16" s="57"/>
      <c r="K16" s="57"/>
      <c r="L16" s="57"/>
      <c r="M16" s="82"/>
      <c r="N16" s="82"/>
      <c r="O16" s="82"/>
      <c r="P16" s="82"/>
      <c r="Q16" s="82"/>
      <c r="R16" s="82"/>
      <c r="S16" s="82"/>
      <c r="T16" s="82"/>
      <c r="U16" s="82"/>
      <c r="Z16" s="88" t="s">
        <v>85</v>
      </c>
      <c r="AA16" s="88">
        <v>200</v>
      </c>
      <c r="AB16" s="6"/>
    </row>
    <row r="17" spans="1:28" ht="14.4" x14ac:dyDescent="0.25">
      <c r="A17" s="82"/>
      <c r="B17" s="82"/>
      <c r="C17" s="82"/>
      <c r="D17" s="82"/>
      <c r="E17" s="1"/>
      <c r="F17" s="82"/>
      <c r="G17" s="82"/>
      <c r="H17" s="82"/>
      <c r="I17" s="1"/>
      <c r="J17" s="84" t="s">
        <v>86</v>
      </c>
      <c r="K17" s="84" t="s">
        <v>4</v>
      </c>
      <c r="L17" s="104" t="s">
        <v>5</v>
      </c>
      <c r="M17" s="82"/>
      <c r="N17" s="96" t="s">
        <v>87</v>
      </c>
      <c r="O17" s="96" t="s">
        <v>4</v>
      </c>
      <c r="P17" s="96" t="s">
        <v>5</v>
      </c>
      <c r="Q17" s="82"/>
      <c r="R17" s="96" t="s">
        <v>88</v>
      </c>
      <c r="S17" s="96" t="s">
        <v>4</v>
      </c>
      <c r="T17" s="96" t="s">
        <v>5</v>
      </c>
      <c r="U17" s="82"/>
      <c r="Z17" s="16" t="s">
        <v>13</v>
      </c>
      <c r="AA17" s="91">
        <f>SUM(AA16)</f>
        <v>200</v>
      </c>
      <c r="AB17" s="18"/>
    </row>
    <row r="18" spans="1:28" ht="14.4" x14ac:dyDescent="0.25">
      <c r="A18" s="82"/>
      <c r="B18" s="84" t="s">
        <v>89</v>
      </c>
      <c r="C18" s="85" t="s">
        <v>49</v>
      </c>
      <c r="D18" s="85" t="s">
        <v>5</v>
      </c>
      <c r="E18" s="1"/>
      <c r="F18" s="84" t="s">
        <v>63</v>
      </c>
      <c r="G18" s="85" t="s">
        <v>49</v>
      </c>
      <c r="H18" s="85" t="s">
        <v>5</v>
      </c>
      <c r="I18" s="1"/>
      <c r="J18" s="88" t="s">
        <v>90</v>
      </c>
      <c r="K18" s="88">
        <v>30</v>
      </c>
      <c r="L18" s="6"/>
      <c r="M18" s="82"/>
      <c r="N18" s="97" t="s">
        <v>91</v>
      </c>
      <c r="O18" s="97">
        <v>100</v>
      </c>
      <c r="P18" s="98"/>
      <c r="Q18" s="82"/>
      <c r="R18" s="97" t="s">
        <v>92</v>
      </c>
      <c r="S18" s="97">
        <v>50</v>
      </c>
      <c r="T18" s="98"/>
      <c r="U18" s="82"/>
      <c r="Z18" s="82"/>
      <c r="AA18" s="82"/>
      <c r="AB18" s="82"/>
    </row>
    <row r="19" spans="1:28" ht="18" customHeight="1" x14ac:dyDescent="0.25">
      <c r="A19" s="82"/>
      <c r="B19" s="88" t="s">
        <v>93</v>
      </c>
      <c r="C19" s="88">
        <v>30</v>
      </c>
      <c r="D19" s="88" t="s">
        <v>94</v>
      </c>
      <c r="E19" s="1"/>
      <c r="F19" s="88" t="s">
        <v>68</v>
      </c>
      <c r="G19" s="88">
        <v>275</v>
      </c>
      <c r="H19" s="6"/>
      <c r="I19" s="1"/>
      <c r="J19" s="88" t="s">
        <v>95</v>
      </c>
      <c r="K19" s="88">
        <v>20</v>
      </c>
      <c r="L19" s="90"/>
      <c r="M19" s="82"/>
      <c r="N19" s="102" t="s">
        <v>13</v>
      </c>
      <c r="O19" s="103">
        <f>SUM(O18)</f>
        <v>100</v>
      </c>
      <c r="P19" s="103"/>
      <c r="Q19" s="82"/>
      <c r="R19" s="102" t="s">
        <v>13</v>
      </c>
      <c r="S19" s="103">
        <f>SUM(S18)</f>
        <v>50</v>
      </c>
      <c r="T19" s="103"/>
      <c r="U19" s="82"/>
      <c r="Z19" s="84" t="s">
        <v>96</v>
      </c>
      <c r="AA19" s="85" t="s">
        <v>49</v>
      </c>
      <c r="AB19" s="85" t="s">
        <v>5</v>
      </c>
    </row>
    <row r="20" spans="1:28" ht="28.8" x14ac:dyDescent="0.25">
      <c r="A20" s="82"/>
      <c r="B20" s="107" t="s">
        <v>13</v>
      </c>
      <c r="C20" s="108">
        <f>C19</f>
        <v>30</v>
      </c>
      <c r="D20" s="109"/>
      <c r="E20" s="1"/>
      <c r="F20" s="88" t="s">
        <v>71</v>
      </c>
      <c r="G20" s="88">
        <v>50</v>
      </c>
      <c r="H20" s="6"/>
      <c r="I20" s="1"/>
      <c r="J20" s="14" t="s">
        <v>97</v>
      </c>
      <c r="K20" s="14">
        <v>30</v>
      </c>
      <c r="L20" s="6"/>
      <c r="M20" s="82"/>
      <c r="N20" s="82"/>
      <c r="O20" s="82"/>
      <c r="P20" s="82"/>
      <c r="Q20" s="82"/>
      <c r="R20" s="82"/>
      <c r="S20" s="82"/>
      <c r="T20" s="82"/>
      <c r="U20" s="82"/>
      <c r="Z20" s="88" t="s">
        <v>58</v>
      </c>
      <c r="AA20" s="88">
        <v>0</v>
      </c>
      <c r="AB20" s="6"/>
    </row>
    <row r="21" spans="1:28" ht="14.4" x14ac:dyDescent="0.25">
      <c r="A21" s="82"/>
      <c r="B21" s="57"/>
      <c r="C21" s="1"/>
      <c r="D21" s="1"/>
      <c r="E21" s="1"/>
      <c r="F21" s="16" t="s">
        <v>13</v>
      </c>
      <c r="G21" s="91">
        <f>SUM(G19:G20)</f>
        <v>325</v>
      </c>
      <c r="H21" s="18"/>
      <c r="I21" s="1"/>
      <c r="J21" s="110" t="s">
        <v>13</v>
      </c>
      <c r="K21" s="111">
        <f>SUM(K18:K20)</f>
        <v>80</v>
      </c>
      <c r="L21" s="111"/>
      <c r="M21" s="82"/>
      <c r="N21" s="96" t="s">
        <v>98</v>
      </c>
      <c r="O21" s="96" t="s">
        <v>4</v>
      </c>
      <c r="P21" s="96" t="s">
        <v>5</v>
      </c>
      <c r="Q21" s="82"/>
      <c r="R21" s="96" t="s">
        <v>99</v>
      </c>
      <c r="S21" s="96" t="s">
        <v>4</v>
      </c>
      <c r="T21" s="96" t="s">
        <v>5</v>
      </c>
      <c r="U21" s="82"/>
      <c r="Z21" s="16" t="s">
        <v>13</v>
      </c>
      <c r="AA21" s="91">
        <f>SUM(AA20)</f>
        <v>0</v>
      </c>
      <c r="AB21" s="18"/>
    </row>
    <row r="22" spans="1:28" ht="18.75" customHeight="1" x14ac:dyDescent="0.25">
      <c r="A22" s="82"/>
      <c r="B22" s="84" t="s">
        <v>100</v>
      </c>
      <c r="C22" s="84" t="s">
        <v>4</v>
      </c>
      <c r="D22" s="84" t="s">
        <v>47</v>
      </c>
      <c r="E22" s="1"/>
      <c r="I22" s="1"/>
      <c r="J22" s="57"/>
      <c r="K22" s="57"/>
      <c r="L22" s="1"/>
      <c r="M22" s="82"/>
      <c r="N22" s="97" t="s">
        <v>101</v>
      </c>
      <c r="O22" s="97">
        <v>150</v>
      </c>
      <c r="P22" s="98"/>
      <c r="Q22" s="82"/>
      <c r="R22" s="88" t="s">
        <v>58</v>
      </c>
      <c r="S22" s="97">
        <v>0</v>
      </c>
      <c r="T22" s="97"/>
      <c r="U22" s="82"/>
      <c r="Z22" s="82"/>
      <c r="AA22" s="82"/>
      <c r="AB22" s="82"/>
    </row>
    <row r="23" spans="1:28" ht="14.4" x14ac:dyDescent="0.25">
      <c r="A23" s="82"/>
      <c r="B23" s="88" t="s">
        <v>102</v>
      </c>
      <c r="C23" s="88">
        <v>100</v>
      </c>
      <c r="D23" s="6"/>
      <c r="E23" s="1"/>
      <c r="I23" s="1"/>
      <c r="J23" s="84" t="s">
        <v>103</v>
      </c>
      <c r="K23" s="104" t="s">
        <v>4</v>
      </c>
      <c r="L23" s="104" t="s">
        <v>47</v>
      </c>
      <c r="M23" s="82"/>
      <c r="N23" s="97" t="s">
        <v>104</v>
      </c>
      <c r="O23" s="97">
        <v>150</v>
      </c>
      <c r="P23" s="97"/>
      <c r="Q23" s="82"/>
      <c r="R23" s="112" t="s">
        <v>13</v>
      </c>
      <c r="S23" s="112">
        <v>0</v>
      </c>
      <c r="T23" s="113"/>
      <c r="U23" s="82"/>
      <c r="Z23" s="84" t="s">
        <v>105</v>
      </c>
      <c r="AA23" s="85" t="s">
        <v>49</v>
      </c>
      <c r="AB23" s="85" t="s">
        <v>5</v>
      </c>
    </row>
    <row r="24" spans="1:28" ht="43.2" x14ac:dyDescent="0.25">
      <c r="A24" s="82"/>
      <c r="B24" s="88" t="s">
        <v>71</v>
      </c>
      <c r="C24" s="88">
        <v>50</v>
      </c>
      <c r="D24" s="6"/>
      <c r="E24" s="1"/>
      <c r="I24" s="1"/>
      <c r="J24" s="88" t="s">
        <v>71</v>
      </c>
      <c r="K24" s="88">
        <v>50</v>
      </c>
      <c r="L24" s="6"/>
      <c r="M24" s="82"/>
      <c r="N24" s="102" t="s">
        <v>13</v>
      </c>
      <c r="O24" s="103">
        <f>SUM(O22:O23)</f>
        <v>300</v>
      </c>
      <c r="P24" s="103"/>
      <c r="Q24" s="82"/>
      <c r="R24" s="82"/>
      <c r="S24" s="82"/>
      <c r="T24" s="82"/>
      <c r="U24" s="82"/>
      <c r="Z24" s="88" t="s">
        <v>106</v>
      </c>
      <c r="AA24" s="88">
        <v>50</v>
      </c>
      <c r="AB24" s="6"/>
    </row>
    <row r="25" spans="1:28" ht="17.25" customHeight="1" x14ac:dyDescent="0.25">
      <c r="A25" s="82"/>
      <c r="B25" s="114" t="s">
        <v>13</v>
      </c>
      <c r="C25" s="91">
        <f>SUM(C23:C24)</f>
        <v>150</v>
      </c>
      <c r="D25" s="18"/>
      <c r="E25" s="1"/>
      <c r="I25" s="1"/>
      <c r="J25" s="110" t="s">
        <v>13</v>
      </c>
      <c r="K25" s="111">
        <f>K24</f>
        <v>50</v>
      </c>
      <c r="L25" s="111"/>
      <c r="M25" s="82"/>
      <c r="Q25" s="82"/>
      <c r="R25" s="96" t="s">
        <v>107</v>
      </c>
      <c r="S25" s="96" t="s">
        <v>4</v>
      </c>
      <c r="T25" s="96" t="s">
        <v>5</v>
      </c>
      <c r="U25" s="82"/>
      <c r="Z25" s="16" t="s">
        <v>13</v>
      </c>
      <c r="AA25" s="91">
        <f>SUM(AA24)</f>
        <v>50</v>
      </c>
      <c r="AB25" s="18"/>
    </row>
    <row r="26" spans="1:28" ht="14.4" x14ac:dyDescent="0.25">
      <c r="A26" s="82"/>
      <c r="E26" s="1"/>
      <c r="F26" s="57"/>
      <c r="G26" s="57"/>
      <c r="H26" s="1"/>
      <c r="I26" s="1"/>
      <c r="J26" s="1"/>
      <c r="K26" s="1"/>
      <c r="L26" s="1"/>
      <c r="M26" s="82"/>
      <c r="Q26" s="82"/>
      <c r="R26" s="97" t="s">
        <v>108</v>
      </c>
      <c r="S26" s="97">
        <v>25</v>
      </c>
      <c r="T26" s="98"/>
      <c r="U26" s="82"/>
      <c r="Z26" s="82"/>
      <c r="AA26" s="82"/>
      <c r="AB26" s="82"/>
    </row>
    <row r="27" spans="1:28" ht="17.25" customHeight="1" x14ac:dyDescent="0.25">
      <c r="A27" s="82"/>
      <c r="E27" s="1"/>
      <c r="F27" s="57"/>
      <c r="G27" s="57"/>
      <c r="H27" s="57"/>
      <c r="I27" s="1"/>
      <c r="J27" s="84" t="s">
        <v>109</v>
      </c>
      <c r="K27" s="84" t="s">
        <v>4</v>
      </c>
      <c r="L27" s="84" t="s">
        <v>47</v>
      </c>
      <c r="M27" s="82"/>
      <c r="Q27" s="82"/>
      <c r="R27" s="102" t="s">
        <v>13</v>
      </c>
      <c r="S27" s="103">
        <f>SUM(S26)</f>
        <v>25</v>
      </c>
      <c r="T27" s="103"/>
      <c r="U27" s="82"/>
      <c r="Z27" s="84" t="s">
        <v>110</v>
      </c>
      <c r="AA27" s="85" t="s">
        <v>49</v>
      </c>
      <c r="AB27" s="85" t="s">
        <v>5</v>
      </c>
    </row>
    <row r="28" spans="1:28" ht="28.8" x14ac:dyDescent="0.25">
      <c r="A28" s="82"/>
      <c r="E28" s="1"/>
      <c r="F28" s="82"/>
      <c r="G28" s="82"/>
      <c r="H28" s="82"/>
      <c r="I28" s="1"/>
      <c r="J28" s="88" t="s">
        <v>111</v>
      </c>
      <c r="K28" s="88">
        <v>40</v>
      </c>
      <c r="L28" s="88" t="s">
        <v>112</v>
      </c>
      <c r="M28" s="82"/>
      <c r="Q28" s="82"/>
      <c r="R28" s="82"/>
      <c r="S28" s="82"/>
      <c r="T28" s="82"/>
      <c r="U28" s="82"/>
      <c r="Z28" s="88" t="s">
        <v>113</v>
      </c>
      <c r="AA28" s="88">
        <v>250</v>
      </c>
      <c r="AB28" s="14"/>
    </row>
    <row r="29" spans="1:28" ht="28.8" x14ac:dyDescent="0.25">
      <c r="A29" s="82"/>
      <c r="E29" s="1"/>
      <c r="F29" s="82"/>
      <c r="G29" s="82"/>
      <c r="H29" s="82"/>
      <c r="I29" s="1"/>
      <c r="J29" s="88" t="s">
        <v>114</v>
      </c>
      <c r="K29" s="88">
        <v>20</v>
      </c>
      <c r="L29" s="88" t="s">
        <v>115</v>
      </c>
      <c r="M29" s="82"/>
      <c r="Q29" s="82"/>
      <c r="R29" s="96" t="s">
        <v>116</v>
      </c>
      <c r="S29" s="96" t="s">
        <v>4</v>
      </c>
      <c r="T29" s="96" t="s">
        <v>5</v>
      </c>
      <c r="U29" s="82"/>
      <c r="Z29" s="88" t="s">
        <v>117</v>
      </c>
      <c r="AA29" s="88">
        <v>50</v>
      </c>
      <c r="AB29" s="6"/>
    </row>
    <row r="30" spans="1:28" ht="14.4" x14ac:dyDescent="0.25">
      <c r="A30" s="82"/>
      <c r="E30" s="1"/>
      <c r="F30" s="82"/>
      <c r="G30" s="82"/>
      <c r="H30" s="82"/>
      <c r="I30" s="1"/>
      <c r="J30" s="88" t="s">
        <v>118</v>
      </c>
      <c r="K30" s="88">
        <v>80</v>
      </c>
      <c r="L30" s="88" t="s">
        <v>119</v>
      </c>
      <c r="M30" s="82"/>
      <c r="Q30" s="82"/>
      <c r="R30" s="97" t="s">
        <v>120</v>
      </c>
      <c r="S30" s="97">
        <v>100</v>
      </c>
      <c r="T30" s="97" t="s">
        <v>121</v>
      </c>
      <c r="U30" s="82"/>
      <c r="Z30" s="16" t="s">
        <v>13</v>
      </c>
      <c r="AA30" s="91">
        <f>SUM(AA28:AA29)</f>
        <v>300</v>
      </c>
      <c r="AB30" s="18"/>
    </row>
    <row r="31" spans="1:28" ht="19.5" customHeight="1" x14ac:dyDescent="0.25">
      <c r="A31" s="82"/>
      <c r="E31" s="1"/>
      <c r="F31" s="1"/>
      <c r="G31" s="1"/>
      <c r="H31" s="1"/>
      <c r="I31" s="1"/>
      <c r="J31" s="107"/>
      <c r="K31" s="108"/>
      <c r="L31" s="108"/>
      <c r="M31" s="82"/>
      <c r="Q31" s="82"/>
      <c r="R31" s="97" t="s">
        <v>122</v>
      </c>
      <c r="S31" s="97">
        <v>50</v>
      </c>
      <c r="T31" s="98"/>
      <c r="U31" s="82"/>
      <c r="Z31" s="82"/>
      <c r="AA31" s="82"/>
      <c r="AB31" s="82"/>
    </row>
    <row r="32" spans="1:28" ht="19.5" customHeight="1" x14ac:dyDescent="0.25">
      <c r="A32" s="82"/>
      <c r="E32" s="1"/>
      <c r="F32" s="1"/>
      <c r="G32" s="1"/>
      <c r="H32" s="1"/>
      <c r="I32" s="1"/>
      <c r="J32" s="110" t="s">
        <v>13</v>
      </c>
      <c r="K32" s="111">
        <f>SUM(K28:K30)</f>
        <v>140</v>
      </c>
      <c r="L32" s="111"/>
      <c r="M32" s="82"/>
      <c r="Q32" s="82"/>
      <c r="R32" s="115" t="s">
        <v>123</v>
      </c>
      <c r="S32" s="116">
        <v>150</v>
      </c>
      <c r="T32" s="98"/>
      <c r="U32" s="82"/>
      <c r="Z32" s="84"/>
      <c r="AA32" s="85"/>
      <c r="AB32" s="85"/>
    </row>
    <row r="33" spans="1:28" ht="28.8" x14ac:dyDescent="0.25">
      <c r="A33" s="82"/>
      <c r="B33" s="82"/>
      <c r="C33" s="82"/>
      <c r="D33" s="82"/>
      <c r="E33" s="1"/>
      <c r="F33" s="57"/>
      <c r="G33" s="57"/>
      <c r="H33" s="57"/>
      <c r="I33" s="1"/>
      <c r="J33" s="1"/>
      <c r="K33" s="1"/>
      <c r="L33" s="1"/>
      <c r="M33" s="82"/>
      <c r="N33" s="82"/>
      <c r="O33" s="82"/>
      <c r="P33" s="82"/>
      <c r="Q33" s="82"/>
      <c r="R33" s="102" t="s">
        <v>13</v>
      </c>
      <c r="S33" s="102">
        <v>300</v>
      </c>
      <c r="T33" s="103"/>
      <c r="U33" s="82"/>
      <c r="Z33" s="84" t="s">
        <v>124</v>
      </c>
      <c r="AA33" s="85" t="s">
        <v>49</v>
      </c>
      <c r="AB33" s="85" t="s">
        <v>5</v>
      </c>
    </row>
    <row r="34" spans="1:28" ht="28.8" x14ac:dyDescent="0.25">
      <c r="A34" s="82"/>
      <c r="B34" s="82"/>
      <c r="C34" s="82"/>
      <c r="D34" s="82"/>
      <c r="E34" s="1"/>
      <c r="F34" s="57"/>
      <c r="G34" s="57"/>
      <c r="H34" s="57"/>
      <c r="I34" s="1"/>
      <c r="J34" s="84" t="s">
        <v>125</v>
      </c>
      <c r="K34" s="84" t="s">
        <v>4</v>
      </c>
      <c r="L34" s="84" t="s">
        <v>47</v>
      </c>
      <c r="M34" s="82"/>
      <c r="N34" s="82"/>
      <c r="O34" s="82"/>
      <c r="P34" s="82"/>
      <c r="Q34" s="82"/>
      <c r="U34" s="82"/>
      <c r="Z34" s="88" t="s">
        <v>58</v>
      </c>
      <c r="AA34" s="88">
        <v>0</v>
      </c>
      <c r="AB34" s="6"/>
    </row>
    <row r="35" spans="1:28" ht="14.4" x14ac:dyDescent="0.25">
      <c r="A35" s="82"/>
      <c r="B35" s="82"/>
      <c r="C35" s="82"/>
      <c r="D35" s="82"/>
      <c r="E35" s="1"/>
      <c r="F35" s="57"/>
      <c r="G35" s="57"/>
      <c r="H35" s="57"/>
      <c r="I35" s="1"/>
      <c r="J35" s="88" t="s">
        <v>122</v>
      </c>
      <c r="K35" s="88">
        <v>100</v>
      </c>
      <c r="L35" s="6"/>
      <c r="M35" s="82"/>
      <c r="N35" s="82"/>
      <c r="O35" s="82"/>
      <c r="P35" s="82"/>
      <c r="Q35" s="82"/>
      <c r="R35" s="96" t="s">
        <v>126</v>
      </c>
      <c r="S35" s="96" t="s">
        <v>4</v>
      </c>
      <c r="T35" s="96" t="s">
        <v>5</v>
      </c>
      <c r="U35" s="82"/>
      <c r="Y35" s="82"/>
      <c r="Z35" s="16" t="s">
        <v>13</v>
      </c>
      <c r="AA35" s="91">
        <f>SUM(AA34)</f>
        <v>0</v>
      </c>
      <c r="AB35" s="18"/>
    </row>
    <row r="36" spans="1:28" ht="14.4" x14ac:dyDescent="0.25">
      <c r="A36" s="82"/>
      <c r="B36" s="82"/>
      <c r="C36" s="82"/>
      <c r="D36" s="82"/>
      <c r="E36" s="1"/>
      <c r="F36" s="57"/>
      <c r="G36" s="57"/>
      <c r="H36" s="57"/>
      <c r="I36" s="1"/>
      <c r="J36" s="88" t="s">
        <v>71</v>
      </c>
      <c r="K36" s="14">
        <v>50</v>
      </c>
      <c r="L36" s="6"/>
      <c r="M36" s="82"/>
      <c r="N36" s="82"/>
      <c r="O36" s="82"/>
      <c r="P36" s="82"/>
      <c r="Q36" s="82"/>
      <c r="R36" s="97" t="s">
        <v>127</v>
      </c>
      <c r="S36" s="97">
        <v>70</v>
      </c>
      <c r="T36" s="98"/>
      <c r="U36" s="82"/>
      <c r="Y36" s="86"/>
      <c r="Z36" s="87"/>
      <c r="AA36" s="87"/>
      <c r="AB36" s="87"/>
    </row>
    <row r="37" spans="1:28" ht="14.4" x14ac:dyDescent="0.25">
      <c r="A37" s="82"/>
      <c r="B37" s="1"/>
      <c r="C37" s="1"/>
      <c r="D37" s="1"/>
      <c r="E37" s="1"/>
      <c r="F37" s="57"/>
      <c r="G37" s="57"/>
      <c r="H37" s="57"/>
      <c r="I37" s="1"/>
      <c r="J37" s="110" t="s">
        <v>13</v>
      </c>
      <c r="K37" s="111">
        <f>SUM(K35:K36)</f>
        <v>150</v>
      </c>
      <c r="L37" s="106"/>
      <c r="M37" s="82"/>
      <c r="N37" s="82"/>
      <c r="O37" s="82"/>
      <c r="P37" s="82"/>
      <c r="Q37" s="82"/>
      <c r="R37" s="97" t="s">
        <v>128</v>
      </c>
      <c r="S37" s="97">
        <v>50</v>
      </c>
      <c r="T37" s="97" t="s">
        <v>129</v>
      </c>
      <c r="U37" s="82"/>
      <c r="Y37" s="86"/>
      <c r="Z37" s="86"/>
      <c r="AA37" s="89"/>
      <c r="AB37" s="89"/>
    </row>
    <row r="38" spans="1:28" ht="14.4" x14ac:dyDescent="0.25">
      <c r="A38" s="82"/>
      <c r="B38" s="57"/>
      <c r="C38" s="57"/>
      <c r="D38" s="57"/>
      <c r="E38" s="1"/>
      <c r="F38" s="57"/>
      <c r="G38" s="57"/>
      <c r="H38" s="57"/>
      <c r="I38" s="1"/>
      <c r="J38" s="57"/>
      <c r="K38" s="57"/>
      <c r="L38" s="57"/>
      <c r="M38" s="82"/>
      <c r="N38" s="82"/>
      <c r="O38" s="82"/>
      <c r="P38" s="82"/>
      <c r="Q38" s="82"/>
      <c r="R38" s="97" t="s">
        <v>130</v>
      </c>
      <c r="S38" s="97">
        <v>50</v>
      </c>
      <c r="T38" s="98"/>
      <c r="U38" s="82"/>
      <c r="Y38" s="92"/>
      <c r="Z38" s="92"/>
      <c r="AA38" s="92"/>
      <c r="AB38" s="92"/>
    </row>
    <row r="39" spans="1:28" ht="14.4" x14ac:dyDescent="0.25">
      <c r="A39" s="82"/>
      <c r="B39" s="57"/>
      <c r="C39" s="57"/>
      <c r="D39" s="1"/>
      <c r="E39" s="1"/>
      <c r="F39" s="57"/>
      <c r="G39" s="57"/>
      <c r="H39" s="57"/>
      <c r="I39" s="1"/>
      <c r="J39" s="96" t="s">
        <v>131</v>
      </c>
      <c r="K39" s="117"/>
      <c r="L39" s="117"/>
      <c r="M39" s="82"/>
      <c r="N39" s="82"/>
      <c r="O39" s="82"/>
      <c r="P39" s="82"/>
      <c r="Q39" s="82"/>
      <c r="R39" s="102" t="s">
        <v>13</v>
      </c>
      <c r="S39" s="103">
        <f>SUM(S36:S38)</f>
        <v>170</v>
      </c>
      <c r="T39" s="103"/>
      <c r="U39" s="82"/>
      <c r="Y39" s="82"/>
      <c r="Z39" s="82"/>
      <c r="AA39" s="82"/>
      <c r="AB39" s="82"/>
    </row>
    <row r="40" spans="1:28" ht="14.4" x14ac:dyDescent="0.25">
      <c r="A40" s="82"/>
      <c r="B40" s="57"/>
      <c r="C40" s="57"/>
      <c r="D40" s="1"/>
      <c r="E40" s="1"/>
      <c r="F40" s="57"/>
      <c r="G40" s="57"/>
      <c r="H40" s="57"/>
      <c r="I40" s="1"/>
      <c r="J40" s="97" t="s">
        <v>132</v>
      </c>
      <c r="K40" s="97">
        <v>500</v>
      </c>
      <c r="L40" s="97" t="s">
        <v>133</v>
      </c>
      <c r="M40" s="82"/>
      <c r="N40" s="82"/>
      <c r="O40" s="82"/>
      <c r="P40" s="82"/>
      <c r="Q40" s="82"/>
      <c r="R40" s="82"/>
      <c r="S40" s="82"/>
      <c r="T40" s="82"/>
      <c r="U40" s="82"/>
      <c r="Y40" s="82"/>
      <c r="Z40" s="82"/>
      <c r="AA40" s="82"/>
      <c r="AB40" s="82"/>
    </row>
    <row r="41" spans="1:28" ht="14.4" x14ac:dyDescent="0.25">
      <c r="A41" s="82"/>
      <c r="B41" s="57"/>
      <c r="C41" s="57"/>
      <c r="D41" s="57"/>
      <c r="E41" s="1"/>
      <c r="F41" s="57"/>
      <c r="G41" s="57"/>
      <c r="H41" s="57"/>
      <c r="I41" s="1"/>
      <c r="J41" s="102" t="s">
        <v>13</v>
      </c>
      <c r="K41" s="103">
        <f>K40</f>
        <v>500</v>
      </c>
      <c r="L41" s="103"/>
      <c r="M41" s="82"/>
      <c r="N41" s="82"/>
      <c r="O41" s="82"/>
      <c r="P41" s="82"/>
      <c r="Q41" s="82"/>
      <c r="R41" s="82"/>
      <c r="S41" s="82"/>
      <c r="T41" s="82"/>
      <c r="U41" s="82"/>
      <c r="Y41" s="82"/>
      <c r="Z41" s="82"/>
      <c r="AA41" s="82"/>
      <c r="AB41" s="82"/>
    </row>
    <row r="42" spans="1:28" ht="14.4" x14ac:dyDescent="0.25">
      <c r="A42" s="82"/>
      <c r="B42" s="1"/>
      <c r="C42" s="1"/>
      <c r="D42" s="1"/>
      <c r="E42" s="1"/>
      <c r="F42" s="57"/>
      <c r="G42" s="57"/>
      <c r="H42" s="57"/>
      <c r="I42" s="1"/>
      <c r="M42" s="82"/>
      <c r="N42" s="82"/>
      <c r="O42" s="82"/>
      <c r="P42" s="82"/>
      <c r="Q42" s="82"/>
      <c r="U42" s="82"/>
      <c r="Y42" s="82"/>
      <c r="Z42" s="82"/>
      <c r="AA42" s="82"/>
      <c r="AB42" s="82"/>
    </row>
    <row r="43" spans="1:28" ht="14.4" x14ac:dyDescent="0.25">
      <c r="A43" s="82"/>
      <c r="B43" s="57"/>
      <c r="C43" s="57"/>
      <c r="D43" s="57"/>
      <c r="E43" s="1"/>
      <c r="F43" s="57"/>
      <c r="G43" s="57"/>
      <c r="H43" s="57"/>
      <c r="I43" s="1"/>
      <c r="J43" s="1"/>
      <c r="K43" s="1"/>
      <c r="L43" s="1"/>
      <c r="M43" s="82"/>
      <c r="N43" s="82"/>
      <c r="O43" s="82"/>
      <c r="P43" s="82"/>
      <c r="Q43" s="82"/>
      <c r="U43" s="82"/>
      <c r="Y43" s="82"/>
      <c r="Z43" s="82"/>
      <c r="AA43" s="82"/>
      <c r="AB43" s="82"/>
    </row>
    <row r="44" spans="1:28" ht="14.4" x14ac:dyDescent="0.25">
      <c r="A44" s="82"/>
      <c r="B44" s="57"/>
      <c r="C44" s="57"/>
      <c r="D44" s="1"/>
      <c r="E44" s="1"/>
      <c r="F44" s="57"/>
      <c r="G44" s="57"/>
      <c r="H44" s="57"/>
      <c r="I44" s="1"/>
      <c r="J44" s="57"/>
      <c r="K44" s="57"/>
      <c r="L44" s="1"/>
      <c r="M44" s="82"/>
      <c r="N44" s="82"/>
      <c r="O44" s="82"/>
      <c r="P44" s="82"/>
      <c r="Q44" s="82"/>
      <c r="U44" s="82"/>
      <c r="Y44" s="82"/>
      <c r="Z44" s="82"/>
      <c r="AA44" s="82"/>
      <c r="AB44" s="82"/>
    </row>
    <row r="45" spans="1:28" ht="14.4" x14ac:dyDescent="0.25">
      <c r="A45" s="82"/>
      <c r="B45" s="57"/>
      <c r="C45" s="1"/>
      <c r="D45" s="1"/>
      <c r="E45" s="1"/>
      <c r="F45" s="57"/>
      <c r="G45" s="57"/>
      <c r="H45" s="57"/>
      <c r="I45" s="1"/>
      <c r="J45" s="57"/>
      <c r="K45" s="57"/>
      <c r="L45" s="57"/>
      <c r="M45" s="82"/>
      <c r="N45" s="82"/>
      <c r="O45" s="82"/>
      <c r="P45" s="82"/>
      <c r="Q45" s="82"/>
      <c r="U45" s="82"/>
      <c r="Y45" s="82"/>
      <c r="Z45" s="82"/>
      <c r="AA45" s="82"/>
      <c r="AB45" s="82"/>
    </row>
    <row r="46" spans="1:28" ht="14.4" x14ac:dyDescent="0.25">
      <c r="A46" s="82"/>
      <c r="B46" s="57"/>
      <c r="C46" s="57"/>
      <c r="D46" s="1"/>
      <c r="E46" s="1"/>
      <c r="F46" s="57"/>
      <c r="G46" s="57"/>
      <c r="H46" s="57"/>
      <c r="I46" s="1"/>
      <c r="J46" s="1"/>
      <c r="K46" s="1"/>
      <c r="L46" s="1"/>
      <c r="M46" s="82"/>
      <c r="N46" s="82"/>
      <c r="O46" s="82"/>
      <c r="P46" s="82"/>
      <c r="Q46" s="82"/>
      <c r="R46" s="82"/>
      <c r="S46" s="82"/>
      <c r="T46" s="82"/>
      <c r="U46" s="82"/>
      <c r="Y46" s="82"/>
      <c r="Z46" s="82"/>
      <c r="AA46" s="82"/>
      <c r="AB46" s="82"/>
    </row>
    <row r="47" spans="1:28" ht="14.4" x14ac:dyDescent="0.25">
      <c r="A47" s="82"/>
      <c r="B47" s="57"/>
      <c r="C47" s="57"/>
      <c r="D47" s="57"/>
      <c r="E47" s="1"/>
      <c r="F47" s="57"/>
      <c r="G47" s="57"/>
      <c r="H47" s="57"/>
      <c r="I47" s="1"/>
      <c r="J47" s="57"/>
      <c r="K47" s="57"/>
      <c r="L47" s="57"/>
      <c r="M47" s="82"/>
      <c r="N47" s="82"/>
      <c r="O47" s="82"/>
      <c r="P47" s="82"/>
      <c r="Q47" s="82"/>
      <c r="R47" s="82"/>
      <c r="S47" s="82"/>
      <c r="T47" s="82"/>
      <c r="U47" s="82"/>
      <c r="Y47" s="82"/>
      <c r="Z47" s="82"/>
      <c r="AA47" s="82"/>
      <c r="AB47" s="82"/>
    </row>
    <row r="48" spans="1:28" ht="14.4" x14ac:dyDescent="0.25">
      <c r="A48" s="82"/>
      <c r="B48" s="1"/>
      <c r="C48" s="1"/>
      <c r="D48" s="1"/>
      <c r="E48" s="1"/>
      <c r="F48" s="57"/>
      <c r="G48" s="57"/>
      <c r="H48" s="57"/>
      <c r="I48" s="1"/>
      <c r="J48" s="57"/>
      <c r="K48" s="57"/>
      <c r="L48" s="1"/>
      <c r="M48" s="82"/>
      <c r="N48" s="82"/>
      <c r="O48" s="82"/>
      <c r="P48" s="82"/>
      <c r="Q48" s="82"/>
      <c r="R48" s="82"/>
      <c r="S48" s="82"/>
      <c r="T48" s="82"/>
      <c r="U48" s="82"/>
      <c r="Y48" s="82"/>
      <c r="Z48" s="82"/>
      <c r="AA48" s="82"/>
      <c r="AB48" s="82"/>
    </row>
    <row r="49" spans="1:28" ht="14.4" x14ac:dyDescent="0.25">
      <c r="A49" s="82"/>
      <c r="B49" s="1"/>
      <c r="C49" s="1"/>
      <c r="D49" s="1"/>
      <c r="E49" s="1"/>
      <c r="F49" s="57"/>
      <c r="G49" s="57"/>
      <c r="H49" s="57"/>
      <c r="I49" s="1"/>
      <c r="J49" s="57"/>
      <c r="K49" s="57"/>
      <c r="L49" s="1"/>
      <c r="M49" s="82"/>
      <c r="N49" s="82"/>
      <c r="O49" s="82"/>
      <c r="P49" s="82"/>
      <c r="Q49" s="82"/>
      <c r="R49" s="82"/>
      <c r="S49" s="82"/>
      <c r="T49" s="82"/>
      <c r="U49" s="82"/>
      <c r="Y49" s="82"/>
      <c r="Z49" s="82"/>
      <c r="AA49" s="82"/>
      <c r="AB49" s="82"/>
    </row>
    <row r="50" spans="1:28" ht="14.4" x14ac:dyDescent="0.25">
      <c r="A50" s="82"/>
      <c r="B50" s="1"/>
      <c r="C50" s="1"/>
      <c r="D50" s="1"/>
      <c r="E50" s="1"/>
      <c r="F50" s="57"/>
      <c r="G50" s="57"/>
      <c r="H50" s="57"/>
      <c r="I50" s="1"/>
      <c r="J50" s="57"/>
      <c r="K50" s="57"/>
      <c r="L50" s="57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ht="14.4" x14ac:dyDescent="0.25">
      <c r="A51" s="82"/>
      <c r="B51" s="1"/>
      <c r="C51" s="1"/>
      <c r="D51" s="1"/>
      <c r="E51" s="1"/>
      <c r="F51" s="57"/>
      <c r="G51" s="57"/>
      <c r="H51" s="57"/>
      <c r="I51" s="1"/>
      <c r="J51" s="1"/>
      <c r="K51" s="1"/>
      <c r="L51" s="1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ht="14.4" x14ac:dyDescent="0.25">
      <c r="A52" s="82"/>
      <c r="B52" s="1"/>
      <c r="C52" s="1"/>
      <c r="D52" s="1"/>
      <c r="E52" s="1"/>
      <c r="F52" s="57"/>
      <c r="G52" s="57"/>
      <c r="H52" s="57"/>
      <c r="I52" s="1"/>
      <c r="J52" s="57"/>
      <c r="K52" s="57"/>
      <c r="L52" s="57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</row>
    <row r="53" spans="1:28" ht="14.4" x14ac:dyDescent="0.25">
      <c r="A53" s="82"/>
      <c r="B53" s="1"/>
      <c r="C53" s="1"/>
      <c r="D53" s="1"/>
      <c r="E53" s="1"/>
      <c r="F53" s="57"/>
      <c r="G53" s="57"/>
      <c r="H53" s="57"/>
      <c r="I53" s="1"/>
      <c r="J53" s="57"/>
      <c r="K53" s="1"/>
      <c r="L53" s="1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 spans="1:28" ht="14.4" x14ac:dyDescent="0.25">
      <c r="A54" s="82"/>
      <c r="B54" s="1"/>
      <c r="C54" s="1"/>
      <c r="D54" s="1"/>
      <c r="E54" s="1"/>
      <c r="F54" s="57"/>
      <c r="G54" s="57"/>
      <c r="H54" s="57"/>
      <c r="I54" s="1"/>
      <c r="J54" s="1"/>
      <c r="K54" s="1"/>
      <c r="L54" s="1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 spans="1:28" ht="14.4" x14ac:dyDescent="0.25">
      <c r="A55" s="82"/>
      <c r="B55" s="1"/>
      <c r="C55" s="1"/>
      <c r="D55" s="1"/>
      <c r="E55" s="1"/>
      <c r="F55" s="57"/>
      <c r="G55" s="57"/>
      <c r="H55" s="57"/>
      <c r="I55" s="1"/>
      <c r="J55" s="57"/>
      <c r="K55" s="57"/>
      <c r="L55" s="57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  <row r="56" spans="1:28" ht="14.4" x14ac:dyDescent="0.25">
      <c r="A56" s="82"/>
      <c r="B56" s="1"/>
      <c r="C56" s="1"/>
      <c r="D56" s="1"/>
      <c r="E56" s="1"/>
      <c r="F56" s="57"/>
      <c r="G56" s="57"/>
      <c r="H56" s="57"/>
      <c r="I56" s="1"/>
      <c r="J56" s="1"/>
      <c r="K56" s="1"/>
      <c r="L56" s="1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</row>
    <row r="57" spans="1:28" ht="14.4" x14ac:dyDescent="0.25">
      <c r="A57" s="82"/>
      <c r="B57" s="1"/>
      <c r="C57" s="1"/>
      <c r="D57" s="1"/>
      <c r="E57" s="1"/>
      <c r="F57" s="57"/>
      <c r="G57" s="57"/>
      <c r="H57" s="57"/>
      <c r="I57" s="1"/>
      <c r="J57" s="1"/>
      <c r="K57" s="1"/>
      <c r="L57" s="1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</row>
    <row r="58" spans="1:28" ht="13.8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 spans="1:28" ht="13.8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</row>
    <row r="60" spans="1:28" ht="13.8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</row>
    <row r="61" spans="1:28" ht="13.8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</row>
    <row r="62" spans="1:28" ht="13.8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</row>
    <row r="63" spans="1:28" ht="13.8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</row>
    <row r="64" spans="1:28" ht="13.8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</row>
    <row r="65" spans="1:28" ht="13.8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</row>
    <row r="66" spans="1:28" ht="13.8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</row>
    <row r="67" spans="1:28" ht="13.8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</row>
    <row r="68" spans="1:28" ht="13.8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</row>
    <row r="69" spans="1:28" ht="13.8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</row>
    <row r="70" spans="1:28" ht="13.8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</row>
    <row r="71" spans="1:28" ht="13.8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</row>
    <row r="72" spans="1:28" ht="13.8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</row>
    <row r="73" spans="1:28" ht="13.8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</row>
    <row r="74" spans="1:28" ht="13.8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</row>
    <row r="75" spans="1:28" ht="13.8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</row>
    <row r="76" spans="1:28" ht="13.8" x14ac:dyDescent="0.2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</row>
    <row r="77" spans="1:28" ht="13.8" x14ac:dyDescent="0.2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</row>
    <row r="78" spans="1:28" ht="13.8" x14ac:dyDescent="0.2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</row>
    <row r="79" spans="1:28" ht="13.8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</row>
    <row r="80" spans="1:28" ht="13.8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</row>
    <row r="81" spans="1:28" ht="13.8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</row>
    <row r="82" spans="1:28" ht="13.8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</row>
    <row r="83" spans="1:28" ht="13.8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</row>
    <row r="84" spans="1:28" ht="13.8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</row>
    <row r="85" spans="1:28" ht="13.8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</row>
    <row r="86" spans="1:28" ht="13.8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</row>
    <row r="87" spans="1:28" ht="13.8" x14ac:dyDescent="0.2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</row>
    <row r="88" spans="1:28" ht="13.8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</row>
    <row r="89" spans="1:28" ht="13.8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</row>
    <row r="90" spans="1:28" ht="13.8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</row>
    <row r="91" spans="1:28" ht="13.8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</row>
    <row r="92" spans="1:28" ht="13.8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</row>
    <row r="93" spans="1:28" ht="13.8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</row>
    <row r="94" spans="1:28" ht="13.8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 spans="1:28" ht="13.8" x14ac:dyDescent="0.2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</row>
    <row r="96" spans="1:28" ht="13.8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</row>
    <row r="97" spans="1:28" ht="13.8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</row>
    <row r="98" spans="1:28" ht="13.8" x14ac:dyDescent="0.2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</row>
    <row r="99" spans="1:28" ht="13.8" x14ac:dyDescent="0.2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</row>
    <row r="100" spans="1:28" ht="13.8" x14ac:dyDescent="0.2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ht="13.8" x14ac:dyDescent="0.2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</row>
    <row r="102" spans="1:28" ht="13.8" x14ac:dyDescent="0.2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</row>
    <row r="103" spans="1:28" ht="13.8" x14ac:dyDescent="0.2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</row>
    <row r="104" spans="1:28" ht="13.8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</row>
    <row r="105" spans="1:28" ht="13.8" x14ac:dyDescent="0.2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</row>
    <row r="106" spans="1:28" ht="13.8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</row>
    <row r="107" spans="1:28" ht="13.8" x14ac:dyDescent="0.2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</row>
    <row r="108" spans="1:28" ht="13.8" x14ac:dyDescent="0.2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</row>
    <row r="109" spans="1:28" ht="13.8" x14ac:dyDescent="0.2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</row>
    <row r="110" spans="1:28" ht="13.8" x14ac:dyDescent="0.2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</row>
    <row r="111" spans="1:28" ht="13.8" x14ac:dyDescent="0.2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</row>
    <row r="112" spans="1:28" ht="13.8" x14ac:dyDescent="0.2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</row>
    <row r="113" spans="1:28" ht="13.8" x14ac:dyDescent="0.2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</row>
    <row r="114" spans="1:28" ht="13.8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</row>
    <row r="115" spans="1:28" ht="13.8" x14ac:dyDescent="0.2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</row>
    <row r="116" spans="1:28" ht="13.8" x14ac:dyDescent="0.2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</row>
    <row r="117" spans="1:28" ht="13.8" x14ac:dyDescent="0.2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</row>
    <row r="118" spans="1:28" ht="13.8" x14ac:dyDescent="0.2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</row>
    <row r="119" spans="1:28" ht="13.8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</row>
    <row r="120" spans="1:28" ht="13.8" x14ac:dyDescent="0.2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</row>
    <row r="121" spans="1:28" ht="13.8" x14ac:dyDescent="0.2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</row>
    <row r="122" spans="1:28" ht="13.8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</row>
    <row r="123" spans="1:28" ht="13.8" x14ac:dyDescent="0.2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</row>
    <row r="124" spans="1:28" ht="13.8" x14ac:dyDescent="0.2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</row>
    <row r="125" spans="1:28" ht="13.8" x14ac:dyDescent="0.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</row>
    <row r="126" spans="1:28" ht="13.8" x14ac:dyDescent="0.2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</row>
    <row r="127" spans="1:28" ht="13.8" x14ac:dyDescent="0.2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</row>
    <row r="128" spans="1:28" ht="13.8" x14ac:dyDescent="0.2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</row>
    <row r="129" spans="1:28" ht="13.8" x14ac:dyDescent="0.2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</row>
    <row r="130" spans="1:28" ht="13.8" x14ac:dyDescent="0.2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</row>
    <row r="131" spans="1:28" ht="13.8" x14ac:dyDescent="0.2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</row>
    <row r="132" spans="1:28" ht="13.8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</row>
    <row r="133" spans="1:28" ht="13.8" x14ac:dyDescent="0.2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</row>
    <row r="134" spans="1:28" ht="13.8" x14ac:dyDescent="0.2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</row>
    <row r="135" spans="1:28" ht="13.8" x14ac:dyDescent="0.2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</row>
    <row r="136" spans="1:28" ht="13.8" x14ac:dyDescent="0.2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</row>
    <row r="137" spans="1:28" ht="13.8" x14ac:dyDescent="0.2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</row>
    <row r="138" spans="1:28" ht="13.8" x14ac:dyDescent="0.2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</row>
    <row r="139" spans="1:28" ht="13.8" x14ac:dyDescent="0.2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</row>
    <row r="140" spans="1:28" ht="13.8" x14ac:dyDescent="0.2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</row>
    <row r="141" spans="1:28" ht="13.8" x14ac:dyDescent="0.2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</row>
    <row r="142" spans="1:28" ht="13.8" x14ac:dyDescent="0.2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</row>
    <row r="143" spans="1:28" ht="13.8" x14ac:dyDescent="0.2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</row>
    <row r="144" spans="1:28" ht="13.8" x14ac:dyDescent="0.2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</row>
    <row r="145" spans="1:28" ht="13.8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</row>
    <row r="146" spans="1:28" ht="13.8" x14ac:dyDescent="0.2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</row>
    <row r="147" spans="1:28" ht="13.8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</row>
    <row r="148" spans="1:28" ht="13.8" x14ac:dyDescent="0.2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</row>
    <row r="149" spans="1:28" ht="13.8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</row>
    <row r="150" spans="1:28" ht="13.8" x14ac:dyDescent="0.2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</row>
    <row r="151" spans="1:28" ht="13.8" x14ac:dyDescent="0.2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</row>
    <row r="152" spans="1:28" ht="13.8" x14ac:dyDescent="0.2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</row>
    <row r="153" spans="1:28" ht="13.8" x14ac:dyDescent="0.2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</row>
    <row r="154" spans="1:28" ht="13.8" x14ac:dyDescent="0.2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</row>
    <row r="155" spans="1:28" ht="13.8" x14ac:dyDescent="0.2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</row>
    <row r="156" spans="1:28" ht="13.8" x14ac:dyDescent="0.2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</row>
    <row r="157" spans="1:28" ht="13.8" x14ac:dyDescent="0.2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</row>
    <row r="158" spans="1:28" ht="13.8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</row>
    <row r="159" spans="1:28" ht="13.8" x14ac:dyDescent="0.2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</row>
    <row r="160" spans="1:28" ht="13.8" x14ac:dyDescent="0.2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</row>
    <row r="161" spans="1:28" ht="13.8" x14ac:dyDescent="0.2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</row>
    <row r="162" spans="1:28" ht="13.8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</row>
    <row r="163" spans="1:28" ht="13.8" x14ac:dyDescent="0.2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</row>
    <row r="164" spans="1:28" ht="13.8" x14ac:dyDescent="0.2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</row>
    <row r="165" spans="1:28" ht="13.8" x14ac:dyDescent="0.2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</row>
    <row r="166" spans="1:28" ht="13.8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</row>
    <row r="167" spans="1:28" ht="13.8" x14ac:dyDescent="0.2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</row>
    <row r="168" spans="1:28" ht="13.8" x14ac:dyDescent="0.2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</row>
    <row r="169" spans="1:28" ht="13.8" x14ac:dyDescent="0.2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</row>
    <row r="170" spans="1:28" ht="13.8" x14ac:dyDescent="0.2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</row>
    <row r="171" spans="1:28" ht="13.8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</row>
    <row r="172" spans="1:28" ht="13.8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</row>
    <row r="173" spans="1:28" ht="13.8" x14ac:dyDescent="0.2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</row>
    <row r="174" spans="1:28" ht="13.8" x14ac:dyDescent="0.2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</row>
    <row r="175" spans="1:28" ht="13.8" x14ac:dyDescent="0.2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</row>
    <row r="176" spans="1:28" ht="13.8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</row>
    <row r="177" spans="1:28" ht="13.8" x14ac:dyDescent="0.2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</row>
    <row r="178" spans="1:28" ht="13.8" x14ac:dyDescent="0.2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</row>
    <row r="179" spans="1:28" ht="13.8" x14ac:dyDescent="0.2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</row>
    <row r="180" spans="1:28" ht="13.8" x14ac:dyDescent="0.2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</row>
    <row r="181" spans="1:28" ht="13.8" x14ac:dyDescent="0.2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</row>
    <row r="182" spans="1:28" ht="13.8" x14ac:dyDescent="0.2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</row>
    <row r="183" spans="1:28" ht="13.8" x14ac:dyDescent="0.2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</row>
    <row r="184" spans="1:28" ht="13.8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</row>
    <row r="185" spans="1:28" ht="13.8" x14ac:dyDescent="0.2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</row>
    <row r="186" spans="1:28" ht="13.8" x14ac:dyDescent="0.2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</row>
    <row r="187" spans="1:28" ht="13.8" x14ac:dyDescent="0.2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</row>
    <row r="188" spans="1:28" ht="13.8" x14ac:dyDescent="0.2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</row>
    <row r="189" spans="1:28" ht="13.8" x14ac:dyDescent="0.2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</row>
    <row r="190" spans="1:28" ht="13.8" x14ac:dyDescent="0.2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</row>
    <row r="191" spans="1:28" ht="13.8" x14ac:dyDescent="0.2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</row>
    <row r="192" spans="1:28" ht="13.8" x14ac:dyDescent="0.2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</row>
    <row r="193" spans="1:28" ht="13.8" x14ac:dyDescent="0.2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</row>
    <row r="194" spans="1:28" ht="13.8" x14ac:dyDescent="0.2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</row>
    <row r="195" spans="1:28" ht="13.8" x14ac:dyDescent="0.2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</row>
    <row r="196" spans="1:28" ht="13.8" x14ac:dyDescent="0.2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</row>
    <row r="197" spans="1:28" ht="13.8" x14ac:dyDescent="0.2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</row>
    <row r="198" spans="1:28" ht="13.8" x14ac:dyDescent="0.2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</row>
    <row r="199" spans="1:28" ht="13.8" x14ac:dyDescent="0.2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</row>
    <row r="200" spans="1:28" ht="13.8" x14ac:dyDescent="0.2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</row>
    <row r="201" spans="1:28" ht="13.8" x14ac:dyDescent="0.2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</row>
    <row r="202" spans="1:28" ht="13.8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</row>
    <row r="203" spans="1:28" ht="13.8" x14ac:dyDescent="0.2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</row>
    <row r="204" spans="1:28" ht="13.8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</row>
    <row r="205" spans="1:28" ht="13.8" x14ac:dyDescent="0.2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</row>
    <row r="206" spans="1:28" ht="13.8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</row>
    <row r="207" spans="1:28" ht="13.8" x14ac:dyDescent="0.2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</row>
    <row r="208" spans="1:28" ht="13.8" x14ac:dyDescent="0.2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</row>
    <row r="209" spans="1:28" ht="13.8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</row>
    <row r="210" spans="1:28" ht="13.8" x14ac:dyDescent="0.2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</row>
    <row r="211" spans="1:28" ht="13.8" x14ac:dyDescent="0.2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</row>
    <row r="212" spans="1:28" ht="13.8" x14ac:dyDescent="0.2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</row>
    <row r="213" spans="1:28" ht="13.8" x14ac:dyDescent="0.2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</row>
    <row r="214" spans="1:28" ht="13.8" x14ac:dyDescent="0.2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</row>
    <row r="215" spans="1:28" ht="13.8" x14ac:dyDescent="0.2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</row>
    <row r="216" spans="1:28" ht="13.8" x14ac:dyDescent="0.2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</row>
    <row r="217" spans="1:28" ht="13.8" x14ac:dyDescent="0.2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</row>
    <row r="218" spans="1:28" ht="13.8" x14ac:dyDescent="0.2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</row>
    <row r="219" spans="1:28" ht="13.8" x14ac:dyDescent="0.2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</row>
    <row r="220" spans="1:28" ht="13.8" x14ac:dyDescent="0.2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</row>
    <row r="221" spans="1:28" ht="13.8" x14ac:dyDescent="0.2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</row>
    <row r="222" spans="1:28" ht="13.8" x14ac:dyDescent="0.2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</row>
    <row r="223" spans="1:28" ht="13.8" x14ac:dyDescent="0.2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</row>
    <row r="224" spans="1:28" ht="13.8" x14ac:dyDescent="0.2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</row>
    <row r="225" spans="1:28" ht="13.8" x14ac:dyDescent="0.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</row>
    <row r="226" spans="1:28" ht="13.8" x14ac:dyDescent="0.2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</row>
    <row r="227" spans="1:28" ht="13.8" x14ac:dyDescent="0.2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</row>
    <row r="228" spans="1:28" ht="13.8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</row>
    <row r="229" spans="1:28" ht="13.8" x14ac:dyDescent="0.2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</row>
    <row r="230" spans="1:28" ht="13.8" x14ac:dyDescent="0.2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</row>
    <row r="231" spans="1:28" ht="13.8" x14ac:dyDescent="0.2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</row>
    <row r="232" spans="1:28" ht="13.8" x14ac:dyDescent="0.2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</row>
    <row r="233" spans="1:28" ht="13.8" x14ac:dyDescent="0.2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</row>
    <row r="234" spans="1:28" ht="13.8" x14ac:dyDescent="0.2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</row>
    <row r="235" spans="1:28" ht="13.8" x14ac:dyDescent="0.2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</row>
    <row r="236" spans="1:28" ht="13.8" x14ac:dyDescent="0.2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</row>
    <row r="237" spans="1:28" ht="13.8" x14ac:dyDescent="0.2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</row>
    <row r="238" spans="1:28" ht="13.8" x14ac:dyDescent="0.2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</row>
    <row r="239" spans="1:28" ht="13.8" x14ac:dyDescent="0.2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</row>
    <row r="240" spans="1:28" ht="13.8" x14ac:dyDescent="0.2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</row>
    <row r="241" spans="1:28" ht="13.8" x14ac:dyDescent="0.2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</row>
    <row r="242" spans="1:28" ht="13.8" x14ac:dyDescent="0.2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</row>
    <row r="243" spans="1:28" ht="13.8" x14ac:dyDescent="0.2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</row>
    <row r="244" spans="1:28" ht="13.8" x14ac:dyDescent="0.2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</row>
    <row r="245" spans="1:28" ht="13.8" x14ac:dyDescent="0.2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</row>
    <row r="246" spans="1:28" ht="13.8" x14ac:dyDescent="0.2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</row>
    <row r="247" spans="1:28" ht="13.8" x14ac:dyDescent="0.2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</row>
    <row r="248" spans="1:28" ht="13.8" x14ac:dyDescent="0.2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</row>
    <row r="249" spans="1:28" ht="13.8" x14ac:dyDescent="0.2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</row>
    <row r="250" spans="1:28" ht="13.8" x14ac:dyDescent="0.2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</row>
    <row r="251" spans="1:28" ht="13.8" x14ac:dyDescent="0.2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</row>
    <row r="252" spans="1:28" ht="13.8" x14ac:dyDescent="0.2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</row>
    <row r="253" spans="1:28" ht="13.8" x14ac:dyDescent="0.2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</row>
    <row r="254" spans="1:28" ht="13.8" x14ac:dyDescent="0.2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</row>
    <row r="255" spans="1:28" ht="13.8" x14ac:dyDescent="0.2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</row>
    <row r="256" spans="1:28" ht="13.8" x14ac:dyDescent="0.2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</row>
    <row r="257" spans="1:28" ht="13.8" x14ac:dyDescent="0.2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</row>
    <row r="258" spans="1:28" ht="13.8" x14ac:dyDescent="0.2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</row>
    <row r="259" spans="1:28" ht="13.8" x14ac:dyDescent="0.2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</row>
    <row r="260" spans="1:28" ht="13.8" x14ac:dyDescent="0.2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</row>
    <row r="261" spans="1:28" ht="13.8" x14ac:dyDescent="0.2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</row>
    <row r="262" spans="1:28" ht="13.8" x14ac:dyDescent="0.2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</row>
    <row r="263" spans="1:28" ht="13.8" x14ac:dyDescent="0.2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</row>
    <row r="264" spans="1:28" ht="13.8" x14ac:dyDescent="0.2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</row>
    <row r="265" spans="1:28" ht="13.8" x14ac:dyDescent="0.2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</row>
    <row r="266" spans="1:28" ht="13.8" x14ac:dyDescent="0.2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</row>
    <row r="267" spans="1:28" ht="13.8" x14ac:dyDescent="0.2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</row>
    <row r="268" spans="1:28" ht="13.8" x14ac:dyDescent="0.2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</row>
    <row r="269" spans="1:28" ht="13.8" x14ac:dyDescent="0.2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</row>
    <row r="270" spans="1:28" ht="13.8" x14ac:dyDescent="0.2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</row>
    <row r="271" spans="1:28" ht="13.8" x14ac:dyDescent="0.2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</row>
    <row r="272" spans="1:28" ht="13.8" x14ac:dyDescent="0.2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</row>
    <row r="273" spans="1:28" ht="13.8" x14ac:dyDescent="0.2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</row>
    <row r="274" spans="1:28" ht="13.8" x14ac:dyDescent="0.2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</row>
    <row r="275" spans="1:28" ht="13.8" x14ac:dyDescent="0.2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</row>
    <row r="276" spans="1:28" ht="13.8" x14ac:dyDescent="0.2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</row>
    <row r="277" spans="1:28" ht="13.8" x14ac:dyDescent="0.2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</row>
    <row r="278" spans="1:28" ht="13.8" x14ac:dyDescent="0.2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</row>
    <row r="279" spans="1:28" ht="13.8" x14ac:dyDescent="0.2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</row>
    <row r="280" spans="1:28" ht="13.8" x14ac:dyDescent="0.2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</row>
    <row r="281" spans="1:28" ht="13.8" x14ac:dyDescent="0.2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</row>
    <row r="282" spans="1:28" ht="13.8" x14ac:dyDescent="0.2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</row>
    <row r="283" spans="1:28" ht="13.8" x14ac:dyDescent="0.2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</row>
    <row r="284" spans="1:28" ht="13.8" x14ac:dyDescent="0.2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</row>
    <row r="285" spans="1:28" ht="13.8" x14ac:dyDescent="0.2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</row>
    <row r="286" spans="1:28" ht="13.8" x14ac:dyDescent="0.2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</row>
    <row r="287" spans="1:28" ht="13.8" x14ac:dyDescent="0.2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</row>
    <row r="288" spans="1:28" ht="13.8" x14ac:dyDescent="0.2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</row>
    <row r="289" spans="1:28" ht="13.8" x14ac:dyDescent="0.2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</row>
    <row r="290" spans="1:28" ht="13.8" x14ac:dyDescent="0.2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</row>
    <row r="291" spans="1:28" ht="13.8" x14ac:dyDescent="0.2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</row>
    <row r="292" spans="1:28" ht="13.8" x14ac:dyDescent="0.2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</row>
    <row r="293" spans="1:28" ht="13.8" x14ac:dyDescent="0.2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</row>
    <row r="294" spans="1:28" ht="13.8" x14ac:dyDescent="0.2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</row>
    <row r="295" spans="1:28" ht="13.8" x14ac:dyDescent="0.2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</row>
    <row r="296" spans="1:28" ht="13.8" x14ac:dyDescent="0.2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</row>
    <row r="297" spans="1:28" ht="13.8" x14ac:dyDescent="0.2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</row>
    <row r="298" spans="1:28" ht="13.8" x14ac:dyDescent="0.2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</row>
    <row r="299" spans="1:28" ht="13.8" x14ac:dyDescent="0.2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</row>
    <row r="300" spans="1:28" ht="13.8" x14ac:dyDescent="0.2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</row>
    <row r="301" spans="1:28" ht="13.8" x14ac:dyDescent="0.2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</row>
    <row r="302" spans="1:28" ht="13.8" x14ac:dyDescent="0.2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</row>
    <row r="303" spans="1:28" ht="13.8" x14ac:dyDescent="0.2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</row>
    <row r="304" spans="1:28" ht="13.8" x14ac:dyDescent="0.2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</row>
    <row r="305" spans="1:28" ht="13.8" x14ac:dyDescent="0.2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</row>
    <row r="306" spans="1:28" ht="13.8" x14ac:dyDescent="0.2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</row>
    <row r="307" spans="1:28" ht="13.8" x14ac:dyDescent="0.2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</row>
    <row r="308" spans="1:28" ht="13.8" x14ac:dyDescent="0.2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</row>
    <row r="309" spans="1:28" ht="13.8" x14ac:dyDescent="0.2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</row>
    <row r="310" spans="1:28" ht="13.8" x14ac:dyDescent="0.2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</row>
    <row r="311" spans="1:28" ht="13.8" x14ac:dyDescent="0.2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</row>
    <row r="312" spans="1:28" ht="13.8" x14ac:dyDescent="0.2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</row>
    <row r="313" spans="1:28" ht="13.8" x14ac:dyDescent="0.2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</row>
    <row r="314" spans="1:28" ht="13.8" x14ac:dyDescent="0.2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</row>
    <row r="315" spans="1:28" ht="13.8" x14ac:dyDescent="0.2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</row>
    <row r="316" spans="1:28" ht="13.8" x14ac:dyDescent="0.2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</row>
    <row r="317" spans="1:28" ht="13.8" x14ac:dyDescent="0.2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</row>
    <row r="318" spans="1:28" ht="13.8" x14ac:dyDescent="0.2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</row>
    <row r="319" spans="1:28" ht="13.8" x14ac:dyDescent="0.2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</row>
    <row r="320" spans="1:28" ht="13.8" x14ac:dyDescent="0.2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</row>
    <row r="321" spans="1:28" ht="13.8" x14ac:dyDescent="0.2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</row>
    <row r="322" spans="1:28" ht="13.8" x14ac:dyDescent="0.2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</row>
    <row r="323" spans="1:28" ht="13.8" x14ac:dyDescent="0.2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</row>
    <row r="324" spans="1:28" ht="13.8" x14ac:dyDescent="0.2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</row>
    <row r="325" spans="1:28" ht="13.8" x14ac:dyDescent="0.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</row>
    <row r="326" spans="1:28" ht="13.8" x14ac:dyDescent="0.2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</row>
    <row r="327" spans="1:28" ht="13.8" x14ac:dyDescent="0.2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</row>
    <row r="328" spans="1:28" ht="13.8" x14ac:dyDescent="0.2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</row>
    <row r="329" spans="1:28" ht="13.8" x14ac:dyDescent="0.2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</row>
    <row r="330" spans="1:28" ht="13.8" x14ac:dyDescent="0.2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</row>
    <row r="331" spans="1:28" ht="13.8" x14ac:dyDescent="0.2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</row>
    <row r="332" spans="1:28" ht="13.8" x14ac:dyDescent="0.2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</row>
    <row r="333" spans="1:28" ht="13.8" x14ac:dyDescent="0.2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</row>
    <row r="334" spans="1:28" ht="13.8" x14ac:dyDescent="0.2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</row>
    <row r="335" spans="1:28" ht="13.8" x14ac:dyDescent="0.2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</row>
    <row r="336" spans="1:28" ht="13.8" x14ac:dyDescent="0.2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</row>
    <row r="337" spans="1:28" ht="13.8" x14ac:dyDescent="0.2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</row>
    <row r="338" spans="1:28" ht="13.8" x14ac:dyDescent="0.2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</row>
    <row r="339" spans="1:28" ht="13.8" x14ac:dyDescent="0.2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</row>
    <row r="340" spans="1:28" ht="13.8" x14ac:dyDescent="0.2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</row>
    <row r="341" spans="1:28" ht="13.8" x14ac:dyDescent="0.2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</row>
    <row r="342" spans="1:28" ht="13.8" x14ac:dyDescent="0.2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</row>
    <row r="343" spans="1:28" ht="13.8" x14ac:dyDescent="0.2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</row>
    <row r="344" spans="1:28" ht="13.8" x14ac:dyDescent="0.2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</row>
    <row r="345" spans="1:28" ht="13.8" x14ac:dyDescent="0.2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</row>
    <row r="346" spans="1:28" ht="13.8" x14ac:dyDescent="0.2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</row>
    <row r="347" spans="1:28" ht="13.8" x14ac:dyDescent="0.2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</row>
    <row r="348" spans="1:28" ht="13.8" x14ac:dyDescent="0.2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</row>
    <row r="349" spans="1:28" ht="13.8" x14ac:dyDescent="0.2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</row>
    <row r="350" spans="1:28" ht="13.8" x14ac:dyDescent="0.2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</row>
    <row r="351" spans="1:28" ht="13.8" x14ac:dyDescent="0.2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</row>
    <row r="352" spans="1:28" ht="13.8" x14ac:dyDescent="0.2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</row>
    <row r="353" spans="1:28" ht="13.8" x14ac:dyDescent="0.2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</row>
    <row r="354" spans="1:28" ht="13.8" x14ac:dyDescent="0.2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</row>
    <row r="355" spans="1:28" ht="13.8" x14ac:dyDescent="0.2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</row>
    <row r="356" spans="1:28" ht="13.8" x14ac:dyDescent="0.2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</row>
    <row r="357" spans="1:28" ht="13.8" x14ac:dyDescent="0.2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</row>
    <row r="358" spans="1:28" ht="13.8" x14ac:dyDescent="0.2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</row>
    <row r="359" spans="1:28" ht="13.8" x14ac:dyDescent="0.2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</row>
    <row r="360" spans="1:28" ht="13.8" x14ac:dyDescent="0.2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</row>
    <row r="361" spans="1:28" ht="13.8" x14ac:dyDescent="0.2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</row>
    <row r="362" spans="1:28" ht="13.8" x14ac:dyDescent="0.2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</row>
    <row r="363" spans="1:28" ht="13.8" x14ac:dyDescent="0.2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</row>
    <row r="364" spans="1:28" ht="13.8" x14ac:dyDescent="0.2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</row>
    <row r="365" spans="1:28" ht="13.8" x14ac:dyDescent="0.2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</row>
    <row r="366" spans="1:28" ht="13.8" x14ac:dyDescent="0.2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</row>
    <row r="367" spans="1:28" ht="13.8" x14ac:dyDescent="0.2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</row>
    <row r="368" spans="1:28" ht="13.8" x14ac:dyDescent="0.2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</row>
    <row r="369" spans="1:28" ht="13.8" x14ac:dyDescent="0.2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</row>
    <row r="370" spans="1:28" ht="13.8" x14ac:dyDescent="0.2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</row>
    <row r="371" spans="1:28" ht="13.8" x14ac:dyDescent="0.2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</row>
    <row r="372" spans="1:28" ht="13.8" x14ac:dyDescent="0.2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</row>
    <row r="373" spans="1:28" ht="13.8" x14ac:dyDescent="0.2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</row>
    <row r="374" spans="1:28" ht="13.8" x14ac:dyDescent="0.2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</row>
    <row r="375" spans="1:28" ht="13.8" x14ac:dyDescent="0.2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</row>
    <row r="376" spans="1:28" ht="13.8" x14ac:dyDescent="0.2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</row>
    <row r="377" spans="1:28" ht="13.8" x14ac:dyDescent="0.2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</row>
    <row r="378" spans="1:28" ht="13.8" x14ac:dyDescent="0.2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</row>
    <row r="379" spans="1:28" ht="13.8" x14ac:dyDescent="0.2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</row>
    <row r="380" spans="1:28" ht="13.8" x14ac:dyDescent="0.2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</row>
    <row r="381" spans="1:28" ht="13.8" x14ac:dyDescent="0.2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</row>
    <row r="382" spans="1:28" ht="13.8" x14ac:dyDescent="0.2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</row>
    <row r="383" spans="1:28" ht="13.8" x14ac:dyDescent="0.2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</row>
    <row r="384" spans="1:28" ht="13.8" x14ac:dyDescent="0.2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</row>
    <row r="385" spans="1:28" ht="13.8" x14ac:dyDescent="0.2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</row>
    <row r="386" spans="1:28" ht="13.8" x14ac:dyDescent="0.2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</row>
    <row r="387" spans="1:28" ht="13.8" x14ac:dyDescent="0.2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</row>
    <row r="388" spans="1:28" ht="13.8" x14ac:dyDescent="0.2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</row>
    <row r="389" spans="1:28" ht="13.8" x14ac:dyDescent="0.2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</row>
    <row r="390" spans="1:28" ht="13.8" x14ac:dyDescent="0.2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</row>
    <row r="391" spans="1:28" ht="13.8" x14ac:dyDescent="0.2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</row>
    <row r="392" spans="1:28" ht="13.8" x14ac:dyDescent="0.2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</row>
    <row r="393" spans="1:28" ht="13.8" x14ac:dyDescent="0.2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</row>
    <row r="394" spans="1:28" ht="13.8" x14ac:dyDescent="0.2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</row>
    <row r="395" spans="1:28" ht="13.8" x14ac:dyDescent="0.2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</row>
    <row r="396" spans="1:28" ht="13.8" x14ac:dyDescent="0.2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</row>
    <row r="397" spans="1:28" ht="13.8" x14ac:dyDescent="0.2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</row>
    <row r="398" spans="1:28" ht="13.8" x14ac:dyDescent="0.2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</row>
    <row r="399" spans="1:28" ht="13.8" x14ac:dyDescent="0.2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</row>
    <row r="400" spans="1:28" ht="13.8" x14ac:dyDescent="0.2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</row>
    <row r="401" spans="1:28" ht="13.8" x14ac:dyDescent="0.2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</row>
    <row r="402" spans="1:28" ht="13.8" x14ac:dyDescent="0.2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</row>
    <row r="403" spans="1:28" ht="13.8" x14ac:dyDescent="0.2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</row>
    <row r="404" spans="1:28" ht="13.8" x14ac:dyDescent="0.2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</row>
    <row r="405" spans="1:28" ht="13.8" x14ac:dyDescent="0.2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</row>
    <row r="406" spans="1:28" ht="13.8" x14ac:dyDescent="0.2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</row>
    <row r="407" spans="1:28" ht="13.8" x14ac:dyDescent="0.2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</row>
    <row r="408" spans="1:28" ht="13.8" x14ac:dyDescent="0.2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</row>
    <row r="409" spans="1:28" ht="13.8" x14ac:dyDescent="0.2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</row>
    <row r="410" spans="1:28" ht="13.8" x14ac:dyDescent="0.2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</row>
    <row r="411" spans="1:28" ht="13.8" x14ac:dyDescent="0.2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</row>
    <row r="412" spans="1:28" ht="13.8" x14ac:dyDescent="0.2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</row>
    <row r="413" spans="1:28" ht="13.8" x14ac:dyDescent="0.2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</row>
    <row r="414" spans="1:28" ht="13.8" x14ac:dyDescent="0.2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</row>
    <row r="415" spans="1:28" ht="13.8" x14ac:dyDescent="0.2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</row>
    <row r="416" spans="1:28" ht="13.8" x14ac:dyDescent="0.2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</row>
    <row r="417" spans="1:28" ht="13.8" x14ac:dyDescent="0.2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</row>
    <row r="418" spans="1:28" ht="13.8" x14ac:dyDescent="0.2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</row>
    <row r="419" spans="1:28" ht="13.8" x14ac:dyDescent="0.2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</row>
    <row r="420" spans="1:28" ht="13.8" x14ac:dyDescent="0.2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</row>
    <row r="421" spans="1:28" ht="13.8" x14ac:dyDescent="0.2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</row>
    <row r="422" spans="1:28" ht="13.8" x14ac:dyDescent="0.2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</row>
    <row r="423" spans="1:28" ht="13.8" x14ac:dyDescent="0.2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</row>
    <row r="424" spans="1:28" ht="13.8" x14ac:dyDescent="0.2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</row>
    <row r="425" spans="1:28" ht="13.8" x14ac:dyDescent="0.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</row>
    <row r="426" spans="1:28" ht="13.8" x14ac:dyDescent="0.2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</row>
    <row r="427" spans="1:28" ht="13.8" x14ac:dyDescent="0.2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</row>
    <row r="428" spans="1:28" ht="13.8" x14ac:dyDescent="0.2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</row>
    <row r="429" spans="1:28" ht="13.8" x14ac:dyDescent="0.2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</row>
    <row r="430" spans="1:28" ht="13.8" x14ac:dyDescent="0.2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</row>
    <row r="431" spans="1:28" ht="13.8" x14ac:dyDescent="0.2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</row>
    <row r="432" spans="1:28" ht="13.8" x14ac:dyDescent="0.2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</row>
    <row r="433" spans="1:28" ht="13.8" x14ac:dyDescent="0.2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</row>
    <row r="434" spans="1:28" ht="13.8" x14ac:dyDescent="0.2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</row>
    <row r="435" spans="1:28" ht="13.8" x14ac:dyDescent="0.2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</row>
    <row r="436" spans="1:28" ht="13.8" x14ac:dyDescent="0.2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</row>
    <row r="437" spans="1:28" ht="13.8" x14ac:dyDescent="0.2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</row>
    <row r="438" spans="1:28" ht="13.8" x14ac:dyDescent="0.2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</row>
    <row r="439" spans="1:28" ht="13.8" x14ac:dyDescent="0.2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</row>
    <row r="440" spans="1:28" ht="13.8" x14ac:dyDescent="0.2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</row>
    <row r="441" spans="1:28" ht="13.8" x14ac:dyDescent="0.2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</row>
    <row r="442" spans="1:28" ht="13.8" x14ac:dyDescent="0.2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</row>
    <row r="443" spans="1:28" ht="13.8" x14ac:dyDescent="0.2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</row>
    <row r="444" spans="1:28" ht="13.8" x14ac:dyDescent="0.2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</row>
    <row r="445" spans="1:28" ht="13.8" x14ac:dyDescent="0.2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</row>
    <row r="446" spans="1:28" ht="13.8" x14ac:dyDescent="0.2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</row>
    <row r="447" spans="1:28" ht="13.8" x14ac:dyDescent="0.2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</row>
    <row r="448" spans="1:28" ht="13.8" x14ac:dyDescent="0.2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</row>
    <row r="449" spans="1:28" ht="13.8" x14ac:dyDescent="0.2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</row>
    <row r="450" spans="1:28" ht="13.8" x14ac:dyDescent="0.2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</row>
    <row r="451" spans="1:28" ht="13.8" x14ac:dyDescent="0.2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</row>
    <row r="452" spans="1:28" ht="13.8" x14ac:dyDescent="0.2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</row>
    <row r="453" spans="1:28" ht="13.8" x14ac:dyDescent="0.2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</row>
    <row r="454" spans="1:28" ht="13.8" x14ac:dyDescent="0.2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</row>
    <row r="455" spans="1:28" ht="13.8" x14ac:dyDescent="0.2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</row>
    <row r="456" spans="1:28" ht="13.8" x14ac:dyDescent="0.2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</row>
    <row r="457" spans="1:28" ht="13.8" x14ac:dyDescent="0.2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</row>
    <row r="458" spans="1:28" ht="13.8" x14ac:dyDescent="0.2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</row>
    <row r="459" spans="1:28" ht="13.8" x14ac:dyDescent="0.2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</row>
    <row r="460" spans="1:28" ht="13.8" x14ac:dyDescent="0.2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</row>
    <row r="461" spans="1:28" ht="13.8" x14ac:dyDescent="0.2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</row>
    <row r="462" spans="1:28" ht="13.8" x14ac:dyDescent="0.2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</row>
    <row r="463" spans="1:28" ht="13.8" x14ac:dyDescent="0.2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</row>
    <row r="464" spans="1:28" ht="13.8" x14ac:dyDescent="0.2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</row>
    <row r="465" spans="1:28" ht="13.8" x14ac:dyDescent="0.2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</row>
    <row r="466" spans="1:28" ht="13.8" x14ac:dyDescent="0.2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</row>
    <row r="467" spans="1:28" ht="13.8" x14ac:dyDescent="0.2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</row>
    <row r="468" spans="1:28" ht="13.8" x14ac:dyDescent="0.2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</row>
    <row r="469" spans="1:28" ht="13.8" x14ac:dyDescent="0.2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</row>
    <row r="470" spans="1:28" ht="13.8" x14ac:dyDescent="0.2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</row>
    <row r="471" spans="1:28" ht="13.8" x14ac:dyDescent="0.2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</row>
    <row r="472" spans="1:28" ht="13.8" x14ac:dyDescent="0.2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</row>
    <row r="473" spans="1:28" ht="13.8" x14ac:dyDescent="0.2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</row>
    <row r="474" spans="1:28" ht="13.8" x14ac:dyDescent="0.2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</row>
    <row r="475" spans="1:28" ht="13.8" x14ac:dyDescent="0.2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</row>
    <row r="476" spans="1:28" ht="13.8" x14ac:dyDescent="0.2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</row>
    <row r="477" spans="1:28" ht="13.8" x14ac:dyDescent="0.2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</row>
    <row r="478" spans="1:28" ht="13.8" x14ac:dyDescent="0.2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</row>
    <row r="479" spans="1:28" ht="13.8" x14ac:dyDescent="0.2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</row>
    <row r="480" spans="1:28" ht="13.8" x14ac:dyDescent="0.2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</row>
    <row r="481" spans="1:28" ht="13.8" x14ac:dyDescent="0.2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</row>
    <row r="482" spans="1:28" ht="13.8" x14ac:dyDescent="0.2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</row>
    <row r="483" spans="1:28" ht="13.8" x14ac:dyDescent="0.2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</row>
    <row r="484" spans="1:28" ht="13.8" x14ac:dyDescent="0.2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</row>
    <row r="485" spans="1:28" ht="13.8" x14ac:dyDescent="0.2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</row>
    <row r="486" spans="1:28" ht="13.8" x14ac:dyDescent="0.2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</row>
    <row r="487" spans="1:28" ht="13.8" x14ac:dyDescent="0.2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</row>
    <row r="488" spans="1:28" ht="13.8" x14ac:dyDescent="0.2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</row>
    <row r="489" spans="1:28" ht="13.8" x14ac:dyDescent="0.2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</row>
    <row r="490" spans="1:28" ht="13.8" x14ac:dyDescent="0.2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</row>
    <row r="491" spans="1:28" ht="13.8" x14ac:dyDescent="0.2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</row>
    <row r="492" spans="1:28" ht="13.8" x14ac:dyDescent="0.2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</row>
    <row r="493" spans="1:28" ht="13.8" x14ac:dyDescent="0.2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</row>
    <row r="494" spans="1:28" ht="13.8" x14ac:dyDescent="0.2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</row>
    <row r="495" spans="1:28" ht="13.8" x14ac:dyDescent="0.2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</row>
    <row r="496" spans="1:28" ht="13.8" x14ac:dyDescent="0.2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</row>
    <row r="497" spans="1:28" ht="13.8" x14ac:dyDescent="0.2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</row>
    <row r="498" spans="1:28" ht="13.8" x14ac:dyDescent="0.2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</row>
    <row r="499" spans="1:28" ht="13.8" x14ac:dyDescent="0.2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</row>
    <row r="500" spans="1:28" ht="13.8" x14ac:dyDescent="0.2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</row>
    <row r="501" spans="1:28" ht="13.8" x14ac:dyDescent="0.2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</row>
    <row r="502" spans="1:28" ht="13.8" x14ac:dyDescent="0.2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</row>
    <row r="503" spans="1:28" ht="13.8" x14ac:dyDescent="0.2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</row>
    <row r="504" spans="1:28" ht="13.8" x14ac:dyDescent="0.2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</row>
    <row r="505" spans="1:28" ht="13.8" x14ac:dyDescent="0.2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</row>
    <row r="506" spans="1:28" ht="13.8" x14ac:dyDescent="0.2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</row>
    <row r="507" spans="1:28" ht="13.8" x14ac:dyDescent="0.2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</row>
    <row r="508" spans="1:28" ht="13.8" x14ac:dyDescent="0.2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</row>
    <row r="509" spans="1:28" ht="13.8" x14ac:dyDescent="0.2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</row>
    <row r="510" spans="1:28" ht="13.8" x14ac:dyDescent="0.2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</row>
    <row r="511" spans="1:28" ht="13.8" x14ac:dyDescent="0.2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</row>
    <row r="512" spans="1:28" ht="13.8" x14ac:dyDescent="0.2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</row>
    <row r="513" spans="1:28" ht="13.8" x14ac:dyDescent="0.2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</row>
    <row r="514" spans="1:28" ht="13.8" x14ac:dyDescent="0.2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</row>
    <row r="515" spans="1:28" ht="13.8" x14ac:dyDescent="0.2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</row>
    <row r="516" spans="1:28" ht="13.8" x14ac:dyDescent="0.2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</row>
    <row r="517" spans="1:28" ht="13.8" x14ac:dyDescent="0.2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</row>
    <row r="518" spans="1:28" ht="13.8" x14ac:dyDescent="0.2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</row>
    <row r="519" spans="1:28" ht="13.8" x14ac:dyDescent="0.2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</row>
    <row r="520" spans="1:28" ht="13.8" x14ac:dyDescent="0.2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</row>
    <row r="521" spans="1:28" ht="13.8" x14ac:dyDescent="0.2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</row>
    <row r="522" spans="1:28" ht="13.8" x14ac:dyDescent="0.2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</row>
    <row r="523" spans="1:28" ht="13.8" x14ac:dyDescent="0.2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</row>
    <row r="524" spans="1:28" ht="13.8" x14ac:dyDescent="0.2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</row>
    <row r="525" spans="1:28" ht="13.8" x14ac:dyDescent="0.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</row>
    <row r="526" spans="1:28" ht="13.8" x14ac:dyDescent="0.2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</row>
    <row r="527" spans="1:28" ht="13.8" x14ac:dyDescent="0.2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</row>
    <row r="528" spans="1:28" ht="13.8" x14ac:dyDescent="0.2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</row>
    <row r="529" spans="1:28" ht="13.8" x14ac:dyDescent="0.2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</row>
    <row r="530" spans="1:28" ht="13.8" x14ac:dyDescent="0.2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</row>
    <row r="531" spans="1:28" ht="13.8" x14ac:dyDescent="0.2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</row>
    <row r="532" spans="1:28" ht="13.8" x14ac:dyDescent="0.2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</row>
    <row r="533" spans="1:28" ht="13.8" x14ac:dyDescent="0.2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</row>
    <row r="534" spans="1:28" ht="13.8" x14ac:dyDescent="0.2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</row>
    <row r="535" spans="1:28" ht="13.8" x14ac:dyDescent="0.2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</row>
    <row r="536" spans="1:28" ht="13.8" x14ac:dyDescent="0.2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</row>
    <row r="537" spans="1:28" ht="13.8" x14ac:dyDescent="0.2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</row>
    <row r="538" spans="1:28" ht="13.8" x14ac:dyDescent="0.2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</row>
    <row r="539" spans="1:28" ht="13.8" x14ac:dyDescent="0.2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</row>
    <row r="540" spans="1:28" ht="13.8" x14ac:dyDescent="0.2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</row>
    <row r="541" spans="1:28" ht="13.8" x14ac:dyDescent="0.2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</row>
    <row r="542" spans="1:28" ht="13.8" x14ac:dyDescent="0.2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</row>
    <row r="543" spans="1:28" ht="13.8" x14ac:dyDescent="0.2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</row>
    <row r="544" spans="1:28" ht="13.8" x14ac:dyDescent="0.2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</row>
    <row r="545" spans="1:28" ht="13.8" x14ac:dyDescent="0.2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</row>
    <row r="546" spans="1:28" ht="13.8" x14ac:dyDescent="0.2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</row>
    <row r="547" spans="1:28" ht="13.8" x14ac:dyDescent="0.2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</row>
    <row r="548" spans="1:28" ht="13.8" x14ac:dyDescent="0.2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</row>
    <row r="549" spans="1:28" ht="13.8" x14ac:dyDescent="0.2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</row>
    <row r="550" spans="1:28" ht="13.8" x14ac:dyDescent="0.2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</row>
    <row r="551" spans="1:28" ht="13.8" x14ac:dyDescent="0.2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</row>
    <row r="552" spans="1:28" ht="13.8" x14ac:dyDescent="0.2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</row>
    <row r="553" spans="1:28" ht="13.8" x14ac:dyDescent="0.2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</row>
    <row r="554" spans="1:28" ht="13.8" x14ac:dyDescent="0.2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</row>
    <row r="555" spans="1:28" ht="13.8" x14ac:dyDescent="0.2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</row>
    <row r="556" spans="1:28" ht="13.8" x14ac:dyDescent="0.2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</row>
    <row r="557" spans="1:28" ht="13.8" x14ac:dyDescent="0.2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</row>
    <row r="558" spans="1:28" ht="13.8" x14ac:dyDescent="0.2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</row>
    <row r="559" spans="1:28" ht="13.8" x14ac:dyDescent="0.2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</row>
    <row r="560" spans="1:28" ht="13.8" x14ac:dyDescent="0.2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</row>
    <row r="561" spans="1:28" ht="13.8" x14ac:dyDescent="0.2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</row>
    <row r="562" spans="1:28" ht="13.8" x14ac:dyDescent="0.2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</row>
    <row r="563" spans="1:28" ht="13.8" x14ac:dyDescent="0.2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</row>
    <row r="564" spans="1:28" ht="13.8" x14ac:dyDescent="0.2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</row>
    <row r="565" spans="1:28" ht="13.8" x14ac:dyDescent="0.2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</row>
    <row r="566" spans="1:28" ht="13.8" x14ac:dyDescent="0.2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</row>
    <row r="567" spans="1:28" ht="13.8" x14ac:dyDescent="0.2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</row>
    <row r="568" spans="1:28" ht="13.8" x14ac:dyDescent="0.2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</row>
    <row r="569" spans="1:28" ht="13.8" x14ac:dyDescent="0.2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</row>
    <row r="570" spans="1:28" ht="13.8" x14ac:dyDescent="0.2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</row>
    <row r="571" spans="1:28" ht="13.8" x14ac:dyDescent="0.2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</row>
    <row r="572" spans="1:28" ht="13.8" x14ac:dyDescent="0.2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</row>
    <row r="573" spans="1:28" ht="13.8" x14ac:dyDescent="0.2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</row>
    <row r="574" spans="1:28" ht="13.8" x14ac:dyDescent="0.2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</row>
    <row r="575" spans="1:28" ht="13.8" x14ac:dyDescent="0.2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</row>
    <row r="576" spans="1:28" ht="13.8" x14ac:dyDescent="0.2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</row>
    <row r="577" spans="1:28" ht="13.8" x14ac:dyDescent="0.2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</row>
    <row r="578" spans="1:28" ht="13.8" x14ac:dyDescent="0.2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</row>
    <row r="579" spans="1:28" ht="13.8" x14ac:dyDescent="0.2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</row>
    <row r="580" spans="1:28" ht="13.8" x14ac:dyDescent="0.2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</row>
    <row r="581" spans="1:28" ht="13.8" x14ac:dyDescent="0.2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</row>
    <row r="582" spans="1:28" ht="13.8" x14ac:dyDescent="0.2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</row>
    <row r="583" spans="1:28" ht="13.8" x14ac:dyDescent="0.2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</row>
    <row r="584" spans="1:28" ht="13.8" x14ac:dyDescent="0.2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</row>
    <row r="585" spans="1:28" ht="13.8" x14ac:dyDescent="0.2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</row>
    <row r="586" spans="1:28" ht="13.8" x14ac:dyDescent="0.2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</row>
    <row r="587" spans="1:28" ht="13.8" x14ac:dyDescent="0.2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</row>
    <row r="588" spans="1:28" ht="13.8" x14ac:dyDescent="0.2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</row>
    <row r="589" spans="1:28" ht="13.8" x14ac:dyDescent="0.2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</row>
    <row r="590" spans="1:28" ht="13.8" x14ac:dyDescent="0.2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</row>
    <row r="591" spans="1:28" ht="13.8" x14ac:dyDescent="0.2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</row>
    <row r="592" spans="1:28" ht="13.8" x14ac:dyDescent="0.2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</row>
    <row r="593" spans="1:28" ht="13.8" x14ac:dyDescent="0.2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</row>
    <row r="594" spans="1:28" ht="13.8" x14ac:dyDescent="0.2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</row>
    <row r="595" spans="1:28" ht="13.8" x14ac:dyDescent="0.2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</row>
    <row r="596" spans="1:28" ht="13.8" x14ac:dyDescent="0.2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</row>
    <row r="597" spans="1:28" ht="13.8" x14ac:dyDescent="0.2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</row>
    <row r="598" spans="1:28" ht="13.8" x14ac:dyDescent="0.2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</row>
    <row r="599" spans="1:28" ht="13.8" x14ac:dyDescent="0.2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</row>
    <row r="600" spans="1:28" ht="13.8" x14ac:dyDescent="0.2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</row>
    <row r="601" spans="1:28" ht="13.8" x14ac:dyDescent="0.2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</row>
    <row r="602" spans="1:28" ht="13.8" x14ac:dyDescent="0.2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</row>
    <row r="603" spans="1:28" ht="13.8" x14ac:dyDescent="0.2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</row>
    <row r="604" spans="1:28" ht="13.8" x14ac:dyDescent="0.2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</row>
    <row r="605" spans="1:28" ht="13.8" x14ac:dyDescent="0.2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</row>
    <row r="606" spans="1:28" ht="13.8" x14ac:dyDescent="0.2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</row>
    <row r="607" spans="1:28" ht="13.8" x14ac:dyDescent="0.2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</row>
    <row r="608" spans="1:28" ht="13.8" x14ac:dyDescent="0.2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</row>
    <row r="609" spans="1:28" ht="13.8" x14ac:dyDescent="0.2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</row>
    <row r="610" spans="1:28" ht="13.8" x14ac:dyDescent="0.2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</row>
    <row r="611" spans="1:28" ht="13.8" x14ac:dyDescent="0.2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</row>
    <row r="612" spans="1:28" ht="13.8" x14ac:dyDescent="0.2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</row>
    <row r="613" spans="1:28" ht="13.8" x14ac:dyDescent="0.2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</row>
    <row r="614" spans="1:28" ht="13.8" x14ac:dyDescent="0.2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</row>
    <row r="615" spans="1:28" ht="13.8" x14ac:dyDescent="0.2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</row>
    <row r="616" spans="1:28" ht="13.8" x14ac:dyDescent="0.2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</row>
    <row r="617" spans="1:28" ht="13.8" x14ac:dyDescent="0.2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</row>
    <row r="618" spans="1:28" ht="13.8" x14ac:dyDescent="0.2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</row>
    <row r="619" spans="1:28" ht="13.8" x14ac:dyDescent="0.2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</row>
    <row r="620" spans="1:28" ht="13.8" x14ac:dyDescent="0.2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</row>
    <row r="621" spans="1:28" ht="13.8" x14ac:dyDescent="0.2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</row>
    <row r="622" spans="1:28" ht="13.8" x14ac:dyDescent="0.2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</row>
    <row r="623" spans="1:28" ht="13.8" x14ac:dyDescent="0.2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</row>
    <row r="624" spans="1:28" ht="13.8" x14ac:dyDescent="0.2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</row>
    <row r="625" spans="1:28" ht="13.8" x14ac:dyDescent="0.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</row>
    <row r="626" spans="1:28" ht="13.8" x14ac:dyDescent="0.2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</row>
    <row r="627" spans="1:28" ht="13.8" x14ac:dyDescent="0.2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</row>
    <row r="628" spans="1:28" ht="13.8" x14ac:dyDescent="0.2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</row>
    <row r="629" spans="1:28" ht="13.8" x14ac:dyDescent="0.2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</row>
    <row r="630" spans="1:28" ht="13.8" x14ac:dyDescent="0.2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</row>
    <row r="631" spans="1:28" ht="13.8" x14ac:dyDescent="0.2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</row>
    <row r="632" spans="1:28" ht="13.8" x14ac:dyDescent="0.2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</row>
    <row r="633" spans="1:28" ht="13.8" x14ac:dyDescent="0.2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</row>
    <row r="634" spans="1:28" ht="13.8" x14ac:dyDescent="0.2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</row>
    <row r="635" spans="1:28" ht="13.8" x14ac:dyDescent="0.2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</row>
    <row r="636" spans="1:28" ht="13.8" x14ac:dyDescent="0.2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</row>
    <row r="637" spans="1:28" ht="13.8" x14ac:dyDescent="0.2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</row>
    <row r="638" spans="1:28" ht="13.8" x14ac:dyDescent="0.2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</row>
    <row r="639" spans="1:28" ht="13.8" x14ac:dyDescent="0.2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</row>
    <row r="640" spans="1:28" ht="13.8" x14ac:dyDescent="0.2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</row>
    <row r="641" spans="1:28" ht="13.8" x14ac:dyDescent="0.2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</row>
    <row r="642" spans="1:28" ht="13.8" x14ac:dyDescent="0.2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</row>
    <row r="643" spans="1:28" ht="13.8" x14ac:dyDescent="0.2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</row>
    <row r="644" spans="1:28" ht="13.8" x14ac:dyDescent="0.2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</row>
    <row r="645" spans="1:28" ht="13.8" x14ac:dyDescent="0.2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</row>
    <row r="646" spans="1:28" ht="13.8" x14ac:dyDescent="0.2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</row>
    <row r="647" spans="1:28" ht="13.8" x14ac:dyDescent="0.2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</row>
    <row r="648" spans="1:28" ht="13.8" x14ac:dyDescent="0.2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</row>
    <row r="649" spans="1:28" ht="13.8" x14ac:dyDescent="0.2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</row>
    <row r="650" spans="1:28" ht="13.8" x14ac:dyDescent="0.2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</row>
    <row r="651" spans="1:28" ht="13.8" x14ac:dyDescent="0.2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</row>
    <row r="652" spans="1:28" ht="13.8" x14ac:dyDescent="0.2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</row>
    <row r="653" spans="1:28" ht="13.8" x14ac:dyDescent="0.2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</row>
    <row r="654" spans="1:28" ht="13.8" x14ac:dyDescent="0.2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</row>
    <row r="655" spans="1:28" ht="13.8" x14ac:dyDescent="0.2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</row>
    <row r="656" spans="1:28" ht="13.8" x14ac:dyDescent="0.2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</row>
    <row r="657" spans="1:28" ht="13.8" x14ac:dyDescent="0.2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</row>
    <row r="658" spans="1:28" ht="13.8" x14ac:dyDescent="0.2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</row>
    <row r="659" spans="1:28" ht="13.8" x14ac:dyDescent="0.2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</row>
    <row r="660" spans="1:28" ht="13.8" x14ac:dyDescent="0.2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</row>
    <row r="661" spans="1:28" ht="13.8" x14ac:dyDescent="0.2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</row>
    <row r="662" spans="1:28" ht="13.8" x14ac:dyDescent="0.2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</row>
    <row r="663" spans="1:28" ht="13.8" x14ac:dyDescent="0.2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</row>
    <row r="664" spans="1:28" ht="13.8" x14ac:dyDescent="0.2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</row>
    <row r="665" spans="1:28" ht="13.8" x14ac:dyDescent="0.2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</row>
    <row r="666" spans="1:28" ht="13.8" x14ac:dyDescent="0.2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</row>
    <row r="667" spans="1:28" ht="13.8" x14ac:dyDescent="0.2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</row>
    <row r="668" spans="1:28" ht="13.8" x14ac:dyDescent="0.2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</row>
    <row r="669" spans="1:28" ht="13.8" x14ac:dyDescent="0.2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</row>
    <row r="670" spans="1:28" ht="13.8" x14ac:dyDescent="0.2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</row>
    <row r="671" spans="1:28" ht="13.8" x14ac:dyDescent="0.2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</row>
    <row r="672" spans="1:28" ht="13.8" x14ac:dyDescent="0.2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</row>
    <row r="673" spans="1:28" ht="13.8" x14ac:dyDescent="0.2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</row>
    <row r="674" spans="1:28" ht="13.8" x14ac:dyDescent="0.2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</row>
    <row r="675" spans="1:28" ht="13.8" x14ac:dyDescent="0.2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</row>
    <row r="676" spans="1:28" ht="13.8" x14ac:dyDescent="0.2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</row>
    <row r="677" spans="1:28" ht="13.8" x14ac:dyDescent="0.2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</row>
    <row r="678" spans="1:28" ht="13.8" x14ac:dyDescent="0.2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</row>
    <row r="679" spans="1:28" ht="13.8" x14ac:dyDescent="0.2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</row>
    <row r="680" spans="1:28" ht="13.8" x14ac:dyDescent="0.2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</row>
    <row r="681" spans="1:28" ht="13.8" x14ac:dyDescent="0.2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</row>
    <row r="682" spans="1:28" ht="13.8" x14ac:dyDescent="0.2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</row>
    <row r="683" spans="1:28" ht="13.8" x14ac:dyDescent="0.2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</row>
    <row r="684" spans="1:28" ht="13.8" x14ac:dyDescent="0.2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</row>
    <row r="685" spans="1:28" ht="13.8" x14ac:dyDescent="0.2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</row>
    <row r="686" spans="1:28" ht="13.8" x14ac:dyDescent="0.2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</row>
    <row r="687" spans="1:28" ht="13.8" x14ac:dyDescent="0.2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</row>
    <row r="688" spans="1:28" ht="13.8" x14ac:dyDescent="0.2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</row>
    <row r="689" spans="1:28" ht="13.8" x14ac:dyDescent="0.2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</row>
    <row r="690" spans="1:28" ht="13.8" x14ac:dyDescent="0.2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</row>
    <row r="691" spans="1:28" ht="13.8" x14ac:dyDescent="0.2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</row>
    <row r="692" spans="1:28" ht="13.8" x14ac:dyDescent="0.2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</row>
    <row r="693" spans="1:28" ht="13.8" x14ac:dyDescent="0.2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</row>
    <row r="694" spans="1:28" ht="13.8" x14ac:dyDescent="0.2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</row>
    <row r="695" spans="1:28" ht="13.8" x14ac:dyDescent="0.2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</row>
    <row r="696" spans="1:28" ht="13.8" x14ac:dyDescent="0.2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</row>
    <row r="697" spans="1:28" ht="13.8" x14ac:dyDescent="0.2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</row>
    <row r="698" spans="1:28" ht="13.8" x14ac:dyDescent="0.2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</row>
    <row r="699" spans="1:28" ht="13.8" x14ac:dyDescent="0.2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</row>
    <row r="700" spans="1:28" ht="13.8" x14ac:dyDescent="0.2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</row>
    <row r="701" spans="1:28" ht="13.8" x14ac:dyDescent="0.2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</row>
    <row r="702" spans="1:28" ht="13.8" x14ac:dyDescent="0.2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</row>
    <row r="703" spans="1:28" ht="13.8" x14ac:dyDescent="0.2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</row>
    <row r="704" spans="1:28" ht="13.8" x14ac:dyDescent="0.2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</row>
    <row r="705" spans="1:28" ht="13.8" x14ac:dyDescent="0.2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</row>
    <row r="706" spans="1:28" ht="13.8" x14ac:dyDescent="0.2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</row>
    <row r="707" spans="1:28" ht="13.8" x14ac:dyDescent="0.2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</row>
    <row r="708" spans="1:28" ht="13.8" x14ac:dyDescent="0.2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</row>
    <row r="709" spans="1:28" ht="13.8" x14ac:dyDescent="0.2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</row>
    <row r="710" spans="1:28" ht="13.8" x14ac:dyDescent="0.2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</row>
    <row r="711" spans="1:28" ht="13.8" x14ac:dyDescent="0.2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</row>
    <row r="712" spans="1:28" ht="13.8" x14ac:dyDescent="0.2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</row>
    <row r="713" spans="1:28" ht="13.8" x14ac:dyDescent="0.2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</row>
    <row r="714" spans="1:28" ht="13.8" x14ac:dyDescent="0.2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</row>
    <row r="715" spans="1:28" ht="13.8" x14ac:dyDescent="0.2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</row>
    <row r="716" spans="1:28" ht="13.8" x14ac:dyDescent="0.2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</row>
    <row r="717" spans="1:28" ht="13.8" x14ac:dyDescent="0.2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</row>
    <row r="718" spans="1:28" ht="13.8" x14ac:dyDescent="0.2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</row>
    <row r="719" spans="1:28" ht="13.8" x14ac:dyDescent="0.2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</row>
    <row r="720" spans="1:28" ht="13.8" x14ac:dyDescent="0.2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</row>
    <row r="721" spans="1:28" ht="13.8" x14ac:dyDescent="0.2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</row>
    <row r="722" spans="1:28" ht="13.8" x14ac:dyDescent="0.2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</row>
    <row r="723" spans="1:28" ht="13.8" x14ac:dyDescent="0.2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</row>
    <row r="724" spans="1:28" ht="13.8" x14ac:dyDescent="0.2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</row>
    <row r="725" spans="1:28" ht="13.8" x14ac:dyDescent="0.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</row>
    <row r="726" spans="1:28" ht="13.8" x14ac:dyDescent="0.2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</row>
    <row r="727" spans="1:28" ht="13.8" x14ac:dyDescent="0.2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</row>
    <row r="728" spans="1:28" ht="13.8" x14ac:dyDescent="0.2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</row>
    <row r="729" spans="1:28" ht="13.8" x14ac:dyDescent="0.2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</row>
    <row r="730" spans="1:28" ht="13.8" x14ac:dyDescent="0.2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</row>
    <row r="731" spans="1:28" ht="13.8" x14ac:dyDescent="0.2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</row>
    <row r="732" spans="1:28" ht="13.8" x14ac:dyDescent="0.2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</row>
    <row r="733" spans="1:28" ht="13.8" x14ac:dyDescent="0.2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</row>
    <row r="734" spans="1:28" ht="13.8" x14ac:dyDescent="0.2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</row>
    <row r="735" spans="1:28" ht="13.8" x14ac:dyDescent="0.2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</row>
    <row r="736" spans="1:28" ht="13.8" x14ac:dyDescent="0.2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</row>
    <row r="737" spans="1:28" ht="13.8" x14ac:dyDescent="0.2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</row>
    <row r="738" spans="1:28" ht="13.8" x14ac:dyDescent="0.2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</row>
    <row r="739" spans="1:28" ht="13.8" x14ac:dyDescent="0.2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</row>
    <row r="740" spans="1:28" ht="13.8" x14ac:dyDescent="0.2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</row>
    <row r="741" spans="1:28" ht="13.8" x14ac:dyDescent="0.2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</row>
    <row r="742" spans="1:28" ht="13.8" x14ac:dyDescent="0.2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</row>
    <row r="743" spans="1:28" ht="13.8" x14ac:dyDescent="0.2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</row>
    <row r="744" spans="1:28" ht="13.8" x14ac:dyDescent="0.2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</row>
    <row r="745" spans="1:28" ht="13.8" x14ac:dyDescent="0.2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</row>
    <row r="746" spans="1:28" ht="13.8" x14ac:dyDescent="0.2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</row>
    <row r="747" spans="1:28" ht="13.8" x14ac:dyDescent="0.2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</row>
    <row r="748" spans="1:28" ht="13.8" x14ac:dyDescent="0.2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</row>
    <row r="749" spans="1:28" ht="13.8" x14ac:dyDescent="0.2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</row>
    <row r="750" spans="1:28" ht="13.8" x14ac:dyDescent="0.2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</row>
    <row r="751" spans="1:28" ht="13.8" x14ac:dyDescent="0.2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</row>
    <row r="752" spans="1:28" ht="13.8" x14ac:dyDescent="0.2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</row>
    <row r="753" spans="1:28" ht="13.8" x14ac:dyDescent="0.2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</row>
    <row r="754" spans="1:28" ht="13.8" x14ac:dyDescent="0.2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</row>
    <row r="755" spans="1:28" ht="13.8" x14ac:dyDescent="0.2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</row>
    <row r="756" spans="1:28" ht="13.8" x14ac:dyDescent="0.2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</row>
    <row r="757" spans="1:28" ht="13.8" x14ac:dyDescent="0.2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</row>
    <row r="758" spans="1:28" ht="13.8" x14ac:dyDescent="0.2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</row>
    <row r="759" spans="1:28" ht="13.8" x14ac:dyDescent="0.2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</row>
    <row r="760" spans="1:28" ht="13.8" x14ac:dyDescent="0.2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</row>
    <row r="761" spans="1:28" ht="13.8" x14ac:dyDescent="0.2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</row>
    <row r="762" spans="1:28" ht="13.8" x14ac:dyDescent="0.2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</row>
    <row r="763" spans="1:28" ht="13.8" x14ac:dyDescent="0.2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</row>
    <row r="764" spans="1:28" ht="13.8" x14ac:dyDescent="0.2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</row>
    <row r="765" spans="1:28" ht="13.8" x14ac:dyDescent="0.2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</row>
    <row r="766" spans="1:28" ht="13.8" x14ac:dyDescent="0.2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</row>
    <row r="767" spans="1:28" ht="13.8" x14ac:dyDescent="0.2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</row>
    <row r="768" spans="1:28" ht="13.8" x14ac:dyDescent="0.2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</row>
    <row r="769" spans="1:28" ht="13.8" x14ac:dyDescent="0.2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</row>
    <row r="770" spans="1:28" ht="13.8" x14ac:dyDescent="0.2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</row>
    <row r="771" spans="1:28" ht="13.8" x14ac:dyDescent="0.2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</row>
    <row r="772" spans="1:28" ht="13.8" x14ac:dyDescent="0.2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</row>
    <row r="773" spans="1:28" ht="13.8" x14ac:dyDescent="0.2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</row>
    <row r="774" spans="1:28" ht="13.8" x14ac:dyDescent="0.2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</row>
    <row r="775" spans="1:28" ht="13.8" x14ac:dyDescent="0.2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</row>
    <row r="776" spans="1:28" ht="13.8" x14ac:dyDescent="0.2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</row>
    <row r="777" spans="1:28" ht="13.8" x14ac:dyDescent="0.2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</row>
    <row r="778" spans="1:28" ht="13.8" x14ac:dyDescent="0.2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</row>
    <row r="779" spans="1:28" ht="13.8" x14ac:dyDescent="0.2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</row>
    <row r="780" spans="1:28" ht="13.8" x14ac:dyDescent="0.2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</row>
    <row r="781" spans="1:28" ht="13.8" x14ac:dyDescent="0.2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</row>
    <row r="782" spans="1:28" ht="13.8" x14ac:dyDescent="0.2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</row>
    <row r="783" spans="1:28" ht="13.8" x14ac:dyDescent="0.2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</row>
    <row r="784" spans="1:28" ht="13.8" x14ac:dyDescent="0.2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</row>
    <row r="785" spans="1:28" ht="13.8" x14ac:dyDescent="0.2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</row>
    <row r="786" spans="1:28" ht="13.8" x14ac:dyDescent="0.2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</row>
    <row r="787" spans="1:28" ht="13.8" x14ac:dyDescent="0.2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</row>
    <row r="788" spans="1:28" ht="13.8" x14ac:dyDescent="0.2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</row>
    <row r="789" spans="1:28" ht="13.8" x14ac:dyDescent="0.2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</row>
    <row r="790" spans="1:28" ht="13.8" x14ac:dyDescent="0.2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</row>
    <row r="791" spans="1:28" ht="13.8" x14ac:dyDescent="0.2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</row>
    <row r="792" spans="1:28" ht="13.8" x14ac:dyDescent="0.2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</row>
    <row r="793" spans="1:28" ht="13.8" x14ac:dyDescent="0.2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</row>
    <row r="794" spans="1:28" ht="13.8" x14ac:dyDescent="0.2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</row>
    <row r="795" spans="1:28" ht="13.8" x14ac:dyDescent="0.2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</row>
    <row r="796" spans="1:28" ht="13.8" x14ac:dyDescent="0.2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</row>
    <row r="797" spans="1:28" ht="13.8" x14ac:dyDescent="0.2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</row>
    <row r="798" spans="1:28" ht="13.8" x14ac:dyDescent="0.2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</row>
    <row r="799" spans="1:28" ht="13.8" x14ac:dyDescent="0.2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</row>
    <row r="800" spans="1:28" ht="13.8" x14ac:dyDescent="0.2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</row>
    <row r="801" spans="1:28" ht="13.8" x14ac:dyDescent="0.2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</row>
    <row r="802" spans="1:28" ht="13.8" x14ac:dyDescent="0.2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</row>
    <row r="803" spans="1:28" ht="13.8" x14ac:dyDescent="0.2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</row>
    <row r="804" spans="1:28" ht="13.8" x14ac:dyDescent="0.2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</row>
    <row r="805" spans="1:28" ht="13.8" x14ac:dyDescent="0.2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</row>
    <row r="806" spans="1:28" ht="13.8" x14ac:dyDescent="0.2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</row>
    <row r="807" spans="1:28" ht="13.8" x14ac:dyDescent="0.2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</row>
    <row r="808" spans="1:28" ht="13.8" x14ac:dyDescent="0.2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</row>
    <row r="809" spans="1:28" ht="13.8" x14ac:dyDescent="0.2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</row>
    <row r="810" spans="1:28" ht="13.8" x14ac:dyDescent="0.2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</row>
    <row r="811" spans="1:28" ht="13.8" x14ac:dyDescent="0.2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</row>
    <row r="812" spans="1:28" ht="13.8" x14ac:dyDescent="0.2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</row>
    <row r="813" spans="1:28" ht="13.8" x14ac:dyDescent="0.2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</row>
    <row r="814" spans="1:28" ht="13.8" x14ac:dyDescent="0.2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</row>
    <row r="815" spans="1:28" ht="13.8" x14ac:dyDescent="0.2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</row>
    <row r="816" spans="1:28" ht="13.8" x14ac:dyDescent="0.2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</row>
    <row r="817" spans="1:28" ht="13.8" x14ac:dyDescent="0.2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</row>
    <row r="818" spans="1:28" ht="13.8" x14ac:dyDescent="0.2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</row>
    <row r="819" spans="1:28" ht="13.8" x14ac:dyDescent="0.2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</row>
    <row r="820" spans="1:28" ht="13.8" x14ac:dyDescent="0.2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</row>
    <row r="821" spans="1:28" ht="13.8" x14ac:dyDescent="0.2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</row>
    <row r="822" spans="1:28" ht="13.8" x14ac:dyDescent="0.2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</row>
    <row r="823" spans="1:28" ht="13.8" x14ac:dyDescent="0.2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</row>
    <row r="824" spans="1:28" ht="13.8" x14ac:dyDescent="0.2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</row>
    <row r="825" spans="1:28" ht="13.8" x14ac:dyDescent="0.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</row>
    <row r="826" spans="1:28" ht="13.8" x14ac:dyDescent="0.2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</row>
    <row r="827" spans="1:28" ht="13.8" x14ac:dyDescent="0.2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</row>
    <row r="828" spans="1:28" ht="13.8" x14ac:dyDescent="0.2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</row>
    <row r="829" spans="1:28" ht="13.8" x14ac:dyDescent="0.2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</row>
    <row r="830" spans="1:28" ht="13.8" x14ac:dyDescent="0.2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</row>
    <row r="831" spans="1:28" ht="13.8" x14ac:dyDescent="0.2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</row>
    <row r="832" spans="1:28" ht="13.8" x14ac:dyDescent="0.2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</row>
    <row r="833" spans="1:28" ht="13.8" x14ac:dyDescent="0.2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</row>
    <row r="834" spans="1:28" ht="13.8" x14ac:dyDescent="0.2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</row>
    <row r="835" spans="1:28" ht="13.8" x14ac:dyDescent="0.2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</row>
    <row r="836" spans="1:28" ht="13.8" x14ac:dyDescent="0.2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</row>
    <row r="837" spans="1:28" ht="13.8" x14ac:dyDescent="0.2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</row>
    <row r="838" spans="1:28" ht="13.8" x14ac:dyDescent="0.2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</row>
    <row r="839" spans="1:28" ht="13.8" x14ac:dyDescent="0.2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</row>
    <row r="840" spans="1:28" ht="13.8" x14ac:dyDescent="0.2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</row>
    <row r="841" spans="1:28" ht="13.8" x14ac:dyDescent="0.2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</row>
    <row r="842" spans="1:28" ht="13.8" x14ac:dyDescent="0.2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</row>
    <row r="843" spans="1:28" ht="13.8" x14ac:dyDescent="0.2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</row>
    <row r="844" spans="1:28" ht="13.8" x14ac:dyDescent="0.2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</row>
    <row r="845" spans="1:28" ht="13.8" x14ac:dyDescent="0.2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</row>
    <row r="846" spans="1:28" ht="13.8" x14ac:dyDescent="0.2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</row>
    <row r="847" spans="1:28" ht="13.8" x14ac:dyDescent="0.2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</row>
    <row r="848" spans="1:28" ht="13.8" x14ac:dyDescent="0.2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</row>
    <row r="849" spans="1:28" ht="13.8" x14ac:dyDescent="0.2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</row>
    <row r="850" spans="1:28" ht="13.8" x14ac:dyDescent="0.2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</row>
    <row r="851" spans="1:28" ht="13.8" x14ac:dyDescent="0.2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</row>
    <row r="852" spans="1:28" ht="13.8" x14ac:dyDescent="0.2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</row>
    <row r="853" spans="1:28" ht="13.8" x14ac:dyDescent="0.2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</row>
    <row r="854" spans="1:28" ht="13.8" x14ac:dyDescent="0.2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</row>
    <row r="855" spans="1:28" ht="13.8" x14ac:dyDescent="0.2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</row>
    <row r="856" spans="1:28" ht="13.8" x14ac:dyDescent="0.2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</row>
    <row r="857" spans="1:28" ht="13.8" x14ac:dyDescent="0.2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</row>
    <row r="858" spans="1:28" ht="13.8" x14ac:dyDescent="0.2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</row>
    <row r="859" spans="1:28" ht="13.8" x14ac:dyDescent="0.2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</row>
    <row r="860" spans="1:28" ht="13.8" x14ac:dyDescent="0.2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</row>
    <row r="861" spans="1:28" ht="13.8" x14ac:dyDescent="0.2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</row>
    <row r="862" spans="1:28" ht="13.8" x14ac:dyDescent="0.2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</row>
    <row r="863" spans="1:28" ht="13.8" x14ac:dyDescent="0.2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</row>
    <row r="864" spans="1:28" ht="13.8" x14ac:dyDescent="0.2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</row>
    <row r="865" spans="1:28" ht="13.8" x14ac:dyDescent="0.2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</row>
    <row r="866" spans="1:28" ht="13.8" x14ac:dyDescent="0.2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</row>
    <row r="867" spans="1:28" ht="13.8" x14ac:dyDescent="0.2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</row>
    <row r="868" spans="1:28" ht="13.8" x14ac:dyDescent="0.2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</row>
    <row r="869" spans="1:28" ht="13.8" x14ac:dyDescent="0.2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</row>
    <row r="870" spans="1:28" ht="13.8" x14ac:dyDescent="0.2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</row>
    <row r="871" spans="1:28" ht="13.8" x14ac:dyDescent="0.2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</row>
    <row r="872" spans="1:28" ht="13.8" x14ac:dyDescent="0.2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</row>
    <row r="873" spans="1:28" ht="13.8" x14ac:dyDescent="0.2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</row>
    <row r="874" spans="1:28" ht="13.8" x14ac:dyDescent="0.2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</row>
    <row r="875" spans="1:28" ht="13.8" x14ac:dyDescent="0.2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</row>
    <row r="876" spans="1:28" ht="13.8" x14ac:dyDescent="0.2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</row>
    <row r="877" spans="1:28" ht="13.8" x14ac:dyDescent="0.2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</row>
    <row r="878" spans="1:28" ht="13.8" x14ac:dyDescent="0.2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</row>
    <row r="879" spans="1:28" ht="13.8" x14ac:dyDescent="0.2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</row>
    <row r="880" spans="1:28" ht="13.8" x14ac:dyDescent="0.2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</row>
    <row r="881" spans="1:28" ht="13.8" x14ac:dyDescent="0.2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</row>
    <row r="882" spans="1:28" ht="13.8" x14ac:dyDescent="0.2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</row>
    <row r="883" spans="1:28" ht="13.8" x14ac:dyDescent="0.2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</row>
    <row r="884" spans="1:28" ht="13.8" x14ac:dyDescent="0.2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</row>
    <row r="885" spans="1:28" ht="13.8" x14ac:dyDescent="0.2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</row>
    <row r="886" spans="1:28" ht="13.8" x14ac:dyDescent="0.2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</row>
    <row r="887" spans="1:28" ht="13.8" x14ac:dyDescent="0.2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</row>
    <row r="888" spans="1:28" ht="13.8" x14ac:dyDescent="0.2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</row>
    <row r="889" spans="1:28" ht="13.8" x14ac:dyDescent="0.2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</row>
    <row r="890" spans="1:28" ht="13.8" x14ac:dyDescent="0.2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</row>
    <row r="891" spans="1:28" ht="13.8" x14ac:dyDescent="0.2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</row>
    <row r="892" spans="1:28" ht="13.8" x14ac:dyDescent="0.2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</row>
    <row r="893" spans="1:28" ht="13.8" x14ac:dyDescent="0.2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</row>
    <row r="894" spans="1:28" ht="13.8" x14ac:dyDescent="0.2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</row>
    <row r="895" spans="1:28" ht="13.8" x14ac:dyDescent="0.2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</row>
    <row r="896" spans="1:28" ht="13.8" x14ac:dyDescent="0.2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</row>
    <row r="897" spans="1:28" ht="13.8" x14ac:dyDescent="0.2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</row>
    <row r="898" spans="1:28" ht="13.8" x14ac:dyDescent="0.2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</row>
    <row r="899" spans="1:28" ht="13.8" x14ac:dyDescent="0.2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</row>
    <row r="900" spans="1:28" ht="13.8" x14ac:dyDescent="0.2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</row>
    <row r="901" spans="1:28" ht="13.8" x14ac:dyDescent="0.2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</row>
    <row r="902" spans="1:28" ht="13.8" x14ac:dyDescent="0.2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</row>
    <row r="903" spans="1:28" ht="13.8" x14ac:dyDescent="0.2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</row>
    <row r="904" spans="1:28" ht="13.8" x14ac:dyDescent="0.2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</row>
    <row r="905" spans="1:28" ht="13.8" x14ac:dyDescent="0.2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</row>
    <row r="906" spans="1:28" ht="13.8" x14ac:dyDescent="0.2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</row>
    <row r="907" spans="1:28" ht="13.8" x14ac:dyDescent="0.2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</row>
    <row r="908" spans="1:28" ht="13.8" x14ac:dyDescent="0.2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</row>
    <row r="909" spans="1:28" ht="13.8" x14ac:dyDescent="0.2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</row>
    <row r="910" spans="1:28" ht="13.8" x14ac:dyDescent="0.2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</row>
    <row r="911" spans="1:28" ht="13.8" x14ac:dyDescent="0.2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</row>
    <row r="912" spans="1:28" ht="13.8" x14ac:dyDescent="0.2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</row>
    <row r="913" spans="1:28" ht="13.8" x14ac:dyDescent="0.2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</row>
    <row r="914" spans="1:28" ht="13.8" x14ac:dyDescent="0.2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</row>
    <row r="915" spans="1:28" ht="13.8" x14ac:dyDescent="0.2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</row>
    <row r="916" spans="1:28" ht="13.8" x14ac:dyDescent="0.2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</row>
    <row r="917" spans="1:28" ht="13.8" x14ac:dyDescent="0.2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</row>
    <row r="918" spans="1:28" ht="13.8" x14ac:dyDescent="0.2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</row>
    <row r="919" spans="1:28" ht="13.8" x14ac:dyDescent="0.2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</row>
    <row r="920" spans="1:28" ht="13.8" x14ac:dyDescent="0.2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</row>
    <row r="921" spans="1:28" ht="13.8" x14ac:dyDescent="0.2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</row>
    <row r="922" spans="1:28" ht="13.8" x14ac:dyDescent="0.2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</row>
    <row r="923" spans="1:28" ht="13.8" x14ac:dyDescent="0.2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</row>
    <row r="924" spans="1:28" ht="13.8" x14ac:dyDescent="0.2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</row>
    <row r="925" spans="1:28" ht="13.8" x14ac:dyDescent="0.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</row>
    <row r="926" spans="1:28" ht="13.8" x14ac:dyDescent="0.2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</row>
    <row r="927" spans="1:28" ht="13.8" x14ac:dyDescent="0.2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</row>
    <row r="928" spans="1:28" ht="13.8" x14ac:dyDescent="0.2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</row>
    <row r="929" spans="1:28" ht="13.8" x14ac:dyDescent="0.2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</row>
    <row r="930" spans="1:28" ht="13.8" x14ac:dyDescent="0.2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</row>
    <row r="931" spans="1:28" ht="13.8" x14ac:dyDescent="0.2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</row>
    <row r="932" spans="1:28" ht="13.8" x14ac:dyDescent="0.2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</row>
    <row r="933" spans="1:28" ht="13.8" x14ac:dyDescent="0.2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</row>
    <row r="934" spans="1:28" ht="13.8" x14ac:dyDescent="0.2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</row>
    <row r="935" spans="1:28" ht="13.8" x14ac:dyDescent="0.2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</row>
    <row r="936" spans="1:28" ht="13.8" x14ac:dyDescent="0.2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</row>
    <row r="937" spans="1:28" ht="13.8" x14ac:dyDescent="0.2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</row>
    <row r="938" spans="1:28" ht="13.8" x14ac:dyDescent="0.2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</row>
    <row r="939" spans="1:28" ht="13.8" x14ac:dyDescent="0.2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</row>
    <row r="940" spans="1:28" ht="13.8" x14ac:dyDescent="0.2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</row>
    <row r="941" spans="1:28" ht="13.8" x14ac:dyDescent="0.2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</row>
    <row r="942" spans="1:28" ht="13.8" x14ac:dyDescent="0.2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</row>
    <row r="943" spans="1:28" ht="13.8" x14ac:dyDescent="0.2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</row>
    <row r="944" spans="1:28" ht="13.8" x14ac:dyDescent="0.2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</row>
    <row r="945" spans="1:28" ht="13.8" x14ac:dyDescent="0.2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</row>
    <row r="946" spans="1:28" ht="13.8" x14ac:dyDescent="0.2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</row>
    <row r="947" spans="1:28" ht="13.8" x14ac:dyDescent="0.2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</row>
    <row r="948" spans="1:28" ht="13.8" x14ac:dyDescent="0.2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</row>
    <row r="949" spans="1:28" ht="13.8" x14ac:dyDescent="0.2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</row>
    <row r="950" spans="1:28" ht="13.8" x14ac:dyDescent="0.2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</row>
    <row r="951" spans="1:28" ht="13.8" x14ac:dyDescent="0.2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</row>
    <row r="952" spans="1:28" ht="13.8" x14ac:dyDescent="0.2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</row>
    <row r="953" spans="1:28" ht="13.8" x14ac:dyDescent="0.2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</row>
    <row r="954" spans="1:28" ht="13.8" x14ac:dyDescent="0.2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</row>
    <row r="955" spans="1:28" ht="13.8" x14ac:dyDescent="0.2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</row>
    <row r="956" spans="1:28" ht="13.8" x14ac:dyDescent="0.2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</row>
    <row r="957" spans="1:28" ht="13.8" x14ac:dyDescent="0.2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</row>
    <row r="958" spans="1:28" ht="13.8" x14ac:dyDescent="0.2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</row>
    <row r="959" spans="1:28" ht="13.8" x14ac:dyDescent="0.2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</row>
    <row r="960" spans="1:28" ht="13.8" x14ac:dyDescent="0.2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</row>
    <row r="961" spans="1:28" ht="13.8" x14ac:dyDescent="0.2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</row>
    <row r="962" spans="1:28" ht="13.8" x14ac:dyDescent="0.2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</row>
    <row r="963" spans="1:28" ht="13.8" x14ac:dyDescent="0.2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</row>
    <row r="964" spans="1:28" ht="13.8" x14ac:dyDescent="0.2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</row>
    <row r="965" spans="1:28" ht="13.8" x14ac:dyDescent="0.2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</row>
    <row r="966" spans="1:28" ht="13.8" x14ac:dyDescent="0.2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</row>
    <row r="967" spans="1:28" ht="13.8" x14ac:dyDescent="0.2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</row>
    <row r="968" spans="1:28" ht="13.8" x14ac:dyDescent="0.2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</row>
    <row r="969" spans="1:28" ht="13.8" x14ac:dyDescent="0.2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</row>
    <row r="970" spans="1:28" ht="13.8" x14ac:dyDescent="0.2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</row>
    <row r="971" spans="1:28" ht="13.8" x14ac:dyDescent="0.2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</row>
    <row r="972" spans="1:28" ht="13.8" x14ac:dyDescent="0.2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</row>
    <row r="973" spans="1:28" ht="13.8" x14ac:dyDescent="0.2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</row>
    <row r="974" spans="1:28" ht="13.8" x14ac:dyDescent="0.2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</row>
    <row r="975" spans="1:28" ht="13.8" x14ac:dyDescent="0.2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</row>
    <row r="976" spans="1:28" ht="13.8" x14ac:dyDescent="0.2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</row>
    <row r="977" spans="1:28" ht="13.8" x14ac:dyDescent="0.2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</row>
    <row r="978" spans="1:28" ht="13.8" x14ac:dyDescent="0.2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</row>
    <row r="979" spans="1:28" ht="13.8" x14ac:dyDescent="0.2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</row>
    <row r="980" spans="1:28" ht="13.8" x14ac:dyDescent="0.2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</row>
    <row r="981" spans="1:28" ht="13.8" x14ac:dyDescent="0.2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</row>
    <row r="982" spans="1:28" ht="13.8" x14ac:dyDescent="0.2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</row>
    <row r="983" spans="1:28" ht="13.8" x14ac:dyDescent="0.2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</row>
    <row r="984" spans="1:28" ht="13.8" x14ac:dyDescent="0.2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</row>
    <row r="985" spans="1:28" ht="13.8" x14ac:dyDescent="0.2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</row>
    <row r="986" spans="1:28" ht="13.8" x14ac:dyDescent="0.2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</row>
    <row r="987" spans="1:28" ht="13.8" x14ac:dyDescent="0.2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</row>
    <row r="988" spans="1:28" ht="13.8" x14ac:dyDescent="0.2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</row>
    <row r="989" spans="1:28" ht="13.8" x14ac:dyDescent="0.2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</row>
    <row r="990" spans="1:28" ht="13.8" x14ac:dyDescent="0.2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</row>
    <row r="991" spans="1:28" ht="13.8" x14ac:dyDescent="0.2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</row>
    <row r="992" spans="1:28" ht="13.8" x14ac:dyDescent="0.2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</row>
    <row r="993" spans="1:28" ht="13.8" x14ac:dyDescent="0.2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</row>
    <row r="994" spans="1:28" ht="13.8" x14ac:dyDescent="0.2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</row>
    <row r="995" spans="1:28" ht="13.8" x14ac:dyDescent="0.2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</row>
    <row r="996" spans="1:28" ht="13.8" x14ac:dyDescent="0.2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</row>
    <row r="997" spans="1:28" ht="13.8" x14ac:dyDescent="0.2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</row>
    <row r="998" spans="1:28" ht="13.8" x14ac:dyDescent="0.2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</row>
    <row r="999" spans="1:28" ht="13.8" x14ac:dyDescent="0.2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</row>
    <row r="1000" spans="1:28" ht="13.8" x14ac:dyDescent="0.2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</row>
    <row r="1001" spans="1:28" ht="13.8" x14ac:dyDescent="0.25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</row>
  </sheetData>
  <mergeCells count="7">
    <mergeCell ref="Z4:AB5"/>
    <mergeCell ref="B2:X2"/>
    <mergeCell ref="B3:D4"/>
    <mergeCell ref="F3:H4"/>
    <mergeCell ref="J3:L4"/>
    <mergeCell ref="N3:P4"/>
    <mergeCell ref="R3:T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Budget 2022</vt:lpstr>
      <vt:lpstr>Détail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2022-02-13T22:36:12Z</dcterms:created>
  <dcterms:modified xsi:type="dcterms:W3CDTF">2022-02-13T22:59:22Z</dcterms:modified>
</cp:coreProperties>
</file>