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rofits et Pertes" sheetId="1" state="visible" r:id="rId2"/>
    <sheet name="Bilan" sheetId="2" state="visible" r:id="rId3"/>
  </sheets>
  <externalReferences>
    <externalReference r:id="rId4"/>
  </externalReferences>
  <definedNames>
    <definedName function="false" hidden="false" localSheetId="1" name="_xlnm.Print_Area" vbProcedure="false">Bilan!$A$1:$F$58</definedName>
    <definedName function="false" hidden="false" localSheetId="0" name="_xlnm.Print_Area" vbProcedure="false">'Profits et Pertes'!$A$1:$M$107</definedName>
    <definedName function="false" hidden="false" localSheetId="0" name="_xlnm.Print_Titles" vbProcedure="false">'Profits et Pertes'!$1:$2</definedName>
    <definedName function="false" hidden="false" name="ACTCIRprec" vbProcedure="false">'profits et pertes'!#ref!</definedName>
    <definedName function="false" hidden="false" name="ACTDISprec" vbProcedure="false">'profits et pertes'!#ref!</definedName>
    <definedName function="false" hidden="false" name="ACTIMMprec" vbProcedure="false">'profits et pertes'!#ref!</definedName>
    <definedName function="false" hidden="false" name="ACTREAprec" vbProcedure="false">'profits et pertes'!#ref!</definedName>
    <definedName function="false" hidden="false" name="AMORTI" vbProcedure="false">'[1]proposition ofisa'!#ref!</definedName>
    <definedName function="false" hidden="false" name="AREPAR" vbProcedure="false">'[1]proposition ofisa'!#ref!</definedName>
    <definedName function="false" hidden="false" name="ATRELE" vbProcedure="false">'[1]proposition ofisa'!#ref!</definedName>
    <definedName function="false" hidden="false" name="AUGMACT" vbProcedure="false">'[1]proposition ofisa'!#ref!</definedName>
    <definedName function="false" hidden="false" name="AUTDEB" vbProcedure="false">'[1]proposition ofisa'!#ref!</definedName>
    <definedName function="false" hidden="false" name="BANACT" vbProcedure="false">'[1]proposition ofisa'!#ref!</definedName>
    <definedName function="false" hidden="false" name="BEAVIT" vbProcedure="false">'[1]proposition ofisa'!#ref!</definedName>
    <definedName function="false" hidden="false" name="BENAVI" vbProcedure="false">'[1]proposition ofisa'!#ref!</definedName>
    <definedName function="false" hidden="false" name="BENEXE" vbProcedure="false">'[1]proposition ofisa'!#ref!</definedName>
    <definedName function="false" hidden="false" name="BENEXP" vbProcedure="false">'[1]proposition ofisa'!#ref!</definedName>
    <definedName function="false" hidden="false" name="BENPER" vbProcedure="false">'[1]proposition ofisa'!#ref!</definedName>
    <definedName function="false" hidden="false" name="BEREBIprec" vbProcedure="false">'profits et pertes'!#ref!</definedName>
    <definedName function="false" hidden="false" name="BEREBIpreced" vbProcedure="false">'profits et pertes'!#ref!</definedName>
    <definedName function="false" hidden="false" name="bildet" vbProcedure="false">'[1]proposition ofisa'!#ref!</definedName>
    <definedName function="false" hidden="false" name="CAPACT" vbProcedure="false">'[1]proposition ofisa'!#ref!</definedName>
    <definedName function="false" hidden="false" name="CAPITALprec" vbProcedure="false">'profits et pertes'!#ref!</definedName>
    <definedName function="false" hidden="false" name="CAPITALpreced" vbProcedure="false">'profits et pertes'!#ref!</definedName>
    <definedName function="false" hidden="false" name="CAPRES" vbProcedure="false">'[1]proposition ofisa'!#ref!</definedName>
    <definedName function="false" hidden="false" name="CASFLO" vbProcedure="false">'[1]proposition ofisa'!#ref!</definedName>
    <definedName function="false" hidden="false" name="CHABRU" vbProcedure="false">'[1]proposition ofisa'!#ref!</definedName>
    <definedName function="false" hidden="false" name="CHADIV" vbProcedure="false">'profits et pertes'!#ref!</definedName>
    <definedName function="false" hidden="false" name="CHADIVprec" vbProcedure="false">'profits et pertes'!#ref!</definedName>
    <definedName function="false" hidden="false" name="CHANET" vbProcedure="false">'[1]proposition ofisa'!#ref!</definedName>
    <definedName function="false" hidden="false" name="CHASOUT" vbProcedure="false">'Profits et Pertes'!$E$56</definedName>
    <definedName function="false" hidden="false" name="CHASOUTprec" vbProcedure="false">'profits et pertes'!#ref!</definedName>
    <definedName function="false" hidden="false" name="Compte_de_profits_et_pertes_1997" vbProcedure="false">'[1]proposition ofisa'!#ref!</definedName>
    <definedName function="false" hidden="false" name="DATEPEP" vbProcedure="false">'[1]proposition ofisa'!#ref!</definedName>
    <definedName function="false" hidden="false" name="DEACTprec" vbProcedure="false">'profits et pertes'!#ref!</definedName>
    <definedName function="false" hidden="false" name="DETACTprec" vbProcedure="false">'profits et pertes'!#ref!</definedName>
    <definedName function="false" hidden="false" name="DETALT" vbProcedure="false">'[1]proposition ofisa'!#ref!</definedName>
    <definedName function="false" hidden="false" name="DIMIDETT" vbProcedure="false">'[1]proposition ofisa'!#ref!</definedName>
    <definedName function="false" hidden="false" name="DIVIDE" vbProcedure="false">'[1]proposition ofisa'!#ref!</definedName>
    <definedName function="false" hidden="false" name="EMLOTE" vbProcedure="false">'[1]proposition ofisa'!#ref!</definedName>
    <definedName function="false" hidden="false" name="EMPHYP" vbProcedure="false">'[1]proposition ofisa'!#ref!</definedName>
    <definedName function="false" hidden="false" name="EXCEDE" vbProcedure="false">'[1]proposition ofisa'!#ref!</definedName>
    <definedName function="false" hidden="false" name="FINEXT" vbProcedure="false">'[1]proposition ofisa'!#ref!</definedName>
    <definedName function="false" hidden="false" name="FININT" vbProcedure="false">'[1]proposition ofisa'!#ref!</definedName>
    <definedName function="false" hidden="false" name="FONETRprec" vbProcedure="false">'profits et pertes'!#ref!</definedName>
    <definedName function="false" hidden="false" name="FONPROprec" vbProcedure="false">'profits et pertes'!#ref!</definedName>
    <definedName function="false" hidden="false" name="FRADCO" vbProcedure="false">'[1]proposition ofisa'!#ref!</definedName>
    <definedName function="false" hidden="false" name="FRAPER" vbProcedure="false">'[1]proposition ofisa'!#ref!</definedName>
    <definedName function="false" hidden="false" name="FRDIGE" vbProcedure="false">'[1]proposition ofisa'!#ref!</definedName>
    <definedName function="false" hidden="false" name="IMMCORprec" vbProcedure="false">'profits et pertes'!#ref!</definedName>
    <definedName function="false" hidden="false" name="IMMFIN" vbProcedure="false">'[1]proposition ofisa'!#ref!</definedName>
    <definedName function="false" hidden="false" name="IMMINC" vbProcedure="false">'[1]proposition ofisa'!#ref!</definedName>
    <definedName function="false" hidden="false" name="MARBRU" vbProcedure="false">'[1]proposition ofisa'!#ref!</definedName>
    <definedName function="false" hidden="false" name="page_de_garde" vbProcedure="false">'[1]proposition ofisa'!#ref!</definedName>
    <definedName function="false" hidden="false" name="PP" vbProcedure="false">'[1]proposition ofisa'!#ref!</definedName>
    <definedName function="false" hidden="false" name="ppbis" vbProcedure="false">'[1]proposition ofisa'!#ref!</definedName>
    <definedName function="false" hidden="false" name="ppdet" vbProcedure="false">'[1]proposition ofisa'!#ref!</definedName>
    <definedName function="false" hidden="false" name="PPPSDD" vbProcedure="false">'[1]proposition ofisa'!#ref!</definedName>
    <definedName function="false" hidden="false" name="PRMAVE" vbProcedure="false">'[1]proposition ofisa'!#ref!</definedName>
    <definedName function="false" hidden="false" name="pro" vbProcedure="false">'[1]proposition ofisa'!#ref!</definedName>
    <definedName function="false" hidden="false" name="PRODAUT" vbProcedure="false">'profits et pertes'!#ref!</definedName>
    <definedName function="false" hidden="false" name="PRODAUTprec" vbProcedure="false">'profits et pertes'!#ref!</definedName>
    <definedName function="false" hidden="false" name="PRODFIN" vbProcedure="false">'Profits et Pertes'!$E$12</definedName>
    <definedName function="false" hidden="false" name="PRODFINprec" vbProcedure="false">'profits et pertes'!#ref!</definedName>
    <definedName function="false" hidden="false" name="PROVISprec" vbProcedure="false">'profits et pertes'!#ref!</definedName>
    <definedName function="false" hidden="false" name="REPART" vbProcedure="false">'[1]proposition ofisa'!#ref!</definedName>
    <definedName function="false" hidden="false" name="se" vbProcedure="false">'[1]proposition ofisa'!#ref!</definedName>
    <definedName function="false" hidden="false" name="SEREXT" vbProcedure="false">'[1]proposition ofisa'!#ref!</definedName>
    <definedName function="false" hidden="false" name="SLTEXT" vbProcedure="false">'[1]proposition ofisa'!#ref!</definedName>
    <definedName function="false" hidden="false" name="TITPP" vbProcedure="false">'[1]proposition ofisa'!#ref!</definedName>
    <definedName function="false" hidden="false" name="TITPPBIS" vbProcedure="false">'[1]proposition ofisa'!#ref!</definedName>
    <definedName function="false" hidden="false" name="TITPRO" vbProcedure="false">'[1]proposition ofisa'!#ref!</definedName>
    <definedName function="false" hidden="false" name="TITSE" vbProcedure="false">'[1]proposition ofisa'!#ref!</definedName>
    <definedName function="false" hidden="false" name="TOTACTprec" vbProcedure="false">'profits et pertes'!#ref!</definedName>
    <definedName function="false" hidden="false" name="TOTCHA" vbProcedure="false">'Profits et Pertes'!$E$91</definedName>
    <definedName function="false" hidden="false" name="TOTCHAprec" vbProcedure="false">'profits et pertes'!#ref!</definedName>
    <definedName function="false" hidden="false" name="TOTEMP" vbProcedure="false">'[1]proposition ofisa'!#ref!</definedName>
    <definedName function="false" hidden="false" name="TOTPASprec" vbProcedure="false">'profits et pertes'!#ref!</definedName>
    <definedName function="false" hidden="false" name="TOTPROD" vbProcedure="false">'Profits et Pertes'!$E$53</definedName>
    <definedName function="false" hidden="false" name="TOTPRODprec" vbProcedure="false">'profits et pertes'!#ref!</definedName>
    <definedName function="false" hidden="false" name="TOTSOU" vbProcedure="false">'[1]proposition ofisa'!#ref!</definedName>
    <definedName function="false" hidden="false" name="TRADEP" vbProcedure="false">'[1]proposition ofisa'!#ref!</definedName>
    <definedName function="false" hidden="false" name="VARIFR" vbProcedure="false">'[1]proposition ofisa'!#ref!</definedName>
    <definedName function="false" hidden="false" name="_se1" vbProcedure="false">'[1]proposition ofisa'!#ref!</definedName>
    <definedName function="false" hidden="false" name="_se2" vbProcedure="false">'[1]proposition ofisa'!#ref!</definedName>
    <definedName function="false" hidden="false" name="_ZI1" vbProcedure="false">'[1]Proposition OFISA'!$A$1:$E$58,'[1]proposition ofisa'!#ref!,'[1]Proposition OFISA'!$A$59:$E$100</definedName>
    <definedName function="false" hidden="false" localSheetId="0" name="ACTCIR" vbProcedure="false">'profits et pertes'!#ref!</definedName>
    <definedName function="false" hidden="false" localSheetId="0" name="ACTDIS" vbProcedure="false">'profits et pertes'!#ref!</definedName>
    <definedName function="false" hidden="false" localSheetId="0" name="actif" vbProcedure="false">'Profits et Pertes'!$A$1:$E$3</definedName>
    <definedName function="false" hidden="false" localSheetId="0" name="ACTIMM" vbProcedure="false">'profits et pertes'!#ref!</definedName>
    <definedName function="false" hidden="false" localSheetId="0" name="ACTREA" vbProcedure="false">'profits et pertes'!#ref!</definedName>
    <definedName function="false" hidden="false" localSheetId="0" name="AMORTI" vbProcedure="false">'profits et pertes'!#ref!</definedName>
    <definedName function="false" hidden="false" localSheetId="0" name="annexe" vbProcedure="false">'Profits et Pertes'!$A$4:$E$107</definedName>
    <definedName function="false" hidden="false" localSheetId="0" name="AREPAR" vbProcedure="false">'profits et pertes'!#ref!</definedName>
    <definedName function="false" hidden="false" localSheetId="0" name="ATRELE" vbProcedure="false">'profits et pertes'!#ref!</definedName>
    <definedName function="false" hidden="false" localSheetId="0" name="AUGMACT" vbProcedure="false">'profits et pertes'!#ref!</definedName>
    <definedName function="false" hidden="false" localSheetId="0" name="AUTDEB" vbProcedure="false">'profits et pertes'!#ref!</definedName>
    <definedName function="false" hidden="false" localSheetId="0" name="BANACT" vbProcedure="false">'profits et pertes'!#ref!</definedName>
    <definedName function="false" hidden="false" localSheetId="0" name="BEAVIT" vbProcedure="false">'profits et pertes'!#ref!</definedName>
    <definedName function="false" hidden="false" localSheetId="0" name="BENAVI" vbProcedure="false">'profits et pertes'!#ref!</definedName>
    <definedName function="false" hidden="false" localSheetId="0" name="BENEXE" vbProcedure="false">'profits et pertes'!#ref!</definedName>
    <definedName function="false" hidden="false" localSheetId="0" name="BENEXP" vbProcedure="false">'profits et pertes'!#ref!</definedName>
    <definedName function="false" hidden="false" localSheetId="0" name="BENPER" vbProcedure="false">'profits et pertes'!#ref!</definedName>
    <definedName function="false" hidden="false" localSheetId="0" name="BEREBI" vbProcedure="false">'profits et pertes'!#ref!</definedName>
    <definedName function="false" hidden="false" localSheetId="0" name="bilan" vbProcedure="false">'Profits et Pertes'!$A$1:$E$3</definedName>
    <definedName function="false" hidden="false" localSheetId="0" name="bildet" vbProcedure="false">'profits et pertes'!#ref!</definedName>
    <definedName function="false" hidden="false" localSheetId="0" name="CAPACT" vbProcedure="false">'profits et pertes'!#ref!</definedName>
    <definedName function="false" hidden="false" localSheetId="0" name="CAPITAL" vbProcedure="false">'profits et pertes'!#ref!</definedName>
    <definedName function="false" hidden="false" localSheetId="0" name="CAPRES" vbProcedure="false">'profits et pertes'!#ref!</definedName>
    <definedName function="false" hidden="false" localSheetId="0" name="CASFLO" vbProcedure="false">'profits et pertes'!#ref!</definedName>
    <definedName function="false" hidden="false" localSheetId="0" name="CHABRU" vbProcedure="false">'profits et pertes'!#ref!</definedName>
    <definedName function="false" hidden="false" localSheetId="0" name="CHANET" vbProcedure="false">'profits et pertes'!#ref!</definedName>
    <definedName function="false" hidden="false" localSheetId="0" name="Compte_de_profits_et_pertes_1997" vbProcedure="false">'profits et pertes'!#ref!</definedName>
    <definedName function="false" hidden="false" localSheetId="0" name="DATARR" vbProcedure="false">'profits et pertes'!#ref!</definedName>
    <definedName function="false" hidden="false" localSheetId="0" name="DATEBIL" vbProcedure="false">'profits et pertes'!#ref!</definedName>
    <definedName function="false" hidden="false" localSheetId="0" name="DATEPEP" vbProcedure="false">'profits et pertes'!#ref!</definedName>
    <definedName function="false" hidden="false" localSheetId="0" name="DETACT" vbProcedure="false">'profits et pertes'!#ref!</definedName>
    <definedName function="false" hidden="false" localSheetId="0" name="DETALT" vbProcedure="false">'profits et pertes'!#ref!</definedName>
    <definedName function="false" hidden="false" localSheetId="0" name="DIMIDETT" vbProcedure="false">'profits et pertes'!#ref!</definedName>
    <definedName function="false" hidden="false" localSheetId="0" name="DIVIDE" vbProcedure="false">'profits et pertes'!#ref!</definedName>
    <definedName function="false" hidden="false" localSheetId="0" name="EMLOTE" vbProcedure="false">'profits et pertes'!#ref!</definedName>
    <definedName function="false" hidden="false" localSheetId="0" name="EMPHYP" vbProcedure="false">'profits et pertes'!#ref!</definedName>
    <definedName function="false" hidden="false" localSheetId="0" name="EXCEDE" vbProcedure="false">'profits et pertes'!#ref!</definedName>
    <definedName function="false" hidden="false" localSheetId="0" name="FINEXT" vbProcedure="false">'profits et pertes'!#ref!</definedName>
    <definedName function="false" hidden="false" localSheetId="0" name="FININT" vbProcedure="false">'profits et pertes'!#ref!</definedName>
    <definedName function="false" hidden="false" localSheetId="0" name="FONETR" vbProcedure="false">'profits et pertes'!#ref!</definedName>
    <definedName function="false" hidden="false" localSheetId="0" name="FONPRO" vbProcedure="false">'profits et pertes'!#ref!</definedName>
    <definedName function="false" hidden="false" localSheetId="0" name="FRADCO" vbProcedure="false">'profits et pertes'!#ref!</definedName>
    <definedName function="false" hidden="false" localSheetId="0" name="FRAPER" vbProcedure="false">'profits et pertes'!#ref!</definedName>
    <definedName function="false" hidden="false" localSheetId="0" name="FRDIGE" vbProcedure="false">'profits et pertes'!#ref!</definedName>
    <definedName function="false" hidden="false" localSheetId="0" name="IMMCOR" vbProcedure="false">'profits et pertes'!#ref!</definedName>
    <definedName function="false" hidden="false" localSheetId="0" name="IMMFIN" vbProcedure="false">'profits et pertes'!#ref!</definedName>
    <definedName function="false" hidden="false" localSheetId="0" name="IMMINC" vbProcedure="false">'profits et pertes'!#ref!</definedName>
    <definedName function="false" hidden="false" localSheetId="0" name="MARBRU" vbProcedure="false">'profits et pertes'!#ref!</definedName>
    <definedName function="false" hidden="false" localSheetId="0" name="page_de_garde" vbProcedure="false">'profits et pertes'!#ref!</definedName>
    <definedName function="false" hidden="false" localSheetId="0" name="passif" vbProcedure="false">'profits et pertes'!#ref!</definedName>
    <definedName function="false" hidden="false" localSheetId="0" name="PEPREP" vbProcedure="false">'profits et pertes'!#ref!</definedName>
    <definedName function="false" hidden="false" localSheetId="0" name="PP" vbProcedure="false">'profits et pertes'!#ref!</definedName>
    <definedName function="false" hidden="false" localSheetId="0" name="ppbis" vbProcedure="false">'profits et pertes'!#ref!</definedName>
    <definedName function="false" hidden="false" localSheetId="0" name="ppdet" vbProcedure="false">'profits et pertes'!#ref!</definedName>
    <definedName function="false" hidden="false" localSheetId="0" name="PPPSDD" vbProcedure="false">'profits et pertes'!#ref!</definedName>
    <definedName function="false" hidden="false" localSheetId="0" name="PRMAVE" vbProcedure="false">'profits et pertes'!#ref!</definedName>
    <definedName function="false" hidden="false" localSheetId="0" name="pro" vbProcedure="false">'profits et pertes'!#ref!</definedName>
    <definedName function="false" hidden="false" localSheetId="0" name="PROVIS" vbProcedure="false">'profits et pertes'!#ref!</definedName>
    <definedName function="false" hidden="false" localSheetId="0" name="RAISOC" vbProcedure="false">'Profits et Pertes'!$A$1</definedName>
    <definedName function="false" hidden="false" localSheetId="0" name="RAISOC1" vbProcedure="false">'Profits et Pertes'!$A$2:$E$2</definedName>
    <definedName function="false" hidden="false" localSheetId="0" name="REPART" vbProcedure="false">'profits et pertes'!#ref!</definedName>
    <definedName function="false" hidden="false" localSheetId="0" name="se" vbProcedure="false">'profits et pertes'!#ref!</definedName>
    <definedName function="false" hidden="false" localSheetId="0" name="SEREXT" vbProcedure="false">'profits et pertes'!#ref!</definedName>
    <definedName function="false" hidden="false" localSheetId="0" name="SLTEXT" vbProcedure="false">'profits et pertes'!#ref!</definedName>
    <definedName function="false" hidden="false" localSheetId="0" name="TITANNEXE" vbProcedure="false">'profits et pertes'!#ref!</definedName>
    <definedName function="false" hidden="false" localSheetId="0" name="TITBILAN" vbProcedure="false">'profits et pertes'!#ref!</definedName>
    <definedName function="false" hidden="false" localSheetId="0" name="TITPP" vbProcedure="false">'profits et pertes'!#ref!</definedName>
    <definedName function="false" hidden="false" localSheetId="0" name="TITPPBIS" vbProcedure="false">'profits et pertes'!#ref!</definedName>
    <definedName function="false" hidden="false" localSheetId="0" name="TITPRO" vbProcedure="false">'profits et pertes'!#ref!</definedName>
    <definedName function="false" hidden="false" localSheetId="0" name="TITSE" vbProcedure="false">'profits et pertes'!#ref!</definedName>
    <definedName function="false" hidden="false" localSheetId="0" name="TOTACT" vbProcedure="false">'profits et pertes'!#ref!</definedName>
    <definedName function="false" hidden="false" localSheetId="0" name="TOTEMP" vbProcedure="false">'profits et pertes'!#ref!</definedName>
    <definedName function="false" hidden="false" localSheetId="0" name="TOTPAS" vbProcedure="false">'profits et pertes'!#ref!</definedName>
    <definedName function="false" hidden="false" localSheetId="0" name="TOTSOU" vbProcedure="false">'profits et pertes'!#ref!</definedName>
    <definedName function="false" hidden="false" localSheetId="0" name="TRADEP" vbProcedure="false">'profits et pertes'!#ref!</definedName>
    <definedName function="false" hidden="false" localSheetId="0" name="VARIFR" vbProcedure="false">'profits et pertes'!#ref!</definedName>
    <definedName function="false" hidden="false" localSheetId="0" name="Z_4DD812B0_0CE4_4712_BE3B_6D951AD1EC9E_.wvu.PrintArea" vbProcedure="false">'Profits et Pertes'!$A$1:$E$94</definedName>
    <definedName function="false" hidden="false" localSheetId="0" name="Z_4DD812B0_0CE4_4712_BE3B_6D951AD1EC9E_.wvu.PrintTitles" vbProcedure="false">'Profits et Pertes'!$1:$2</definedName>
    <definedName function="false" hidden="false" localSheetId="0" name="Z_4DD812B0_0CE4_4712_BE3B_6D951AD1EC9E_.wvu.Rows" vbProcedure="false">'profits et pertes'!#ref!,'profits et pertes'!#ref!</definedName>
    <definedName function="false" hidden="false" localSheetId="0" name="Z_5AA83601_D342_4A40_961E_3F472B3C3A80_.wvu.PrintArea" vbProcedure="false">'Profits et Pertes'!$A$1:$E$94</definedName>
    <definedName function="false" hidden="false" localSheetId="0" name="Z_5AA83601_D342_4A40_961E_3F472B3C3A80_.wvu.PrintTitles" vbProcedure="false">'Profits et Pertes'!$1:$2</definedName>
    <definedName function="false" hidden="false" localSheetId="0" name="Z_5AA83601_D342_4A40_961E_3F472B3C3A80_.wvu.Rows" vbProcedure="false">'profits et pertes'!#ref!,'profits et pertes'!#ref!</definedName>
    <definedName function="false" hidden="false" localSheetId="0" name="Z_A035189C_C4C8_477A_B8CF_33A16CD08E43_.wvu.PrintArea" vbProcedure="false">'Profits et Pertes'!$A$1:$E$94</definedName>
    <definedName function="false" hidden="false" localSheetId="0" name="Z_A035189C_C4C8_477A_B8CF_33A16CD08E43_.wvu.PrintTitles" vbProcedure="false">'Profits et Pertes'!$1:$2</definedName>
    <definedName function="false" hidden="false" localSheetId="0" name="Z_A035189C_C4C8_477A_B8CF_33A16CD08E43_.wvu.Rows" vbProcedure="false">'profits et pertes'!#ref!,'profits et pertes'!#ref!</definedName>
    <definedName function="false" hidden="false" localSheetId="0" name="Z_BFDCD700_5607_11D7_98B8_0001020B4F98_.wvu.PrintArea" vbProcedure="false">'Profits et Pertes'!$A$1:$E$94</definedName>
    <definedName function="false" hidden="false" localSheetId="0" name="Z_BFDCD700_5607_11D7_98B8_0001020B4F98_.wvu.PrintTitles" vbProcedure="false">'Profits et Pertes'!$1:$2</definedName>
    <definedName function="false" hidden="false" localSheetId="0" name="Z_BFDCD700_5607_11D7_98B8_0001020B4F98_.wvu.Rows" vbProcedure="false">'profits et pertes'!#ref!,'profits et pertes'!#ref!</definedName>
    <definedName function="false" hidden="false" localSheetId="0" name="_se1" vbProcedure="false">'profits et pertes'!#ref!</definedName>
    <definedName function="false" hidden="false" localSheetId="0" name="_se2" vbProcedure="false">'profits et pertes'!#ref!</definedName>
    <definedName function="false" hidden="false" localSheetId="0" name="_ZI1" vbProcedure="false">'Profits et Pertes'!$A$1:$E$3,'profits et pertes'!#ref!,'Profits et Pertes'!$A$4:$E$107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<sst xmlns="http://schemas.openxmlformats.org/spreadsheetml/2006/main" count="149" uniqueCount="111">
  <si>
    <t xml:space="preserve">Association Unipoly</t>
  </si>
  <si>
    <t xml:space="preserve">Ecublens</t>
  </si>
  <si>
    <t xml:space="preserve">Compte de profits et pertes (budget) 2025 (n)</t>
  </si>
  <si>
    <t xml:space="preserve">avec comparaison du compte d'exploitation 2024 (n-1)</t>
  </si>
  <si>
    <t xml:space="preserve">Ecart% Budget vs 
N-1</t>
  </si>
  <si>
    <t xml:space="preserve">Budget (n) 
2025</t>
  </si>
  <si>
    <t xml:space="preserve">Comptes
réalisés (n-1)
2024</t>
  </si>
  <si>
    <t xml:space="preserve">Justification</t>
  </si>
  <si>
    <t xml:space="preserve">Produits de l'association</t>
  </si>
  <si>
    <t xml:space="preserve">CHF</t>
  </si>
  <si>
    <t xml:space="preserve">Produits du comité (total)</t>
  </si>
  <si>
    <t xml:space="preserve">Cohésion</t>
  </si>
  <si>
    <t xml:space="preserve">Communication</t>
  </si>
  <si>
    <t xml:space="preserve">Contribution Pôles</t>
  </si>
  <si>
    <t xml:space="preserve">Evènementiel</t>
  </si>
  <si>
    <t xml:space="preserve">Extraordinaire</t>
  </si>
  <si>
    <t xml:space="preserve">Les prudits extraordinaires ne sont pas prévisibles, et donc pas budgetables</t>
  </si>
  <si>
    <t xml:space="preserve">Cotisations membres</t>
  </si>
  <si>
    <t xml:space="preserve">Dons </t>
  </si>
  <si>
    <t xml:space="preserve">Fonctionnement</t>
  </si>
  <si>
    <t xml:space="preserve">La Convergence</t>
  </si>
  <si>
    <t xml:space="preserve">Local</t>
  </si>
  <si>
    <t xml:space="preserve">Logistique</t>
  </si>
  <si>
    <t xml:space="preserve">Mobility</t>
  </si>
  <si>
    <t xml:space="preserve">Cette différence s'explique par le fait que nous avons choisi de reconsidérer la manière dont les dépenses liées à mobility sont comptabilisées : il ne fait pas sens d'avoir un produit de même que des charges spécifique pour mobility, puisque nous ne gagnons rien avec et puisque les charges sont réparties dans le budget des pôles</t>
  </si>
  <si>
    <t xml:space="preserve">Politique</t>
  </si>
  <si>
    <t xml:space="preserve">On a les crocs !</t>
  </si>
  <si>
    <t xml:space="preserve">Fédérond</t>
  </si>
  <si>
    <t xml:space="preserve">En 2024, nous avons repris le compte bancaire de Fédérond, ce qui explique le produit et sa non-répétition cette année</t>
  </si>
  <si>
    <t xml:space="preserve">Support aux nouveaux projets</t>
  </si>
  <si>
    <t xml:space="preserve">Produits des pôles (total)</t>
  </si>
  <si>
    <t xml:space="preserve">Apiculture </t>
  </si>
  <si>
    <t xml:space="preserve">Bibliobjets</t>
  </si>
  <si>
    <t xml:space="preserve">Canard Uppé</t>
  </si>
  <si>
    <t xml:space="preserve">Le Canard Uppé, ne réeditant pas de journal papier cette année, ne prevoit pas de produits</t>
  </si>
  <si>
    <t xml:space="preserve">Castor Freegan</t>
  </si>
  <si>
    <t xml:space="preserve">EDA</t>
  </si>
  <si>
    <t xml:space="preserve">Epilibre </t>
  </si>
  <si>
    <t xml:space="preserve">Epilibre a été dissout lors de l'AG extraordinaire du 5 juin 2024</t>
  </si>
  <si>
    <t xml:space="preserve">Ingénieur.es Engagé.es</t>
  </si>
  <si>
    <t xml:space="preserve">Jardin</t>
  </si>
  <si>
    <t xml:space="preserve">LowTech Lab</t>
  </si>
  <si>
    <t xml:space="preserve">Meubléco</t>
  </si>
  <si>
    <t xml:space="preserve">Semaine de la Durabilité</t>
  </si>
  <si>
    <t xml:space="preserve">UP Fashion Lab</t>
  </si>
  <si>
    <t xml:space="preserve">Fix N'Replace</t>
  </si>
  <si>
    <t xml:space="preserve">RebuiLT</t>
  </si>
  <si>
    <t xml:space="preserve">ScobyPoly</t>
  </si>
  <si>
    <t xml:space="preserve">Subventions (total)</t>
  </si>
  <si>
    <t xml:space="preserve">En raison des diminution des financements de l'EPFL, nous prévoyons de recourir aux demandes de subventions moins souvent mais pour des projets particulièrement importants pour notre association. </t>
  </si>
  <si>
    <t xml:space="preserve">AVP SAO (EPFL)</t>
  </si>
  <si>
    <t xml:space="preserve">VPT (EPFL)</t>
  </si>
  <si>
    <t xml:space="preserve">FAE (UNIL)</t>
  </si>
  <si>
    <t xml:space="preserve">CCD (UNIL)</t>
  </si>
  <si>
    <t xml:space="preserve">AGEPoly</t>
  </si>
  <si>
    <t xml:space="preserve">Total des produits</t>
  </si>
  <si>
    <t xml:space="preserve">Charges de l'association</t>
  </si>
  <si>
    <t xml:space="preserve">Charges du comité (total)</t>
  </si>
  <si>
    <t xml:space="preserve">Les pôles ne devraient pas cette année contribuer aux charges de l'association</t>
  </si>
  <si>
    <t xml:space="preserve">Les charges extraordinaires ne sont pas budgetables</t>
  </si>
  <si>
    <t xml:space="preserve">Se réferrer à l'explication de Mobility dans la catégorie produits</t>
  </si>
  <si>
    <t xml:space="preserve">La campagne "On a les crocs !" n'a pas été spécifiquement budgétée cette année, les frais associés seront confondu avec les charges "Politique"</t>
  </si>
  <si>
    <t xml:space="preserve">Charges des pôles (total)</t>
  </si>
  <si>
    <t xml:space="preserve">Dissolution du pôle</t>
  </si>
  <si>
    <t xml:space="preserve">Ce pôle prévoit un d'organiser un nombre d'événements supérieur à ceux des années précédentes</t>
  </si>
  <si>
    <t xml:space="preserve">Le jardin prévoit de renouveler une partie de son matériel</t>
  </si>
  <si>
    <t xml:space="preserve">ScobyPoly a été crée en fin d'année contable. Ceci explique le fait que la prévision des coûts de fonctionnement pour l'année comptable à venir soit supérieure aux coûts de l'année dernière.</t>
  </si>
  <si>
    <t xml:space="preserve">Total des charges</t>
  </si>
  <si>
    <t xml:space="preserve">Résultat avant amortissements et provisions</t>
  </si>
  <si>
    <t xml:space="preserve">Amortissements et attributions aux provisions</t>
  </si>
  <si>
    <t xml:space="preserve">Amortissements des immobilisations corporelles</t>
  </si>
  <si>
    <t xml:space="preserve">Attribution à la provision sur débiteurs (II)</t>
  </si>
  <si>
    <t xml:space="preserve">Résultat avant produits et charges financiers</t>
  </si>
  <si>
    <t xml:space="preserve">Produits financiers</t>
  </si>
  <si>
    <t xml:space="preserve">Charges financières</t>
  </si>
  <si>
    <t xml:space="preserve">Résultat avant impôts</t>
  </si>
  <si>
    <t xml:space="preserve">Unipoly</t>
  </si>
  <si>
    <r>
      <rPr>
        <b val="true"/>
        <sz val="14"/>
        <rFont val="Arial"/>
        <family val="2"/>
        <charset val="1"/>
      </rPr>
      <t xml:space="preserve">Ecublens
Estimation Bilan au 31 août</t>
    </r>
    <r>
      <rPr>
        <b val="true"/>
        <sz val="14"/>
        <color rgb="FFFF0000"/>
        <rFont val="Arial"/>
        <family val="2"/>
        <charset val="1"/>
      </rPr>
      <t xml:space="preserve"> </t>
    </r>
    <r>
      <rPr>
        <b val="true"/>
        <sz val="14"/>
        <rFont val="Arial"/>
        <family val="2"/>
        <charset val="1"/>
      </rPr>
      <t xml:space="preserve">2025 (n)</t>
    </r>
  </si>
  <si>
    <t xml:space="preserve">avec comparaison du compte bilan 2024 (n-1)</t>
  </si>
  <si>
    <r>
      <rPr>
        <b val="true"/>
        <sz val="12"/>
        <rFont val="Arial"/>
        <family val="2"/>
        <charset val="1"/>
      </rPr>
      <t xml:space="preserve">Bilan au</t>
    </r>
    <r>
      <rPr>
        <b val="true"/>
        <sz val="12"/>
        <color rgb="FFFF0000"/>
        <rFont val="Arial"/>
        <family val="2"/>
        <charset val="1"/>
      </rPr>
      <t xml:space="preserve"> 31 août 
</t>
    </r>
  </si>
  <si>
    <t xml:space="preserve">Estimation (n) 
2025</t>
  </si>
  <si>
    <t xml:space="preserve">Comptes 
réalisés (n-1)
2024</t>
  </si>
  <si>
    <t xml:space="preserve">A c t i f</t>
  </si>
  <si>
    <t xml:space="preserve">Actifs circulants</t>
  </si>
  <si>
    <t xml:space="preserve">Actifs disponibles</t>
  </si>
  <si>
    <t xml:space="preserve">Banque</t>
  </si>
  <si>
    <t xml:space="preserve">Caisse</t>
  </si>
  <si>
    <t xml:space="preserve">Actifs réalisables</t>
  </si>
  <si>
    <t xml:space="preserve">Account Receivables</t>
  </si>
  <si>
    <t xml:space="preserve">Actifs immobilisés</t>
  </si>
  <si>
    <t xml:space="preserve">Mobilier</t>
  </si>
  <si>
    <t xml:space="preserve">Informatique (HW-SW)</t>
  </si>
  <si>
    <t xml:space="preserve">Autres actifs immobilisés</t>
  </si>
  <si>
    <t xml:space="preserve">Total de l'actif</t>
  </si>
  <si>
    <t xml:space="preserve">P a s s i f</t>
  </si>
  <si>
    <t xml:space="preserve">Fonds étrangers</t>
  </si>
  <si>
    <t xml:space="preserve">Dettes à court terme</t>
  </si>
  <si>
    <t xml:space="preserve">   Dettes non réclamées</t>
  </si>
  <si>
    <t xml:space="preserve">Créanciers </t>
  </si>
  <si>
    <t xml:space="preserve">Fortune de l'association</t>
  </si>
  <si>
    <t xml:space="preserve">Fonds propre</t>
  </si>
  <si>
    <t xml:space="preserve">Résultat de l'exercice</t>
  </si>
  <si>
    <t xml:space="preserve">Total du passif</t>
  </si>
  <si>
    <t xml:space="preserve">Investissements</t>
  </si>
  <si>
    <t xml:space="preserve">Budget 2024</t>
  </si>
  <si>
    <t xml:space="preserve">Réalisés 2023</t>
  </si>
  <si>
    <t xml:space="preserve">Mobilier exposition</t>
  </si>
  <si>
    <t xml:space="preserve">Mobilier et matériel bureau</t>
  </si>
  <si>
    <t xml:space="preserve">Hardware</t>
  </si>
  <si>
    <t xml:space="preserve">Software</t>
  </si>
  <si>
    <t xml:space="preserve">Total</t>
  </si>
</sst>
</file>

<file path=xl/styles.xml><?xml version="1.0" encoding="utf-8"?>
<styleSheet xmlns="http://schemas.openxmlformats.org/spreadsheetml/2006/main">
  <numFmts count="9">
    <numFmt numFmtId="164" formatCode="General"/>
    <numFmt numFmtId="165" formatCode="0"/>
    <numFmt numFmtId="166" formatCode="#,##0.00\ ;\(#,##0.00\)"/>
    <numFmt numFmtId="167" formatCode="#,##0.00"/>
    <numFmt numFmtId="168" formatCode="#,##0"/>
    <numFmt numFmtId="169" formatCode="0.0\ "/>
    <numFmt numFmtId="170" formatCode="_ * #,##0.00_ ;_ * \-#,##0.00_ ;_ * \-??_ ;_ @_ "/>
    <numFmt numFmtId="171" formatCode="0\ %"/>
    <numFmt numFmtId="172" formatCode="0.0%"/>
  </numFmts>
  <fonts count="36">
    <font>
      <sz val="11"/>
      <color rgb="FF000000"/>
      <name val="Calibri"/>
      <family val="2"/>
      <charset val="1"/>
    </font>
    <font>
      <sz val="10"/>
      <name val="Arial"/>
      <family val="0"/>
    </font>
    <font>
      <sz val="10"/>
      <name val="Arial"/>
      <family val="0"/>
    </font>
    <font>
      <sz val="10"/>
      <name val="Arial"/>
      <family val="0"/>
    </font>
    <font>
      <b val="true"/>
      <u val="single"/>
      <sz val="12"/>
      <name val="Times New Roman"/>
      <family val="1"/>
      <charset val="1"/>
    </font>
    <font>
      <sz val="12"/>
      <name val="Times New Roman"/>
      <family val="1"/>
      <charset val="1"/>
    </font>
    <font>
      <b val="true"/>
      <sz val="12"/>
      <name val="Times New Roman"/>
      <family val="1"/>
      <charset val="1"/>
    </font>
    <font>
      <i val="true"/>
      <sz val="12"/>
      <name val="Times New Roman"/>
      <family val="1"/>
      <charset val="1"/>
    </font>
    <font>
      <b val="true"/>
      <sz val="15"/>
      <name val="Times New Roman"/>
      <family val="1"/>
      <charset val="1"/>
    </font>
    <font>
      <b val="true"/>
      <sz val="14"/>
      <name val="Times New Roman"/>
      <family val="1"/>
      <charset val="1"/>
    </font>
    <font>
      <b val="true"/>
      <u val="single"/>
      <sz val="14"/>
      <name val="Times New Roman"/>
      <family val="1"/>
      <charset val="1"/>
    </font>
    <font>
      <sz val="11"/>
      <name val="Trebuchet MS"/>
      <family val="2"/>
      <charset val="1"/>
    </font>
    <font>
      <b val="true"/>
      <i val="true"/>
      <sz val="11"/>
      <name val="Trebuchet MS"/>
      <family val="2"/>
      <charset val="1"/>
    </font>
    <font>
      <b val="true"/>
      <sz val="16"/>
      <name val="Arial"/>
      <family val="2"/>
      <charset val="1"/>
    </font>
    <font>
      <b val="true"/>
      <sz val="14"/>
      <name val="Arial"/>
      <family val="2"/>
      <charset val="1"/>
    </font>
    <font>
      <b val="true"/>
      <sz val="12"/>
      <name val="Arial"/>
      <family val="2"/>
      <charset val="1"/>
    </font>
    <font>
      <b val="true"/>
      <sz val="12"/>
      <name val="Trebuchet MS"/>
      <family val="2"/>
      <charset val="1"/>
    </font>
    <font>
      <b val="true"/>
      <sz val="14"/>
      <name val="Trebuchet MS"/>
      <family val="2"/>
      <charset val="1"/>
    </font>
    <font>
      <sz val="11"/>
      <color rgb="FFFF0000"/>
      <name val="Arial"/>
      <family val="2"/>
      <charset val="1"/>
    </font>
    <font>
      <b val="true"/>
      <sz val="9"/>
      <name val="Arial"/>
      <family val="2"/>
      <charset val="1"/>
    </font>
    <font>
      <b val="true"/>
      <sz val="11"/>
      <name val="Arial"/>
      <family val="2"/>
      <charset val="1"/>
    </font>
    <font>
      <b val="true"/>
      <i val="true"/>
      <sz val="11"/>
      <name val="Arial"/>
      <family val="2"/>
      <charset val="1"/>
    </font>
    <font>
      <sz val="9"/>
      <name val="Arial"/>
      <family val="2"/>
      <charset val="1"/>
    </font>
    <font>
      <sz val="11"/>
      <name val="Arial"/>
      <family val="2"/>
      <charset val="1"/>
    </font>
    <font>
      <b val="true"/>
      <i val="true"/>
      <sz val="10"/>
      <name val="Arial"/>
      <family val="2"/>
      <charset val="1"/>
    </font>
    <font>
      <i val="true"/>
      <sz val="9"/>
      <name val="Arial"/>
      <family val="2"/>
      <charset val="1"/>
    </font>
    <font>
      <i val="true"/>
      <sz val="11"/>
      <name val="Arial"/>
      <family val="2"/>
      <charset val="1"/>
    </font>
    <font>
      <i val="true"/>
      <sz val="11"/>
      <name val="Trebuchet MS"/>
      <family val="2"/>
      <charset val="1"/>
    </font>
    <font>
      <sz val="10"/>
      <name val="Arial"/>
      <family val="2"/>
      <charset val="1"/>
    </font>
    <font>
      <b val="true"/>
      <sz val="11"/>
      <name val="Trebuchet MS"/>
      <family val="2"/>
      <charset val="1"/>
    </font>
    <font>
      <i val="true"/>
      <sz val="11"/>
      <color rgb="FFFF0000"/>
      <name val="Arial"/>
      <family val="2"/>
      <charset val="1"/>
    </font>
    <font>
      <sz val="9"/>
      <name val="Trebuchet MS"/>
      <family val="2"/>
      <charset val="1"/>
    </font>
    <font>
      <b val="true"/>
      <sz val="14"/>
      <color rgb="FFFF0000"/>
      <name val="Arial"/>
      <family val="2"/>
      <charset val="1"/>
    </font>
    <font>
      <b val="true"/>
      <sz val="12"/>
      <color rgb="FFFF0000"/>
      <name val="Arial"/>
      <family val="2"/>
      <charset val="1"/>
    </font>
    <font>
      <b val="true"/>
      <u val="single"/>
      <sz val="11"/>
      <name val="Arial"/>
      <family val="2"/>
      <charset val="1"/>
    </font>
    <font>
      <sz val="11"/>
      <color rgb="FFFFFFFF"/>
      <name val="Arial"/>
      <family val="2"/>
      <charset val="1"/>
    </font>
  </fonts>
  <fills count="5">
    <fill>
      <patternFill patternType="none"/>
    </fill>
    <fill>
      <patternFill patternType="gray125"/>
    </fill>
    <fill>
      <patternFill patternType="solid">
        <fgColor rgb="FFF0F0F0"/>
        <bgColor rgb="FFFFFFFF"/>
      </patternFill>
    </fill>
    <fill>
      <patternFill patternType="solid">
        <fgColor rgb="FFE0E0E0"/>
        <bgColor rgb="FFD9D9D9"/>
      </patternFill>
    </fill>
    <fill>
      <patternFill patternType="solid">
        <fgColor rgb="FFD9D9D9"/>
        <bgColor rgb="FFE0E0E0"/>
      </patternFill>
    </fill>
  </fills>
  <borders count="7">
    <border diagonalUp="false" diagonalDown="false">
      <left/>
      <right/>
      <top/>
      <bottom/>
      <diagonal/>
    </border>
    <border diagonalUp="false" diagonalDown="false">
      <left/>
      <right/>
      <top style="hair"/>
      <bottom style="hair"/>
      <diagonal/>
    </border>
    <border diagonalUp="false" diagonalDown="false">
      <left/>
      <right/>
      <top/>
      <bottom style="thin"/>
      <diagonal/>
    </border>
    <border diagonalUp="false" diagonalDown="false">
      <left/>
      <right/>
      <top/>
      <bottom style="dotted"/>
      <diagonal/>
    </border>
    <border diagonalUp="false" diagonalDown="false">
      <left/>
      <right/>
      <top style="dotted"/>
      <bottom style="dotted"/>
      <diagonal/>
    </border>
    <border diagonalUp="false" diagonalDown="false">
      <left/>
      <right/>
      <top style="thin"/>
      <bottom style="double"/>
      <diagonal/>
    </border>
    <border diagonalUp="false" diagonalDown="false">
      <left/>
      <right/>
      <top style="thin"/>
      <bottom/>
      <diagonal/>
    </border>
  </borders>
  <cellStyleXfs count="3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165" fontId="4" fillId="0" borderId="0" applyFont="true" applyBorder="true" applyAlignment="true" applyProtection="true">
      <alignment horizontal="center" vertical="bottom" textRotation="0" wrapText="false" indent="0" shrinkToFit="false"/>
      <protection locked="true" hidden="false"/>
    </xf>
    <xf numFmtId="166" fontId="5" fillId="2" borderId="0" applyFont="true" applyBorder="false" applyAlignment="true" applyProtection="true">
      <alignment horizontal="general" vertical="bottom" textRotation="0" wrapText="false" indent="0" shrinkToFit="false"/>
      <protection locked="false" hidden="false"/>
    </xf>
    <xf numFmtId="167" fontId="0" fillId="0" borderId="0" applyFont="true" applyBorder="false" applyAlignment="true" applyProtection="false">
      <alignment horizontal="general" vertical="bottom" textRotation="0" wrapText="false" indent="0" shrinkToFit="false"/>
    </xf>
    <xf numFmtId="166" fontId="6" fillId="3" borderId="1" applyFont="true" applyBorder="true" applyAlignment="true" applyProtection="true">
      <alignment horizontal="general" vertical="bottom" textRotation="0" wrapText="false" indent="0" shrinkToFit="false"/>
      <protection locked="true" hidden="false"/>
    </xf>
    <xf numFmtId="166" fontId="5" fillId="2" borderId="1" applyFont="true" applyBorder="true" applyAlignment="true" applyProtection="true">
      <alignment horizontal="general" vertical="bottom" textRotation="0" wrapText="false" indent="0" shrinkToFit="false"/>
      <protection locked="true" hidden="false"/>
    </xf>
    <xf numFmtId="166" fontId="7" fillId="0" borderId="1" applyFont="true" applyBorder="true" applyAlignment="true" applyProtection="true">
      <alignment horizontal="general" vertical="bottom" textRotation="0" wrapText="false" indent="0" shrinkToFit="false"/>
      <protection locked="false" hidden="false"/>
    </xf>
    <xf numFmtId="166" fontId="5"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center" vertical="bottom" textRotation="0" wrapText="false" indent="0" shrinkToFit="false"/>
      <protection locked="fals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9" fillId="0" borderId="0" applyFont="true" applyBorder="true" applyAlignment="true" applyProtection="false">
      <alignment horizontal="general" vertical="bottom" textRotation="0" wrapText="false" indent="0" shrinkToFit="false"/>
    </xf>
    <xf numFmtId="164" fontId="10" fillId="0" borderId="0" applyFont="true" applyBorder="true" applyAlignment="true" applyProtection="true">
      <alignment horizontal="center" vertical="bottom" textRotation="0" wrapText="false" indent="0" shrinkToFit="false"/>
      <protection locked="false" hidden="false"/>
    </xf>
  </cellStyleXfs>
  <cellXfs count="116">
    <xf numFmtId="164" fontId="0" fillId="0" borderId="0" xfId="0" applyFont="false" applyBorder="false" applyAlignment="false" applyProtection="false">
      <alignment horizontal="general" vertical="bottom" textRotation="0" wrapText="false" indent="0" shrinkToFit="false"/>
      <protection locked="true" hidden="false"/>
    </xf>
    <xf numFmtId="166" fontId="11" fillId="0" borderId="0" xfId="28" applyFont="true" applyBorder="false" applyAlignment="false" applyProtection="false">
      <alignment horizontal="general" vertical="bottom" textRotation="0" wrapText="false" indent="0" shrinkToFit="false"/>
      <protection locked="true" hidden="false"/>
    </xf>
    <xf numFmtId="168" fontId="12" fillId="4" borderId="0" xfId="22" applyFont="true" applyBorder="true" applyAlignment="true" applyProtection="true">
      <alignment horizontal="center" vertical="bottom" textRotation="0" wrapText="false" indent="0" shrinkToFit="false"/>
      <protection locked="true" hidden="false"/>
    </xf>
    <xf numFmtId="169" fontId="11" fillId="0" borderId="0" xfId="28" applyFont="true" applyBorder="false" applyAlignment="true" applyProtection="false">
      <alignment horizontal="left" vertical="bottom" textRotation="0" wrapText="false" indent="0" shrinkToFit="false"/>
      <protection locked="true" hidden="false"/>
    </xf>
    <xf numFmtId="164" fontId="13" fillId="0" borderId="0" xfId="27" applyFont="true" applyBorder="true" applyAlignment="true" applyProtection="false">
      <alignment horizontal="center" vertical="bottom" textRotation="0" wrapText="false" indent="0" shrinkToFit="false"/>
      <protection locked="false" hidden="false"/>
    </xf>
    <xf numFmtId="166" fontId="11" fillId="0" borderId="0" xfId="28" applyFont="true" applyBorder="false" applyAlignment="true" applyProtection="false">
      <alignment horizontal="left" vertical="bottom" textRotation="0" wrapText="false" indent="0" shrinkToFit="false"/>
      <protection locked="true" hidden="false"/>
    </xf>
    <xf numFmtId="164" fontId="14" fillId="0" borderId="0" xfId="27" applyFont="true" applyBorder="true" applyAlignment="true" applyProtection="false">
      <alignment horizontal="center" vertical="bottom" textRotation="0" wrapText="false" indent="0" shrinkToFit="false"/>
      <protection locked="false" hidden="false"/>
    </xf>
    <xf numFmtId="166" fontId="11" fillId="0" borderId="0" xfId="28" applyFont="true" applyBorder="true" applyAlignment="true" applyProtection="true">
      <alignment horizontal="center" vertical="bottom" textRotation="0" wrapText="false" indent="0" shrinkToFit="false"/>
      <protection locked="false" hidden="false"/>
    </xf>
    <xf numFmtId="170" fontId="14" fillId="0" borderId="0" xfId="30" applyFont="true" applyBorder="true" applyAlignment="false" applyProtection="false">
      <alignment horizontal="center" vertical="bottom" textRotation="0" wrapText="false" indent="0" shrinkToFit="false"/>
      <protection locked="false" hidden="false"/>
    </xf>
    <xf numFmtId="170" fontId="15" fillId="0" borderId="0" xfId="30" applyFont="true" applyBorder="true" applyAlignment="false" applyProtection="false">
      <alignment horizontal="center" vertical="bottom" textRotation="0" wrapText="false" indent="0" shrinkToFit="false"/>
      <protection locked="false" hidden="false"/>
    </xf>
    <xf numFmtId="170" fontId="16" fillId="0" borderId="0" xfId="30" applyFont="true" applyBorder="false" applyAlignment="false" applyProtection="false">
      <alignment horizontal="center" vertical="bottom" textRotation="0" wrapText="false" indent="0" shrinkToFit="false"/>
      <protection locked="false" hidden="false"/>
    </xf>
    <xf numFmtId="170" fontId="17" fillId="0" borderId="0" xfId="30" applyFont="true" applyBorder="true" applyAlignment="false" applyProtection="false">
      <alignment horizontal="center" vertical="bottom" textRotation="0" wrapText="false" indent="0" shrinkToFit="false"/>
      <protection locked="false" hidden="false"/>
    </xf>
    <xf numFmtId="170" fontId="18" fillId="0" borderId="2" xfId="28" applyFont="true" applyBorder="true" applyAlignment="true" applyProtection="false">
      <alignment horizontal="left" vertical="center" textRotation="0" wrapText="true" indent="1" shrinkToFit="false"/>
      <protection locked="true" hidden="false"/>
    </xf>
    <xf numFmtId="170" fontId="19" fillId="0" borderId="2" xfId="28" applyFont="true" applyBorder="true" applyAlignment="true" applyProtection="true">
      <alignment horizontal="center" vertical="center" textRotation="0" wrapText="true" indent="0" shrinkToFit="false"/>
      <protection locked="false" hidden="false"/>
    </xf>
    <xf numFmtId="164" fontId="20" fillId="0" borderId="2" xfId="20" applyFont="true" applyBorder="true" applyAlignment="true" applyProtection="false">
      <alignment horizontal="center" vertical="center" textRotation="0" wrapText="true" indent="0" shrinkToFit="false"/>
      <protection locked="true" hidden="false"/>
    </xf>
    <xf numFmtId="170" fontId="21" fillId="4" borderId="2" xfId="22" applyFont="true" applyBorder="true" applyAlignment="true" applyProtection="true">
      <alignment horizontal="right" vertical="bottom" textRotation="0" wrapText="false" indent="0" shrinkToFit="false"/>
      <protection locked="false" hidden="false"/>
    </xf>
    <xf numFmtId="170" fontId="21" fillId="0" borderId="2" xfId="22" applyFont="true" applyBorder="true" applyAlignment="true" applyProtection="true">
      <alignment horizontal="left" vertical="center" textRotation="0" wrapText="false" indent="0" shrinkToFit="false"/>
      <protection locked="false" hidden="false"/>
    </xf>
    <xf numFmtId="170" fontId="21" fillId="0" borderId="0" xfId="25" applyFont="true" applyBorder="true" applyAlignment="false" applyProtection="false">
      <alignment horizontal="general" vertical="bottom" textRotation="0" wrapText="false" indent="0" shrinkToFit="false"/>
      <protection locked="false" hidden="false"/>
    </xf>
    <xf numFmtId="170" fontId="22" fillId="0" borderId="0" xfId="24" applyFont="true" applyBorder="true" applyAlignment="false" applyProtection="false">
      <alignment horizontal="general" vertical="bottom" textRotation="0" wrapText="false" indent="0" shrinkToFit="false"/>
      <protection locked="true" hidden="false"/>
    </xf>
    <xf numFmtId="170" fontId="23" fillId="0" borderId="0" xfId="28" applyFont="true" applyBorder="false" applyAlignment="true" applyProtection="true">
      <alignment horizontal="right" vertical="bottom" textRotation="0" wrapText="false" indent="0" shrinkToFit="false"/>
      <protection locked="false" hidden="false"/>
    </xf>
    <xf numFmtId="170" fontId="24" fillId="4" borderId="0" xfId="22" applyFont="true" applyBorder="true" applyAlignment="true" applyProtection="true">
      <alignment horizontal="right" vertical="bottom" textRotation="0" wrapText="false" indent="0" shrinkToFit="false"/>
      <protection locked="true" hidden="false"/>
    </xf>
    <xf numFmtId="166" fontId="23" fillId="0" borderId="0" xfId="28" applyFont="true" applyBorder="false" applyAlignment="true" applyProtection="false">
      <alignment horizontal="center" vertical="bottom" textRotation="0" wrapText="false" indent="0" shrinkToFit="false"/>
      <protection locked="true" hidden="false"/>
    </xf>
    <xf numFmtId="170" fontId="25" fillId="0" borderId="0" xfId="25" applyFont="true" applyBorder="true" applyAlignment="false" applyProtection="false">
      <alignment horizontal="general" vertical="bottom" textRotation="0" wrapText="false" indent="0" shrinkToFit="false"/>
      <protection locked="false" hidden="false"/>
    </xf>
    <xf numFmtId="170" fontId="26" fillId="0" borderId="0" xfId="25" applyFont="true" applyBorder="true" applyAlignment="false" applyProtection="false">
      <alignment horizontal="general" vertical="bottom" textRotation="0" wrapText="false" indent="0" shrinkToFit="false"/>
      <protection locked="false" hidden="false"/>
    </xf>
    <xf numFmtId="170" fontId="24" fillId="4" borderId="0" xfId="22" applyFont="true" applyBorder="true" applyAlignment="true" applyProtection="true">
      <alignment horizontal="center" vertical="bottom" textRotation="0" wrapText="false" indent="0" shrinkToFit="false"/>
      <protection locked="false" hidden="false"/>
    </xf>
    <xf numFmtId="166" fontId="23" fillId="0" borderId="0" xfId="28" applyFont="true" applyBorder="false" applyAlignment="true" applyProtection="true">
      <alignment horizontal="left" vertical="bottom" textRotation="0" wrapText="false" indent="0" shrinkToFit="false"/>
      <protection locked="false" hidden="false"/>
    </xf>
    <xf numFmtId="166" fontId="27" fillId="0" borderId="0" xfId="28" applyFont="true" applyBorder="false" applyAlignment="false" applyProtection="false">
      <alignment horizontal="general" vertical="bottom" textRotation="0" wrapText="false" indent="0" shrinkToFit="false"/>
      <protection locked="true" hidden="false"/>
    </xf>
    <xf numFmtId="170" fontId="20" fillId="0" borderId="3" xfId="26" applyFont="true" applyBorder="true" applyAlignment="false" applyProtection="false">
      <alignment horizontal="general" vertical="bottom" textRotation="0" wrapText="false" indent="0" shrinkToFit="false"/>
      <protection locked="true" hidden="false"/>
    </xf>
    <xf numFmtId="172" fontId="19" fillId="0" borderId="3" xfId="19" applyFont="true" applyBorder="true" applyAlignment="true" applyProtection="true">
      <alignment horizontal="general" vertical="bottom" textRotation="0" wrapText="false" indent="0" shrinkToFit="false"/>
      <protection locked="true" hidden="false"/>
    </xf>
    <xf numFmtId="170" fontId="24" fillId="4" borderId="3" xfId="22" applyFont="true" applyBorder="true" applyAlignment="true" applyProtection="true">
      <alignment horizontal="center" vertical="bottom" textRotation="0" wrapText="false" indent="0" shrinkToFit="false"/>
      <protection locked="true" hidden="false"/>
    </xf>
    <xf numFmtId="166" fontId="23" fillId="0" borderId="3" xfId="28" applyFont="true" applyBorder="true" applyAlignment="true" applyProtection="true">
      <alignment horizontal="left" vertical="bottom" textRotation="0" wrapText="false" indent="0" shrinkToFit="false"/>
      <protection locked="false" hidden="false"/>
    </xf>
    <xf numFmtId="170" fontId="23" fillId="0" borderId="3" xfId="26" applyFont="true" applyBorder="true" applyAlignment="false" applyProtection="false">
      <alignment horizontal="general" vertical="bottom" textRotation="0" wrapText="false" indent="0" shrinkToFit="false"/>
      <protection locked="true" hidden="false"/>
    </xf>
    <xf numFmtId="172" fontId="22" fillId="0" borderId="4" xfId="19" applyFont="true" applyBorder="true" applyAlignment="true" applyProtection="true">
      <alignment horizontal="general" vertical="bottom" textRotation="0" wrapText="false" indent="0" shrinkToFit="false"/>
      <protection locked="true" hidden="false"/>
    </xf>
    <xf numFmtId="172" fontId="19" fillId="0" borderId="4" xfId="19" applyFont="true" applyBorder="true" applyAlignment="true" applyProtection="true">
      <alignment horizontal="general" vertical="bottom" textRotation="0" wrapText="false" indent="0" shrinkToFit="false"/>
      <protection locked="true" hidden="false"/>
    </xf>
    <xf numFmtId="170" fontId="20" fillId="0" borderId="4" xfId="26" applyFont="true" applyBorder="true" applyAlignment="false" applyProtection="false">
      <alignment horizontal="general" vertical="bottom" textRotation="0" wrapText="false" indent="0" shrinkToFit="false"/>
      <protection locked="true" hidden="false"/>
    </xf>
    <xf numFmtId="170" fontId="24" fillId="4" borderId="4" xfId="22" applyFont="true" applyBorder="true" applyAlignment="true" applyProtection="true">
      <alignment horizontal="center" vertical="bottom" textRotation="0" wrapText="false" indent="0" shrinkToFit="false"/>
      <protection locked="true" hidden="false"/>
    </xf>
    <xf numFmtId="166" fontId="23" fillId="0" borderId="4" xfId="28" applyFont="true" applyBorder="true" applyAlignment="true" applyProtection="false">
      <alignment horizontal="left" vertical="bottom" textRotation="0" wrapText="false" indent="0" shrinkToFit="false"/>
      <protection locked="true" hidden="false"/>
    </xf>
    <xf numFmtId="170" fontId="28" fillId="0" borderId="4" xfId="26" applyFont="true" applyBorder="true" applyAlignment="true" applyProtection="false">
      <alignment horizontal="left" vertical="bottom" textRotation="0" wrapText="false" indent="1" shrinkToFit="false"/>
      <protection locked="true" hidden="false"/>
    </xf>
    <xf numFmtId="170" fontId="23" fillId="0" borderId="4" xfId="26" applyFont="true" applyBorder="true" applyAlignment="false" applyProtection="false">
      <alignment horizontal="general" vertical="bottom" textRotation="0" wrapText="false" indent="0" shrinkToFit="false"/>
      <protection locked="true" hidden="false"/>
    </xf>
    <xf numFmtId="170" fontId="23" fillId="0" borderId="0" xfId="26" applyFont="true" applyBorder="false" applyAlignment="false" applyProtection="false">
      <alignment horizontal="general" vertical="bottom" textRotation="0" wrapText="false" indent="0" shrinkToFit="false"/>
      <protection locked="true" hidden="false"/>
    </xf>
    <xf numFmtId="172" fontId="22" fillId="0" borderId="0" xfId="19" applyFont="true" applyBorder="true" applyAlignment="true" applyProtection="true">
      <alignment horizontal="general" vertical="bottom" textRotation="0" wrapText="false" indent="0" shrinkToFit="false"/>
      <protection locked="true" hidden="false"/>
    </xf>
    <xf numFmtId="170" fontId="24" fillId="4" borderId="0" xfId="22" applyFont="true" applyBorder="true" applyAlignment="true" applyProtection="true">
      <alignment horizontal="center" vertical="bottom" textRotation="0" wrapText="false" indent="0" shrinkToFit="false"/>
      <protection locked="true" hidden="false"/>
    </xf>
    <xf numFmtId="166" fontId="23" fillId="0" borderId="0" xfId="28" applyFont="true" applyBorder="false" applyAlignment="true" applyProtection="false">
      <alignment horizontal="left" vertical="bottom" textRotation="0" wrapText="false" indent="0" shrinkToFit="false"/>
      <protection locked="true" hidden="false"/>
    </xf>
    <xf numFmtId="170" fontId="20" fillId="0" borderId="5" xfId="23" applyFont="true" applyBorder="true" applyAlignment="false" applyProtection="false">
      <alignment horizontal="general" vertical="bottom" textRotation="0" wrapText="false" indent="0" shrinkToFit="false"/>
      <protection locked="true" hidden="false"/>
    </xf>
    <xf numFmtId="172" fontId="19" fillId="0" borderId="5" xfId="19" applyFont="true" applyBorder="true" applyAlignment="true" applyProtection="true">
      <alignment horizontal="general" vertical="bottom" textRotation="0" wrapText="false" indent="0" shrinkToFit="false"/>
      <protection locked="true" hidden="false"/>
    </xf>
    <xf numFmtId="170" fontId="24" fillId="4" borderId="5" xfId="22" applyFont="true" applyBorder="true" applyAlignment="true" applyProtection="true">
      <alignment horizontal="center" vertical="bottom" textRotation="0" wrapText="false" indent="0" shrinkToFit="false"/>
      <protection locked="true" hidden="false"/>
    </xf>
    <xf numFmtId="166" fontId="20" fillId="0" borderId="0" xfId="28" applyFont="true" applyBorder="false" applyAlignment="true" applyProtection="true">
      <alignment horizontal="left" vertical="bottom" textRotation="0" wrapText="false" indent="0" shrinkToFit="false"/>
      <protection locked="false" hidden="false"/>
    </xf>
    <xf numFmtId="166" fontId="29" fillId="0" borderId="0" xfId="28" applyFont="true" applyBorder="false" applyAlignment="false" applyProtection="false">
      <alignment horizontal="general" vertical="bottom" textRotation="0" wrapText="false" indent="0" shrinkToFit="false"/>
      <protection locked="true" hidden="false"/>
    </xf>
    <xf numFmtId="170" fontId="23" fillId="0" borderId="0" xfId="28" applyFont="true" applyBorder="false" applyAlignment="false" applyProtection="true">
      <alignment horizontal="general" vertical="bottom" textRotation="0" wrapText="false" indent="0" shrinkToFit="false"/>
      <protection locked="false" hidden="false"/>
    </xf>
    <xf numFmtId="170" fontId="23" fillId="0" borderId="0" xfId="28" applyFont="true" applyBorder="false" applyAlignment="true" applyProtection="true">
      <alignment horizontal="center" vertical="bottom" textRotation="0" wrapText="false" indent="0" shrinkToFit="false"/>
      <protection locked="false" hidden="false"/>
    </xf>
    <xf numFmtId="170" fontId="20" fillId="0" borderId="0" xfId="24" applyFont="true" applyBorder="true" applyAlignment="false" applyProtection="false">
      <alignment horizontal="general" vertical="bottom" textRotation="0" wrapText="false" indent="0" shrinkToFit="false"/>
      <protection locked="true" hidden="false"/>
    </xf>
    <xf numFmtId="166" fontId="20" fillId="0" borderId="0" xfId="28" applyFont="true" applyBorder="false" applyAlignment="true" applyProtection="false">
      <alignment horizontal="left" vertical="bottom" textRotation="0" wrapText="false" indent="0" shrinkToFit="false"/>
      <protection locked="true" hidden="false"/>
    </xf>
    <xf numFmtId="166" fontId="23" fillId="0" borderId="3" xfId="28" applyFont="true" applyBorder="true" applyAlignment="true" applyProtection="false">
      <alignment horizontal="left" vertical="bottom" textRotation="0" wrapText="false" indent="0" shrinkToFit="false"/>
      <protection locked="true" hidden="false"/>
    </xf>
    <xf numFmtId="170" fontId="23" fillId="0" borderId="0" xfId="28" applyFont="true" applyBorder="false" applyAlignment="false" applyProtection="false">
      <alignment horizontal="general" vertical="bottom" textRotation="0" wrapText="false" indent="0" shrinkToFit="false"/>
      <protection locked="true" hidden="false"/>
    </xf>
    <xf numFmtId="170" fontId="28" fillId="4" borderId="0" xfId="28" applyFont="true" applyBorder="false" applyAlignment="false" applyProtection="false">
      <alignment horizontal="general" vertical="bottom" textRotation="0" wrapText="false" indent="0" shrinkToFit="false"/>
      <protection locked="true" hidden="false"/>
    </xf>
    <xf numFmtId="170" fontId="20" fillId="0" borderId="0" xfId="23" applyFont="true" applyBorder="true" applyAlignment="false" applyProtection="false">
      <alignment horizontal="general" vertical="bottom" textRotation="0" wrapText="false" indent="0" shrinkToFit="false"/>
      <protection locked="true" hidden="false"/>
    </xf>
    <xf numFmtId="170" fontId="26" fillId="0" borderId="0" xfId="28" applyFont="true" applyBorder="false" applyAlignment="false" applyProtection="true">
      <alignment horizontal="general" vertical="bottom" textRotation="0" wrapText="false" indent="0" shrinkToFit="false"/>
      <protection locked="false" hidden="false"/>
    </xf>
    <xf numFmtId="170" fontId="21" fillId="4" borderId="0" xfId="22" applyFont="true" applyBorder="true" applyAlignment="true" applyProtection="true">
      <alignment horizontal="center" vertical="bottom" textRotation="0" wrapText="false" indent="0" shrinkToFit="false"/>
      <protection locked="false" hidden="false"/>
    </xf>
    <xf numFmtId="170" fontId="23" fillId="0" borderId="3" xfId="28" applyFont="true" applyBorder="true" applyAlignment="false" applyProtection="true">
      <alignment horizontal="general" vertical="bottom" textRotation="0" wrapText="false" indent="0" shrinkToFit="false"/>
      <protection locked="false" hidden="false"/>
    </xf>
    <xf numFmtId="172" fontId="22" fillId="0" borderId="3" xfId="19" applyFont="true" applyBorder="true" applyAlignment="true" applyProtection="true">
      <alignment horizontal="general" vertical="bottom" textRotation="0" wrapText="false" indent="0" shrinkToFit="false"/>
      <protection locked="true" hidden="false"/>
    </xf>
    <xf numFmtId="170" fontId="21" fillId="4" borderId="3" xfId="22" applyFont="true" applyBorder="true" applyAlignment="true" applyProtection="true">
      <alignment horizontal="center" vertical="bottom" textRotation="0" wrapText="false" indent="0" shrinkToFit="false"/>
      <protection locked="false" hidden="false"/>
    </xf>
    <xf numFmtId="170" fontId="23" fillId="0" borderId="4" xfId="28" applyFont="true" applyBorder="true" applyAlignment="false" applyProtection="true">
      <alignment horizontal="general" vertical="bottom" textRotation="0" wrapText="false" indent="0" shrinkToFit="false"/>
      <protection locked="false" hidden="false"/>
    </xf>
    <xf numFmtId="170" fontId="21" fillId="4" borderId="4" xfId="22" applyFont="true" applyBorder="true" applyAlignment="true" applyProtection="true">
      <alignment horizontal="center" vertical="bottom" textRotation="0" wrapText="false" indent="0" shrinkToFit="false"/>
      <protection locked="false" hidden="false"/>
    </xf>
    <xf numFmtId="170" fontId="20" fillId="0" borderId="5" xfId="28" applyFont="true" applyBorder="true" applyAlignment="false" applyProtection="true">
      <alignment horizontal="general" vertical="bottom" textRotation="0" wrapText="false" indent="0" shrinkToFit="false"/>
      <protection locked="false" hidden="false"/>
    </xf>
    <xf numFmtId="170" fontId="21" fillId="4" borderId="5" xfId="22" applyFont="true" applyBorder="true" applyAlignment="true" applyProtection="true">
      <alignment horizontal="center" vertical="bottom" textRotation="0" wrapText="false" indent="0" shrinkToFit="false"/>
      <protection locked="false" hidden="false"/>
    </xf>
    <xf numFmtId="170" fontId="30" fillId="0" borderId="0" xfId="28" applyFont="true" applyBorder="false" applyAlignment="false" applyProtection="true">
      <alignment horizontal="general" vertical="bottom" textRotation="0" wrapText="false" indent="0" shrinkToFit="false"/>
      <protection locked="false" hidden="false"/>
    </xf>
    <xf numFmtId="169" fontId="23" fillId="0" borderId="0" xfId="28" applyFont="true" applyBorder="false" applyAlignment="true" applyProtection="true">
      <alignment horizontal="left" vertical="bottom" textRotation="0" wrapText="false" indent="0" shrinkToFit="false"/>
      <protection locked="false" hidden="false"/>
    </xf>
    <xf numFmtId="166" fontId="11" fillId="0" borderId="0" xfId="28" applyFont="true" applyBorder="false" applyAlignment="false" applyProtection="true">
      <alignment horizontal="general" vertical="bottom" textRotation="0" wrapText="false" indent="0" shrinkToFit="false"/>
      <protection locked="false" hidden="false"/>
    </xf>
    <xf numFmtId="172" fontId="31" fillId="0" borderId="0" xfId="19" applyFont="true" applyBorder="true" applyAlignment="true" applyProtection="true">
      <alignment horizontal="general" vertical="bottom" textRotation="0" wrapText="false" indent="0" shrinkToFit="false"/>
      <protection locked="true" hidden="false"/>
    </xf>
    <xf numFmtId="168" fontId="12" fillId="4" borderId="0" xfId="22" applyFont="true" applyBorder="true" applyAlignment="true" applyProtection="true">
      <alignment horizontal="center" vertical="bottom" textRotation="0" wrapText="false" indent="0" shrinkToFit="false"/>
      <protection locked="false" hidden="false"/>
    </xf>
    <xf numFmtId="169" fontId="11" fillId="0" borderId="0" xfId="28" applyFont="true" applyBorder="false" applyAlignment="true" applyProtection="true">
      <alignment horizontal="left" vertical="bottom" textRotation="0" wrapText="false" indent="0" shrinkToFit="false"/>
      <protection locked="false" hidden="false"/>
    </xf>
    <xf numFmtId="166" fontId="11" fillId="4" borderId="0" xfId="28" applyFont="true" applyBorder="false" applyAlignment="false" applyProtection="false">
      <alignment horizontal="general" vertical="bottom" textRotation="0" wrapText="false" indent="0" shrinkToFit="false"/>
      <protection locked="true" hidden="false"/>
    </xf>
    <xf numFmtId="168" fontId="12" fillId="0" borderId="0" xfId="22" applyFont="true" applyBorder="true" applyAlignment="true" applyProtection="true">
      <alignment horizontal="center" vertical="bottom" textRotation="0" wrapText="false" indent="0" shrinkToFit="false"/>
      <protection locked="true" hidden="false"/>
    </xf>
    <xf numFmtId="164" fontId="14" fillId="0" borderId="0" xfId="27" applyFont="true" applyBorder="true" applyAlignment="true" applyProtection="false">
      <alignment horizontal="center" vertical="bottom" textRotation="0" wrapText="true" indent="0" shrinkToFit="false"/>
      <protection locked="false" hidden="false"/>
    </xf>
    <xf numFmtId="166" fontId="15" fillId="0" borderId="0" xfId="28" applyFont="true" applyBorder="true" applyAlignment="true" applyProtection="true">
      <alignment horizontal="center" vertical="bottom" textRotation="0" wrapText="false" indent="0" shrinkToFit="false"/>
      <protection locked="false" hidden="false"/>
    </xf>
    <xf numFmtId="164" fontId="15" fillId="0" borderId="0" xfId="30" applyFont="true" applyBorder="true" applyAlignment="true" applyProtection="false">
      <alignment horizontal="center" vertical="bottom" textRotation="0" wrapText="true" indent="0" shrinkToFit="false"/>
      <protection locked="false" hidden="false"/>
    </xf>
    <xf numFmtId="164" fontId="14" fillId="0" borderId="0" xfId="30" applyFont="true" applyBorder="true" applyAlignment="false" applyProtection="false">
      <alignment horizontal="center" vertical="bottom" textRotation="0" wrapText="false" indent="0" shrinkToFit="false"/>
      <protection locked="false" hidden="false"/>
    </xf>
    <xf numFmtId="164" fontId="14" fillId="0" borderId="0" xfId="30" applyFont="true" applyBorder="false" applyAlignment="false" applyProtection="false">
      <alignment horizontal="center" vertical="bottom" textRotation="0" wrapText="false" indent="0" shrinkToFit="false"/>
      <protection locked="false" hidden="false"/>
    </xf>
    <xf numFmtId="170" fontId="22" fillId="4" borderId="2" xfId="28" applyFont="true" applyBorder="true" applyAlignment="true" applyProtection="true">
      <alignment horizontal="right" vertical="bottom" textRotation="0" wrapText="true" indent="0" shrinkToFit="false"/>
      <protection locked="false" hidden="false"/>
    </xf>
    <xf numFmtId="170" fontId="21" fillId="0" borderId="2" xfId="22" applyFont="true" applyBorder="true" applyAlignment="true" applyProtection="true">
      <alignment horizontal="center" vertical="bottom" textRotation="0" wrapText="false" indent="0" shrinkToFit="false"/>
      <protection locked="false" hidden="false"/>
    </xf>
    <xf numFmtId="170" fontId="20" fillId="0" borderId="0" xfId="29" applyFont="true" applyBorder="false" applyAlignment="false" applyProtection="true">
      <alignment horizontal="general" vertical="bottom" textRotation="0" wrapText="false" indent="0" shrinkToFit="false"/>
      <protection locked="false" hidden="false"/>
    </xf>
    <xf numFmtId="170" fontId="23" fillId="4" borderId="0" xfId="28" applyFont="true" applyBorder="false" applyAlignment="true" applyProtection="true">
      <alignment horizontal="right" vertical="bottom" textRotation="0" wrapText="false" indent="0" shrinkToFit="false"/>
      <protection locked="false" hidden="false"/>
    </xf>
    <xf numFmtId="170" fontId="24" fillId="0" borderId="0" xfId="22" applyFont="true" applyBorder="true" applyAlignment="true" applyProtection="true">
      <alignment horizontal="center" vertical="bottom" textRotation="0" wrapText="false" indent="0" shrinkToFit="false"/>
      <protection locked="false" hidden="false"/>
    </xf>
    <xf numFmtId="169" fontId="23" fillId="0" borderId="0" xfId="28" applyFont="true" applyBorder="false" applyAlignment="true" applyProtection="false">
      <alignment horizontal="left" vertical="bottom" textRotation="0" wrapText="false" indent="0" shrinkToFit="false"/>
      <protection locked="true" hidden="false"/>
    </xf>
    <xf numFmtId="170" fontId="23" fillId="4" borderId="0" xfId="28" applyFont="true" applyBorder="false" applyAlignment="false" applyProtection="true">
      <alignment horizontal="general" vertical="bottom" textRotation="0" wrapText="false" indent="0" shrinkToFit="false"/>
      <protection locked="false" hidden="false"/>
    </xf>
    <xf numFmtId="170" fontId="21" fillId="0" borderId="0" xfId="22" applyFont="true" applyBorder="true" applyAlignment="true" applyProtection="true">
      <alignment horizontal="center" vertical="bottom" textRotation="0" wrapText="false" indent="0" shrinkToFit="false"/>
      <protection locked="false" hidden="false"/>
    </xf>
    <xf numFmtId="170" fontId="20" fillId="4" borderId="0" xfId="24" applyFont="true" applyBorder="true" applyAlignment="false" applyProtection="false">
      <alignment horizontal="general" vertical="bottom" textRotation="0" wrapText="false" indent="0" shrinkToFit="false"/>
      <protection locked="true" hidden="false"/>
    </xf>
    <xf numFmtId="170" fontId="21" fillId="0" borderId="0" xfId="22" applyFont="true" applyBorder="true" applyAlignment="true" applyProtection="true">
      <alignment horizontal="center" vertical="bottom" textRotation="0" wrapText="false" indent="0" shrinkToFit="false"/>
      <protection locked="true" hidden="false"/>
    </xf>
    <xf numFmtId="170" fontId="26" fillId="4" borderId="0" xfId="25" applyFont="true" applyBorder="true" applyAlignment="false" applyProtection="false">
      <alignment horizontal="general" vertical="bottom" textRotation="0" wrapText="false" indent="0" shrinkToFit="false"/>
      <protection locked="false" hidden="false"/>
    </xf>
    <xf numFmtId="170" fontId="28" fillId="0" borderId="0" xfId="26" applyFont="true" applyBorder="false" applyAlignment="true" applyProtection="false">
      <alignment horizontal="left" vertical="bottom" textRotation="0" wrapText="false" indent="1" shrinkToFit="false"/>
      <protection locked="true" hidden="false"/>
    </xf>
    <xf numFmtId="170" fontId="23" fillId="0" borderId="3" xfId="28" applyFont="true" applyBorder="true" applyAlignment="false" applyProtection="false">
      <alignment horizontal="general" vertical="bottom" textRotation="0" wrapText="false" indent="0" shrinkToFit="false"/>
      <protection locked="true" hidden="false"/>
    </xf>
    <xf numFmtId="170" fontId="26" fillId="4" borderId="3" xfId="25" applyFont="true" applyBorder="true" applyAlignment="false" applyProtection="false">
      <alignment horizontal="general" vertical="bottom" textRotation="0" wrapText="false" indent="0" shrinkToFit="false"/>
      <protection locked="false" hidden="false"/>
    </xf>
    <xf numFmtId="170" fontId="24" fillId="0" borderId="3" xfId="22" applyFont="true" applyBorder="true" applyAlignment="true" applyProtection="true">
      <alignment horizontal="center" vertical="bottom" textRotation="0" wrapText="false" indent="0" shrinkToFit="false"/>
      <protection locked="true" hidden="false"/>
    </xf>
    <xf numFmtId="166" fontId="23" fillId="0" borderId="3" xfId="28" applyFont="true" applyBorder="true" applyAlignment="false" applyProtection="false">
      <alignment horizontal="general" vertical="bottom" textRotation="0" wrapText="false" indent="0" shrinkToFit="false"/>
      <protection locked="true" hidden="false"/>
    </xf>
    <xf numFmtId="170" fontId="23" fillId="4" borderId="0" xfId="26" applyFont="true" applyBorder="false" applyAlignment="false" applyProtection="false">
      <alignment horizontal="general" vertical="bottom" textRotation="0" wrapText="false" indent="0" shrinkToFit="false"/>
      <protection locked="true" hidden="false"/>
    </xf>
    <xf numFmtId="170" fontId="24" fillId="0" borderId="0" xfId="22" applyFont="true" applyBorder="true" applyAlignment="true" applyProtection="true">
      <alignment horizontal="center" vertical="bottom" textRotation="0" wrapText="false" indent="0" shrinkToFit="false"/>
      <protection locked="true" hidden="false"/>
    </xf>
    <xf numFmtId="170" fontId="28" fillId="0" borderId="0" xfId="25" applyFont="true" applyBorder="true" applyAlignment="true" applyProtection="false">
      <alignment horizontal="left" vertical="bottom" textRotation="0" wrapText="false" indent="1" shrinkToFit="false"/>
      <protection locked="false" hidden="false"/>
    </xf>
    <xf numFmtId="170" fontId="28" fillId="0" borderId="3" xfId="26" applyFont="true" applyBorder="true" applyAlignment="true" applyProtection="false">
      <alignment horizontal="left" vertical="bottom" textRotation="0" wrapText="false" indent="1" shrinkToFit="false"/>
      <protection locked="true" hidden="false"/>
    </xf>
    <xf numFmtId="170" fontId="20" fillId="4" borderId="5" xfId="23" applyFont="true" applyBorder="true" applyAlignment="false" applyProtection="false">
      <alignment horizontal="general" vertical="bottom" textRotation="0" wrapText="false" indent="0" shrinkToFit="false"/>
      <protection locked="true" hidden="false"/>
    </xf>
    <xf numFmtId="170" fontId="34" fillId="0" borderId="0" xfId="20" applyFont="true" applyBorder="false" applyAlignment="false" applyProtection="false">
      <alignment horizontal="center" vertical="bottom" textRotation="0" wrapText="false" indent="0" shrinkToFit="false"/>
      <protection locked="true" hidden="false"/>
    </xf>
    <xf numFmtId="167" fontId="28" fillId="0" borderId="0" xfId="22" applyFont="true" applyBorder="true" applyAlignment="true" applyProtection="true">
      <alignment horizontal="general" vertical="bottom" textRotation="0" wrapText="false" indent="0" shrinkToFit="false"/>
      <protection locked="false" hidden="false"/>
    </xf>
    <xf numFmtId="170" fontId="35" fillId="0" borderId="0" xfId="26" applyFont="true" applyBorder="false" applyAlignment="true" applyProtection="false">
      <alignment horizontal="left" vertical="bottom" textRotation="0" wrapText="false" indent="0" shrinkToFit="false"/>
      <protection locked="true" hidden="false"/>
    </xf>
    <xf numFmtId="170" fontId="35" fillId="4" borderId="0" xfId="26" applyFont="true" applyBorder="false" applyAlignment="true" applyProtection="false">
      <alignment horizontal="left" vertical="bottom" textRotation="0" wrapText="false" indent="0" shrinkToFit="false"/>
      <protection locked="true" hidden="false"/>
    </xf>
    <xf numFmtId="166" fontId="23" fillId="0" borderId="0" xfId="28" applyFont="true" applyBorder="false" applyAlignment="false" applyProtection="false">
      <alignment horizontal="general" vertical="bottom" textRotation="0" wrapText="false" indent="0" shrinkToFit="false"/>
      <protection locked="true" hidden="false"/>
    </xf>
    <xf numFmtId="170" fontId="14" fillId="0" borderId="0" xfId="30" applyFont="true" applyBorder="false" applyAlignment="true" applyProtection="false">
      <alignment horizontal="general" vertical="bottom" textRotation="0" wrapText="false" indent="0" shrinkToFit="false"/>
      <protection locked="false" hidden="false"/>
    </xf>
    <xf numFmtId="170" fontId="14" fillId="4" borderId="0" xfId="30" applyFont="true" applyBorder="false" applyAlignment="true" applyProtection="false">
      <alignment horizontal="general" vertical="bottom" textRotation="0" wrapText="false" indent="0" shrinkToFit="false"/>
      <protection locked="false" hidden="false"/>
    </xf>
    <xf numFmtId="166" fontId="23" fillId="0" borderId="0" xfId="28" applyFont="true" applyBorder="false" applyAlignment="false" applyProtection="true">
      <alignment horizontal="general" vertical="bottom" textRotation="0" wrapText="false" indent="0" shrinkToFit="false"/>
      <protection locked="false" hidden="false"/>
    </xf>
    <xf numFmtId="166" fontId="23" fillId="4" borderId="0" xfId="28" applyFont="true" applyBorder="false" applyAlignment="false" applyProtection="true">
      <alignment horizontal="general" vertical="bottom" textRotation="0" wrapText="false" indent="0" shrinkToFit="false"/>
      <protection locked="false" hidden="false"/>
    </xf>
    <xf numFmtId="168" fontId="21" fillId="0" borderId="0" xfId="22" applyFont="true" applyBorder="true" applyAlignment="true" applyProtection="true">
      <alignment horizontal="center" vertical="bottom" textRotation="0" wrapText="false" indent="0" shrinkToFit="false"/>
      <protection locked="false" hidden="false"/>
    </xf>
    <xf numFmtId="164" fontId="20" fillId="0" borderId="0" xfId="20" applyFont="true" applyBorder="false" applyAlignment="false" applyProtection="false">
      <alignment horizontal="center" vertical="bottom" textRotation="0" wrapText="false" indent="0" shrinkToFit="false"/>
      <protection locked="true" hidden="false"/>
    </xf>
    <xf numFmtId="166" fontId="23" fillId="4" borderId="0" xfId="28" applyFont="true" applyBorder="false" applyAlignment="false" applyProtection="false">
      <alignment horizontal="general" vertical="bottom" textRotation="0" wrapText="false" indent="0" shrinkToFit="false"/>
      <protection locked="true" hidden="false"/>
    </xf>
    <xf numFmtId="168" fontId="21" fillId="0" borderId="0" xfId="22" applyFont="true" applyBorder="true" applyAlignment="true" applyProtection="true">
      <alignment horizontal="center" vertical="bottom" textRotation="0" wrapText="false" indent="0" shrinkToFit="false"/>
      <protection locked="true" hidden="false"/>
    </xf>
    <xf numFmtId="166" fontId="20" fillId="0" borderId="5" xfId="28" applyFont="true" applyBorder="true" applyAlignment="false" applyProtection="true">
      <alignment horizontal="general" vertical="bottom" textRotation="0" wrapText="false" indent="0" shrinkToFit="false"/>
      <protection locked="false" hidden="false"/>
    </xf>
    <xf numFmtId="166" fontId="20" fillId="4" borderId="5" xfId="28" applyFont="true" applyBorder="true" applyAlignment="false" applyProtection="true">
      <alignment horizontal="general" vertical="bottom" textRotation="0" wrapText="false" indent="0" shrinkToFit="false"/>
      <protection locked="false" hidden="false"/>
    </xf>
    <xf numFmtId="166" fontId="20" fillId="0" borderId="6" xfId="28" applyFont="true" applyBorder="true" applyAlignment="false" applyProtection="true">
      <alignment horizontal="general" vertical="bottom" textRotation="0" wrapText="false" indent="0" shrinkToFit="false"/>
      <protection locked="false" hidden="false"/>
    </xf>
    <xf numFmtId="166" fontId="30" fillId="0" borderId="0" xfId="28" applyFont="true" applyBorder="false" applyAlignment="false" applyProtection="true">
      <alignment horizontal="general" vertical="bottom" textRotation="0" wrapText="false" indent="0" shrinkToFit="false"/>
      <protection locked="false" hidden="false"/>
    </xf>
  </cellXfs>
  <cellStyles count="17">
    <cellStyle name="Normal" xfId="0" builtinId="0"/>
    <cellStyle name="Comma" xfId="15" builtinId="3"/>
    <cellStyle name="Comma [0]" xfId="16" builtinId="6"/>
    <cellStyle name="Currency" xfId="17" builtinId="4"/>
    <cellStyle name="Currency [0]" xfId="18" builtinId="7"/>
    <cellStyle name="Percent" xfId="19" builtinId="5"/>
    <cellStyle name="Exercice" xfId="20"/>
    <cellStyle name="Font ombré" xfId="21"/>
    <cellStyle name="Milliers 2" xfId="22"/>
    <cellStyle name="Niveau1" xfId="23"/>
    <cellStyle name="Niveau2" xfId="24"/>
    <cellStyle name="Niveau3" xfId="25"/>
    <cellStyle name="Niveau4" xfId="26"/>
    <cellStyle name="Nom" xfId="27"/>
    <cellStyle name="Normal 2" xfId="28"/>
    <cellStyle name="Sous-titre" xfId="29"/>
    <cellStyle name="Titre 2" xfId="3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0F0F0"/>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0E0E0"/>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1.xml"/><Relationship Id="rId5"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F/Fond.Soc.EPFL/COMPTES%202003/Bilan%20au%2001.01.03.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Annexe"/>
      <sheetName val="Proposition validée par OFISA"/>
      <sheetName val="Proposition OFISA"/>
    </sheetNames>
    <sheetDataSet>
      <sheetData sheetId="0"/>
      <sheetData sheetId="1"/>
      <sheetData sheetId="2"/>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7"/>
  <sheetViews>
    <sheetView showFormulas="false" showGridLines="false" showRowColHeaders="true" showZeros="true" rightToLeft="false" tabSelected="false" showOutlineSymbols="true" defaultGridColor="true" view="normal" topLeftCell="A75" colorId="64" zoomScale="110" zoomScaleNormal="110" zoomScalePageLayoutView="110" workbookViewId="0">
      <selection pane="topLeft" activeCell="E6" activeCellId="0" sqref="E6"/>
    </sheetView>
  </sheetViews>
  <sheetFormatPr defaultColWidth="11.4296875" defaultRowHeight="16.5" zeroHeight="false" outlineLevelRow="0" outlineLevelCol="0"/>
  <cols>
    <col collapsed="false" customWidth="true" hidden="false" outlineLevel="0" max="1" min="1" style="1" width="49.14"/>
    <col collapsed="false" customWidth="true" hidden="false" outlineLevel="0" max="2" min="2" style="1" width="9.85"/>
    <col collapsed="false" customWidth="true" hidden="false" outlineLevel="0" max="3" min="3" style="1" width="17.85"/>
    <col collapsed="false" customWidth="true" hidden="false" outlineLevel="0" max="4" min="4" style="2" width="3.28"/>
    <col collapsed="false" customWidth="true" hidden="false" outlineLevel="0" max="5" min="5" style="1" width="17.85"/>
    <col collapsed="false" customWidth="true" hidden="false" outlineLevel="0" max="6" min="6" style="3" width="84.14"/>
    <col collapsed="false" customWidth="true" hidden="true" outlineLevel="0" max="7" min="7" style="1" width="9.14"/>
    <col collapsed="false" customWidth="false" hidden="true" outlineLevel="0" max="1024" min="8" style="1" width="11.43"/>
  </cols>
  <sheetData>
    <row r="1" customFormat="false" ht="20.25" hidden="false" customHeight="false" outlineLevel="0" collapsed="false">
      <c r="A1" s="4" t="s">
        <v>0</v>
      </c>
      <c r="B1" s="4"/>
      <c r="C1" s="4"/>
      <c r="D1" s="4"/>
      <c r="E1" s="4"/>
      <c r="F1" s="5"/>
    </row>
    <row r="2" customFormat="false" ht="18.75" hidden="false" customHeight="true" outlineLevel="0" collapsed="false">
      <c r="A2" s="6" t="s">
        <v>1</v>
      </c>
      <c r="B2" s="6"/>
      <c r="C2" s="6"/>
      <c r="D2" s="6"/>
      <c r="E2" s="6"/>
      <c r="F2" s="5"/>
    </row>
    <row r="3" customFormat="false" ht="16.5" hidden="false" customHeight="false" outlineLevel="0" collapsed="false">
      <c r="A3" s="7"/>
      <c r="B3" s="7"/>
      <c r="C3" s="7"/>
      <c r="D3" s="7"/>
      <c r="E3" s="7"/>
      <c r="F3" s="5"/>
    </row>
    <row r="4" customFormat="false" ht="18.75" hidden="false" customHeight="false" outlineLevel="0" collapsed="false">
      <c r="A4" s="8" t="s">
        <v>2</v>
      </c>
      <c r="B4" s="8"/>
      <c r="C4" s="8"/>
      <c r="D4" s="8"/>
      <c r="E4" s="8"/>
      <c r="F4" s="5"/>
    </row>
    <row r="5" customFormat="false" ht="16.5" hidden="false" customHeight="false" outlineLevel="0" collapsed="false">
      <c r="A5" s="9" t="s">
        <v>3</v>
      </c>
      <c r="B5" s="9"/>
      <c r="C5" s="9"/>
      <c r="D5" s="9"/>
      <c r="E5" s="9"/>
      <c r="F5" s="5"/>
    </row>
    <row r="6" customFormat="false" ht="18" hidden="false" customHeight="false" outlineLevel="0" collapsed="false">
      <c r="A6" s="10"/>
      <c r="B6" s="10"/>
      <c r="C6" s="10"/>
      <c r="D6" s="10"/>
      <c r="E6" s="10"/>
      <c r="F6" s="5"/>
    </row>
    <row r="7" customFormat="false" ht="18" hidden="false" customHeight="false" outlineLevel="0" collapsed="false">
      <c r="A7" s="10"/>
      <c r="B7" s="10"/>
      <c r="C7" s="10"/>
      <c r="D7" s="10"/>
      <c r="E7" s="10"/>
      <c r="F7" s="5"/>
    </row>
    <row r="8" customFormat="false" ht="18" hidden="false" customHeight="false" outlineLevel="0" collapsed="false">
      <c r="A8" s="10"/>
      <c r="B8" s="10"/>
      <c r="C8" s="10"/>
      <c r="D8" s="10"/>
      <c r="E8" s="10"/>
      <c r="F8" s="5"/>
    </row>
    <row r="9" customFormat="false" ht="18.75" hidden="false" customHeight="false" outlineLevel="0" collapsed="false">
      <c r="A9" s="11"/>
      <c r="B9" s="11"/>
      <c r="C9" s="11"/>
      <c r="D9" s="11"/>
      <c r="E9" s="11"/>
      <c r="F9" s="5"/>
    </row>
    <row r="10" customFormat="false" ht="45" hidden="false" customHeight="false" outlineLevel="0" collapsed="false">
      <c r="A10" s="12"/>
      <c r="B10" s="13" t="s">
        <v>4</v>
      </c>
      <c r="C10" s="14" t="s">
        <v>5</v>
      </c>
      <c r="D10" s="15"/>
      <c r="E10" s="14" t="s">
        <v>6</v>
      </c>
      <c r="F10" s="16" t="s">
        <v>7</v>
      </c>
    </row>
    <row r="11" customFormat="false" ht="18" hidden="false" customHeight="true" outlineLevel="0" collapsed="false">
      <c r="A11" s="17" t="s">
        <v>8</v>
      </c>
      <c r="B11" s="18"/>
      <c r="C11" s="19" t="s">
        <v>9</v>
      </c>
      <c r="D11" s="20"/>
      <c r="E11" s="19" t="s">
        <v>9</v>
      </c>
      <c r="F11" s="21"/>
    </row>
    <row r="12" s="26" customFormat="true" ht="6.75" hidden="false" customHeight="true" outlineLevel="0" collapsed="false">
      <c r="A12" s="17"/>
      <c r="B12" s="22"/>
      <c r="C12" s="23"/>
      <c r="D12" s="24"/>
      <c r="E12" s="23"/>
      <c r="F12" s="25"/>
    </row>
    <row r="13" customFormat="false" ht="18" hidden="false" customHeight="true" outlineLevel="0" collapsed="false">
      <c r="A13" s="27" t="s">
        <v>10</v>
      </c>
      <c r="B13" s="28" t="n">
        <f aca="false">IFERROR((C13-E13)/E13,"")</f>
        <v>-0.450536511848788</v>
      </c>
      <c r="C13" s="27" t="n">
        <f aca="false">SUM(C14:C29)</f>
        <v>4900</v>
      </c>
      <c r="D13" s="29"/>
      <c r="E13" s="27" t="n">
        <f aca="false">SUM(E14:E29)</f>
        <v>8917.79</v>
      </c>
      <c r="F13" s="30"/>
    </row>
    <row r="14" customFormat="false" ht="18" hidden="false" customHeight="true" outlineLevel="0" collapsed="false">
      <c r="A14" s="31" t="s">
        <v>11</v>
      </c>
      <c r="B14" s="32" t="n">
        <f aca="false">IFERROR((C14-E14)/E14,"")</f>
        <v>-0.448529411764706</v>
      </c>
      <c r="C14" s="31" t="n">
        <v>750</v>
      </c>
      <c r="D14" s="29"/>
      <c r="E14" s="31" t="n">
        <v>1360</v>
      </c>
      <c r="F14" s="30"/>
    </row>
    <row r="15" customFormat="false" ht="18" hidden="false" customHeight="true" outlineLevel="0" collapsed="false">
      <c r="A15" s="31" t="s">
        <v>12</v>
      </c>
      <c r="B15" s="32" t="str">
        <f aca="false">IFERROR((C15-E15)/E15,"")</f>
        <v/>
      </c>
      <c r="C15" s="31" t="n">
        <v>0</v>
      </c>
      <c r="D15" s="29"/>
      <c r="E15" s="31" t="n">
        <v>0</v>
      </c>
      <c r="F15" s="30"/>
    </row>
    <row r="16" customFormat="false" ht="18" hidden="false" customHeight="true" outlineLevel="0" collapsed="false">
      <c r="A16" s="31" t="s">
        <v>13</v>
      </c>
      <c r="B16" s="32" t="str">
        <f aca="false">IFERROR((C16-E16)/E16,"")</f>
        <v/>
      </c>
      <c r="C16" s="31" t="n">
        <v>0</v>
      </c>
      <c r="D16" s="29"/>
      <c r="E16" s="31" t="n">
        <v>0</v>
      </c>
      <c r="F16" s="30"/>
    </row>
    <row r="17" customFormat="false" ht="18" hidden="false" customHeight="true" outlineLevel="0" collapsed="false">
      <c r="A17" s="31" t="s">
        <v>14</v>
      </c>
      <c r="B17" s="32" t="n">
        <f aca="false">IFERROR((C17-E17)/E17,"")</f>
        <v>0.473562554175094</v>
      </c>
      <c r="C17" s="31" t="n">
        <v>2550</v>
      </c>
      <c r="D17" s="29"/>
      <c r="E17" s="31" t="n">
        <v>1730.5</v>
      </c>
      <c r="F17" s="30"/>
    </row>
    <row r="18" customFormat="false" ht="18" hidden="false" customHeight="true" outlineLevel="0" collapsed="false">
      <c r="A18" s="31" t="s">
        <v>15</v>
      </c>
      <c r="B18" s="32" t="n">
        <f aca="false">IFERROR((C18-E18)/E18,"")</f>
        <v>-1</v>
      </c>
      <c r="C18" s="31" t="n">
        <v>0</v>
      </c>
      <c r="D18" s="29"/>
      <c r="E18" s="31" t="n">
        <v>703.05</v>
      </c>
      <c r="F18" s="30" t="s">
        <v>16</v>
      </c>
    </row>
    <row r="19" customFormat="false" ht="18" hidden="false" customHeight="true" outlineLevel="0" collapsed="false">
      <c r="A19" s="31" t="s">
        <v>17</v>
      </c>
      <c r="B19" s="32" t="n">
        <f aca="false">IFERROR((C19-E19)/E19,"")</f>
        <v>-0.0653264886473117</v>
      </c>
      <c r="C19" s="31" t="n">
        <v>1300</v>
      </c>
      <c r="D19" s="29"/>
      <c r="E19" s="31" t="n">
        <v>1390.86</v>
      </c>
      <c r="F19" s="30"/>
    </row>
    <row r="20" customFormat="false" ht="18" hidden="false" customHeight="true" outlineLevel="0" collapsed="false">
      <c r="A20" s="31" t="s">
        <v>18</v>
      </c>
      <c r="B20" s="32" t="n">
        <f aca="false">IFERROR((C20-E20)/E20,"")</f>
        <v>4.55555555555556</v>
      </c>
      <c r="C20" s="31" t="n">
        <v>50</v>
      </c>
      <c r="D20" s="29"/>
      <c r="E20" s="31" t="n">
        <v>9</v>
      </c>
      <c r="F20" s="30"/>
    </row>
    <row r="21" customFormat="false" ht="18" hidden="false" customHeight="true" outlineLevel="0" collapsed="false">
      <c r="A21" s="31" t="s">
        <v>19</v>
      </c>
      <c r="B21" s="32" t="str">
        <f aca="false">IFERROR((C21-E21)/E21,"")</f>
        <v/>
      </c>
      <c r="C21" s="31" t="n">
        <v>0</v>
      </c>
      <c r="D21" s="29"/>
      <c r="E21" s="31" t="n">
        <v>0</v>
      </c>
      <c r="F21" s="30"/>
    </row>
    <row r="22" customFormat="false" ht="18" hidden="false" customHeight="true" outlineLevel="0" collapsed="false">
      <c r="A22" s="31" t="s">
        <v>20</v>
      </c>
      <c r="B22" s="32" t="str">
        <f aca="false">IFERROR((C22-E22)/E22,"")</f>
        <v/>
      </c>
      <c r="C22" s="31" t="n">
        <v>0</v>
      </c>
      <c r="D22" s="29"/>
      <c r="E22" s="31" t="n">
        <v>0</v>
      </c>
      <c r="F22" s="30"/>
    </row>
    <row r="23" customFormat="false" ht="18" hidden="false" customHeight="true" outlineLevel="0" collapsed="false">
      <c r="A23" s="31" t="s">
        <v>21</v>
      </c>
      <c r="B23" s="32" t="str">
        <f aca="false">IFERROR((C23-E23)/E23,"")</f>
        <v/>
      </c>
      <c r="C23" s="31" t="n">
        <v>100</v>
      </c>
      <c r="D23" s="29"/>
      <c r="E23" s="31" t="n">
        <v>0</v>
      </c>
      <c r="F23" s="30"/>
    </row>
    <row r="24" customFormat="false" ht="18" hidden="false" customHeight="true" outlineLevel="0" collapsed="false">
      <c r="A24" s="31" t="s">
        <v>22</v>
      </c>
      <c r="B24" s="32" t="n">
        <f aca="false">IFERROR((C24-E24)/E24,"")</f>
        <v>-1</v>
      </c>
      <c r="C24" s="31" t="n">
        <v>0</v>
      </c>
      <c r="D24" s="29"/>
      <c r="E24" s="31" t="n">
        <v>6</v>
      </c>
      <c r="F24" s="30"/>
    </row>
    <row r="25" customFormat="false" ht="18" hidden="false" customHeight="true" outlineLevel="0" collapsed="false">
      <c r="A25" s="31" t="s">
        <v>23</v>
      </c>
      <c r="B25" s="32" t="n">
        <f aca="false">IFERROR((C25-E25)/E25,"")</f>
        <v>-1</v>
      </c>
      <c r="C25" s="31" t="n">
        <v>0</v>
      </c>
      <c r="D25" s="29"/>
      <c r="E25" s="31" t="n">
        <v>1181.83</v>
      </c>
      <c r="F25" s="30" t="s">
        <v>24</v>
      </c>
    </row>
    <row r="26" customFormat="false" ht="18" hidden="false" customHeight="true" outlineLevel="0" collapsed="false">
      <c r="A26" s="31" t="s">
        <v>25</v>
      </c>
      <c r="B26" s="32" t="n">
        <f aca="false">IFERROR((C26-E26)/E26,"")</f>
        <v>0.25</v>
      </c>
      <c r="C26" s="31" t="n">
        <v>150</v>
      </c>
      <c r="D26" s="29"/>
      <c r="E26" s="31" t="n">
        <v>120</v>
      </c>
      <c r="F26" s="30"/>
    </row>
    <row r="27" customFormat="false" ht="18" hidden="false" customHeight="true" outlineLevel="0" collapsed="false">
      <c r="A27" s="31" t="s">
        <v>26</v>
      </c>
      <c r="B27" s="32" t="n">
        <f aca="false">IFERROR((C27-E27)/E27,"")</f>
        <v>-1</v>
      </c>
      <c r="C27" s="31"/>
      <c r="D27" s="29"/>
      <c r="E27" s="31" t="n">
        <v>156.7</v>
      </c>
      <c r="F27" s="30"/>
    </row>
    <row r="28" customFormat="false" ht="18" hidden="false" customHeight="true" outlineLevel="0" collapsed="false">
      <c r="A28" s="31" t="s">
        <v>27</v>
      </c>
      <c r="B28" s="32" t="n">
        <f aca="false">IFERROR((C28-E28)/E28,"")</f>
        <v>-1</v>
      </c>
      <c r="C28" s="31" t="n">
        <v>0</v>
      </c>
      <c r="D28" s="29"/>
      <c r="E28" s="31" t="n">
        <v>2259.85</v>
      </c>
      <c r="F28" s="30" t="s">
        <v>28</v>
      </c>
    </row>
    <row r="29" customFormat="false" ht="18" hidden="false" customHeight="true" outlineLevel="0" collapsed="false">
      <c r="A29" s="31" t="s">
        <v>29</v>
      </c>
      <c r="B29" s="32" t="str">
        <f aca="false">IFERROR((C29-E29)/E29,"")</f>
        <v/>
      </c>
      <c r="C29" s="31" t="n">
        <v>0</v>
      </c>
      <c r="D29" s="29"/>
      <c r="E29" s="31" t="n">
        <v>0</v>
      </c>
      <c r="F29" s="30"/>
    </row>
    <row r="30" customFormat="false" ht="18" hidden="false" customHeight="true" outlineLevel="0" collapsed="false">
      <c r="A30" s="27" t="s">
        <v>30</v>
      </c>
      <c r="B30" s="33" t="n">
        <f aca="false">IFERROR((C30-E30)/E30,"")</f>
        <v>-0.75756543923109</v>
      </c>
      <c r="C30" s="27" t="n">
        <f aca="false">SUM(C31:C45)</f>
        <v>11050</v>
      </c>
      <c r="D30" s="29"/>
      <c r="E30" s="27" t="n">
        <f aca="false">SUM(E31:E45)</f>
        <v>45579.31</v>
      </c>
      <c r="F30" s="30"/>
    </row>
    <row r="31" customFormat="false" ht="18" hidden="false" customHeight="true" outlineLevel="0" collapsed="false">
      <c r="A31" s="31" t="s">
        <v>31</v>
      </c>
      <c r="B31" s="32" t="n">
        <f aca="false">IFERROR((C31-E31)/E31,"")</f>
        <v>-0.80952380952381</v>
      </c>
      <c r="C31" s="31" t="n">
        <v>200</v>
      </c>
      <c r="D31" s="29"/>
      <c r="E31" s="31" t="n">
        <v>1050</v>
      </c>
      <c r="F31" s="30"/>
    </row>
    <row r="32" customFormat="false" ht="18" hidden="false" customHeight="true" outlineLevel="0" collapsed="false">
      <c r="A32" s="31" t="s">
        <v>32</v>
      </c>
      <c r="B32" s="32" t="str">
        <f aca="false">IFERROR((C32-E32)/E32,"")</f>
        <v/>
      </c>
      <c r="C32" s="31" t="n">
        <v>50</v>
      </c>
      <c r="D32" s="29"/>
      <c r="E32" s="31" t="n">
        <v>0</v>
      </c>
      <c r="F32" s="30"/>
    </row>
    <row r="33" customFormat="false" ht="18" hidden="false" customHeight="true" outlineLevel="0" collapsed="false">
      <c r="A33" s="31" t="s">
        <v>33</v>
      </c>
      <c r="B33" s="32" t="n">
        <f aca="false">IFERROR((C33-E33)/E33,"")</f>
        <v>-1</v>
      </c>
      <c r="C33" s="31" t="n">
        <v>0</v>
      </c>
      <c r="D33" s="29"/>
      <c r="E33" s="31" t="n">
        <v>229.91</v>
      </c>
      <c r="F33" s="30" t="s">
        <v>34</v>
      </c>
    </row>
    <row r="34" customFormat="false" ht="18" hidden="false" customHeight="true" outlineLevel="0" collapsed="false">
      <c r="A34" s="31" t="s">
        <v>35</v>
      </c>
      <c r="B34" s="32" t="n">
        <f aca="false">IFERROR((C34-E34)/E34,"")</f>
        <v>-0.211123163396115</v>
      </c>
      <c r="C34" s="31" t="n">
        <v>1200</v>
      </c>
      <c r="D34" s="29"/>
      <c r="E34" s="31" t="n">
        <v>1521.15</v>
      </c>
      <c r="F34" s="30"/>
    </row>
    <row r="35" customFormat="false" ht="18" hidden="false" customHeight="true" outlineLevel="0" collapsed="false">
      <c r="A35" s="31" t="s">
        <v>36</v>
      </c>
      <c r="B35" s="32" t="n">
        <f aca="false">IFERROR((C35-E35)/E35,"")</f>
        <v>0.249219237976265</v>
      </c>
      <c r="C35" s="31" t="n">
        <v>200</v>
      </c>
      <c r="D35" s="29"/>
      <c r="E35" s="31" t="n">
        <v>160.1</v>
      </c>
      <c r="F35" s="30"/>
    </row>
    <row r="36" customFormat="false" ht="18" hidden="false" customHeight="true" outlineLevel="0" collapsed="false">
      <c r="A36" s="31" t="s">
        <v>37</v>
      </c>
      <c r="B36" s="32" t="n">
        <f aca="false">IFERROR((C36-E36)/E36,"")</f>
        <v>-1</v>
      </c>
      <c r="C36" s="31" t="n">
        <v>0</v>
      </c>
      <c r="D36" s="29"/>
      <c r="E36" s="31" t="n">
        <v>219.15</v>
      </c>
      <c r="F36" s="30" t="s">
        <v>38</v>
      </c>
    </row>
    <row r="37" customFormat="false" ht="18" hidden="false" customHeight="true" outlineLevel="0" collapsed="false">
      <c r="A37" s="31" t="s">
        <v>39</v>
      </c>
      <c r="B37" s="32" t="str">
        <f aca="false">IFERROR((C37-E37)/E37,"")</f>
        <v/>
      </c>
      <c r="C37" s="31" t="n">
        <v>0</v>
      </c>
      <c r="D37" s="29"/>
      <c r="E37" s="31" t="n">
        <v>0</v>
      </c>
      <c r="F37" s="30"/>
    </row>
    <row r="38" customFormat="false" ht="18" hidden="false" customHeight="true" outlineLevel="0" collapsed="false">
      <c r="A38" s="31" t="s">
        <v>40</v>
      </c>
      <c r="B38" s="32" t="str">
        <f aca="false">IFERROR((C38-E38)/E38,"")</f>
        <v/>
      </c>
      <c r="C38" s="31" t="n">
        <v>0</v>
      </c>
      <c r="D38" s="29"/>
      <c r="E38" s="31" t="n">
        <v>0</v>
      </c>
      <c r="F38" s="30"/>
    </row>
    <row r="39" customFormat="false" ht="18" hidden="false" customHeight="true" outlineLevel="0" collapsed="false">
      <c r="A39" s="31" t="s">
        <v>41</v>
      </c>
      <c r="B39" s="32" t="str">
        <f aca="false">IFERROR((C39-E39)/E39,"")</f>
        <v/>
      </c>
      <c r="C39" s="31" t="n">
        <v>0</v>
      </c>
      <c r="D39" s="29"/>
      <c r="E39" s="31" t="n">
        <v>0</v>
      </c>
      <c r="F39" s="30"/>
    </row>
    <row r="40" customFormat="false" ht="18" hidden="false" customHeight="true" outlineLevel="0" collapsed="false">
      <c r="A40" s="31" t="s">
        <v>42</v>
      </c>
      <c r="B40" s="32" t="n">
        <f aca="false">IFERROR((C40-E40)/E40,"")</f>
        <v>-0.745813549154576</v>
      </c>
      <c r="C40" s="31" t="n">
        <v>250</v>
      </c>
      <c r="D40" s="29"/>
      <c r="E40" s="31" t="n">
        <v>983.53</v>
      </c>
      <c r="F40" s="30"/>
    </row>
    <row r="41" customFormat="false" ht="18" hidden="false" customHeight="true" outlineLevel="0" collapsed="false">
      <c r="A41" s="31" t="s">
        <v>43</v>
      </c>
      <c r="B41" s="32" t="str">
        <f aca="false">IFERROR((C41-E41)/E41,"")</f>
        <v/>
      </c>
      <c r="C41" s="31" t="n">
        <v>0</v>
      </c>
      <c r="D41" s="29"/>
      <c r="E41" s="31" t="n">
        <v>0</v>
      </c>
      <c r="F41" s="30"/>
    </row>
    <row r="42" customFormat="false" ht="18" hidden="false" customHeight="true" outlineLevel="0" collapsed="false">
      <c r="A42" s="31" t="s">
        <v>44</v>
      </c>
      <c r="B42" s="32" t="n">
        <f aca="false">IFERROR((C42-E42)/E42,"")</f>
        <v>-0.0837813260890978</v>
      </c>
      <c r="C42" s="31" t="n">
        <v>4000</v>
      </c>
      <c r="D42" s="29"/>
      <c r="E42" s="31" t="n">
        <v>4365.77</v>
      </c>
      <c r="F42" s="30"/>
    </row>
    <row r="43" customFormat="false" ht="18" hidden="false" customHeight="true" outlineLevel="0" collapsed="false">
      <c r="A43" s="31" t="s">
        <v>45</v>
      </c>
      <c r="B43" s="32" t="str">
        <f aca="false">IFERROR((C43-E43)/E43,"")</f>
        <v/>
      </c>
      <c r="C43" s="31" t="n">
        <v>0</v>
      </c>
      <c r="D43" s="29"/>
      <c r="E43" s="31" t="n">
        <v>0</v>
      </c>
      <c r="F43" s="30"/>
    </row>
    <row r="44" customFormat="false" ht="18" hidden="false" customHeight="true" outlineLevel="0" collapsed="false">
      <c r="A44" s="31" t="s">
        <v>46</v>
      </c>
      <c r="B44" s="32" t="n">
        <f aca="false">IFERROR((C44-E44)/E44,"")</f>
        <v>-0.865046140724486</v>
      </c>
      <c r="C44" s="31" t="n">
        <v>5000</v>
      </c>
      <c r="D44" s="29"/>
      <c r="E44" s="31" t="n">
        <v>37049.7</v>
      </c>
      <c r="F44" s="30"/>
    </row>
    <row r="45" customFormat="false" ht="18" hidden="false" customHeight="true" outlineLevel="0" collapsed="false">
      <c r="A45" s="31" t="s">
        <v>47</v>
      </c>
      <c r="B45" s="32" t="str">
        <f aca="false">IFERROR((C45-E45)/E45,"")</f>
        <v/>
      </c>
      <c r="C45" s="31" t="n">
        <v>150</v>
      </c>
      <c r="D45" s="29"/>
      <c r="E45" s="31" t="n">
        <v>0</v>
      </c>
      <c r="F45" s="30"/>
    </row>
    <row r="46" customFormat="false" ht="18" hidden="false" customHeight="true" outlineLevel="0" collapsed="false">
      <c r="A46" s="34" t="s">
        <v>48</v>
      </c>
      <c r="B46" s="33" t="n">
        <f aca="false">IFERROR((C46-E46)/E46,"")</f>
        <v>-0.689596475418044</v>
      </c>
      <c r="C46" s="34" t="n">
        <f aca="false">SUM(C47:C51)</f>
        <v>6200</v>
      </c>
      <c r="D46" s="35"/>
      <c r="E46" s="34" t="n">
        <f aca="false">SUM(E47:E51)</f>
        <v>19974</v>
      </c>
      <c r="F46" s="36" t="s">
        <v>49</v>
      </c>
    </row>
    <row r="47" customFormat="false" ht="18" hidden="false" customHeight="true" outlineLevel="0" collapsed="false">
      <c r="A47" s="37" t="s">
        <v>50</v>
      </c>
      <c r="B47" s="32" t="n">
        <f aca="false">IFERROR((C47-E47)/E47,"")</f>
        <v>-1</v>
      </c>
      <c r="C47" s="38" t="n">
        <v>0</v>
      </c>
      <c r="D47" s="35"/>
      <c r="E47" s="38" t="n">
        <v>2900</v>
      </c>
      <c r="F47" s="36"/>
    </row>
    <row r="48" customFormat="false" ht="18" hidden="false" customHeight="true" outlineLevel="0" collapsed="false">
      <c r="A48" s="37" t="s">
        <v>51</v>
      </c>
      <c r="B48" s="32" t="n">
        <f aca="false">IFERROR((C48-E48)/E48,"")</f>
        <v>-0.695301749557696</v>
      </c>
      <c r="C48" s="38" t="n">
        <v>3100</v>
      </c>
      <c r="D48" s="35"/>
      <c r="E48" s="38" t="n">
        <v>10174</v>
      </c>
      <c r="F48" s="36"/>
    </row>
    <row r="49" customFormat="false" ht="18" hidden="false" customHeight="true" outlineLevel="0" collapsed="false">
      <c r="A49" s="37" t="s">
        <v>52</v>
      </c>
      <c r="B49" s="32" t="n">
        <f aca="false">IFERROR((C49-E49)/E49,"")</f>
        <v>-1</v>
      </c>
      <c r="C49" s="38" t="n">
        <v>0</v>
      </c>
      <c r="D49" s="35"/>
      <c r="E49" s="38" t="n">
        <v>1100</v>
      </c>
      <c r="F49" s="36"/>
    </row>
    <row r="50" customFormat="false" ht="18" hidden="false" customHeight="true" outlineLevel="0" collapsed="false">
      <c r="A50" s="37" t="s">
        <v>53</v>
      </c>
      <c r="B50" s="32" t="n">
        <f aca="false">IFERROR((C50-E50)/E50,"")</f>
        <v>-0.184210526315789</v>
      </c>
      <c r="C50" s="38" t="n">
        <v>3100</v>
      </c>
      <c r="D50" s="35"/>
      <c r="E50" s="38" t="n">
        <v>3800</v>
      </c>
      <c r="F50" s="36"/>
    </row>
    <row r="51" customFormat="false" ht="18" hidden="false" customHeight="true" outlineLevel="0" collapsed="false">
      <c r="A51" s="37" t="s">
        <v>54</v>
      </c>
      <c r="B51" s="32" t="n">
        <f aca="false">IFERROR((C51-E51)/E51,"")</f>
        <v>-1</v>
      </c>
      <c r="C51" s="38" t="n">
        <v>0</v>
      </c>
      <c r="D51" s="35"/>
      <c r="E51" s="38" t="n">
        <v>2000</v>
      </c>
      <c r="F51" s="36"/>
    </row>
    <row r="52" customFormat="false" ht="6.75" hidden="false" customHeight="true" outlineLevel="0" collapsed="false">
      <c r="A52" s="39"/>
      <c r="B52" s="40"/>
      <c r="C52" s="39"/>
      <c r="D52" s="41"/>
      <c r="E52" s="39"/>
      <c r="F52" s="42"/>
    </row>
    <row r="53" s="47" customFormat="true" ht="18" hidden="false" customHeight="true" outlineLevel="0" collapsed="false">
      <c r="A53" s="43" t="s">
        <v>55</v>
      </c>
      <c r="B53" s="44" t="n">
        <f aca="false">IFERROR((C53-E53)/E53,"")</f>
        <v>-0.702569184556157</v>
      </c>
      <c r="C53" s="43" t="n">
        <f aca="false">SUM(C14:C29)+SUM(C31:C45)+SUM(C47:C51)</f>
        <v>22150</v>
      </c>
      <c r="D53" s="45"/>
      <c r="E53" s="43" t="n">
        <f aca="false">SUM(E14:E29)+SUM(E31:E45) +SUM(E47:E51)</f>
        <v>74471.1</v>
      </c>
      <c r="F53" s="46"/>
    </row>
    <row r="54" customFormat="false" ht="6" hidden="false" customHeight="true" outlineLevel="0" collapsed="false">
      <c r="A54" s="48"/>
      <c r="B54" s="40" t="str">
        <f aca="false">IFERROR((C54-E54)/E54,"")</f>
        <v/>
      </c>
      <c r="C54" s="49"/>
      <c r="D54" s="24"/>
      <c r="E54" s="49"/>
      <c r="F54" s="25"/>
    </row>
    <row r="55" s="47" customFormat="true" ht="18" hidden="false" customHeight="true" outlineLevel="0" collapsed="false">
      <c r="A55" s="17" t="s">
        <v>56</v>
      </c>
      <c r="B55" s="40" t="str">
        <f aca="false">IFERROR((C55-E55)/E55,"")</f>
        <v/>
      </c>
      <c r="C55" s="50"/>
      <c r="D55" s="41"/>
      <c r="E55" s="50"/>
      <c r="F55" s="51"/>
    </row>
    <row r="56" customFormat="false" ht="6" hidden="false" customHeight="true" outlineLevel="0" collapsed="false">
      <c r="A56" s="17"/>
      <c r="B56" s="40" t="str">
        <f aca="false">IFERROR((C56-E56)/E56,"")</f>
        <v/>
      </c>
      <c r="C56" s="23"/>
      <c r="D56" s="24"/>
      <c r="E56" s="23"/>
      <c r="F56" s="42"/>
    </row>
    <row r="57" customFormat="false" ht="18" hidden="false" customHeight="true" outlineLevel="0" collapsed="false">
      <c r="A57" s="27" t="s">
        <v>57</v>
      </c>
      <c r="B57" s="28" t="n">
        <f aca="false">IFERROR((C57-E57)/E57,"")</f>
        <v>0.147404079725786</v>
      </c>
      <c r="C57" s="27" t="n">
        <f aca="false">SUM(C58:C73)</f>
        <v>-11445</v>
      </c>
      <c r="D57" s="29"/>
      <c r="E57" s="27" t="n">
        <f aca="false">SUM(E58:E73)</f>
        <v>-9974.69</v>
      </c>
      <c r="F57" s="52"/>
    </row>
    <row r="58" customFormat="false" ht="18" hidden="false" customHeight="true" outlineLevel="0" collapsed="false">
      <c r="A58" s="31" t="s">
        <v>11</v>
      </c>
      <c r="B58" s="32" t="n">
        <f aca="false">IFERROR((C58-E58)/E58,"")</f>
        <v>0.37391112581321</v>
      </c>
      <c r="C58" s="38" t="n">
        <v>-3115</v>
      </c>
      <c r="D58" s="35"/>
      <c r="E58" s="38" t="n">
        <v>-2267.25</v>
      </c>
      <c r="F58" s="36"/>
    </row>
    <row r="59" customFormat="false" ht="18" hidden="false" customHeight="true" outlineLevel="0" collapsed="false">
      <c r="A59" s="31" t="s">
        <v>12</v>
      </c>
      <c r="B59" s="32" t="n">
        <f aca="false">IFERROR((C59-E59)/E59,"")</f>
        <v>-0.476439790575916</v>
      </c>
      <c r="C59" s="38" t="n">
        <v>-500</v>
      </c>
      <c r="D59" s="35"/>
      <c r="E59" s="38" t="n">
        <v>-955</v>
      </c>
      <c r="F59" s="36"/>
    </row>
    <row r="60" customFormat="false" ht="18" hidden="false" customHeight="true" outlineLevel="0" collapsed="false">
      <c r="A60" s="31" t="s">
        <v>13</v>
      </c>
      <c r="B60" s="32" t="n">
        <f aca="false">IFERROR((C60-E60)/E60,"")</f>
        <v>-1</v>
      </c>
      <c r="C60" s="38" t="n">
        <v>0</v>
      </c>
      <c r="D60" s="35"/>
      <c r="E60" s="38" t="n">
        <v>-60</v>
      </c>
      <c r="F60" s="36" t="s">
        <v>58</v>
      </c>
    </row>
    <row r="61" customFormat="false" ht="18" hidden="false" customHeight="true" outlineLevel="0" collapsed="false">
      <c r="A61" s="31" t="s">
        <v>14</v>
      </c>
      <c r="B61" s="32" t="n">
        <f aca="false">IFERROR((C61-E61)/E61,"")</f>
        <v>0.216658867571362</v>
      </c>
      <c r="C61" s="38" t="n">
        <v>-2600</v>
      </c>
      <c r="D61" s="35"/>
      <c r="E61" s="38" t="n">
        <v>-2137</v>
      </c>
      <c r="F61" s="36"/>
    </row>
    <row r="62" customFormat="false" ht="18" hidden="false" customHeight="true" outlineLevel="0" collapsed="false">
      <c r="A62" s="31" t="s">
        <v>15</v>
      </c>
      <c r="B62" s="32" t="n">
        <f aca="false">IFERROR((C62-E62)/E62,"")</f>
        <v>-1</v>
      </c>
      <c r="C62" s="38" t="n">
        <v>0</v>
      </c>
      <c r="D62" s="35"/>
      <c r="E62" s="38" t="n">
        <v>-949.45</v>
      </c>
      <c r="F62" s="36" t="s">
        <v>59</v>
      </c>
    </row>
    <row r="63" customFormat="false" ht="18" hidden="false" customHeight="true" outlineLevel="0" collapsed="false">
      <c r="A63" s="31" t="s">
        <v>17</v>
      </c>
      <c r="B63" s="32" t="str">
        <f aca="false">IFERROR((C63-E63)/E63,"")</f>
        <v/>
      </c>
      <c r="C63" s="38" t="n">
        <v>0</v>
      </c>
      <c r="D63" s="35"/>
      <c r="E63" s="38" t="n">
        <v>0</v>
      </c>
      <c r="F63" s="36"/>
    </row>
    <row r="64" customFormat="false" ht="18" hidden="false" customHeight="true" outlineLevel="0" collapsed="false">
      <c r="A64" s="31" t="s">
        <v>18</v>
      </c>
      <c r="B64" s="32" t="str">
        <f aca="false">IFERROR((C64-E64)/E64,"")</f>
        <v/>
      </c>
      <c r="C64" s="38" t="n">
        <v>0</v>
      </c>
      <c r="D64" s="35"/>
      <c r="E64" s="38" t="n">
        <v>0</v>
      </c>
      <c r="F64" s="36"/>
    </row>
    <row r="65" customFormat="false" ht="18" hidden="false" customHeight="true" outlineLevel="0" collapsed="false">
      <c r="A65" s="31" t="s">
        <v>19</v>
      </c>
      <c r="B65" s="32" t="n">
        <f aca="false">IFERROR((C65-E65)/E65,"")</f>
        <v>0.556524517838183</v>
      </c>
      <c r="C65" s="38" t="n">
        <v>-1510</v>
      </c>
      <c r="D65" s="35"/>
      <c r="E65" s="38" t="n">
        <v>-970.11</v>
      </c>
      <c r="F65" s="36"/>
    </row>
    <row r="66" customFormat="false" ht="18" hidden="false" customHeight="true" outlineLevel="0" collapsed="false">
      <c r="A66" s="31" t="s">
        <v>20</v>
      </c>
      <c r="B66" s="32" t="n">
        <f aca="false">IFERROR((C66-E66)/E66,"")</f>
        <v>-0.569429494079656</v>
      </c>
      <c r="C66" s="38" t="n">
        <v>-20</v>
      </c>
      <c r="D66" s="35"/>
      <c r="E66" s="38" t="n">
        <v>-46.45</v>
      </c>
      <c r="F66" s="36"/>
    </row>
    <row r="67" customFormat="false" ht="18" hidden="false" customHeight="true" outlineLevel="0" collapsed="false">
      <c r="A67" s="31" t="s">
        <v>21</v>
      </c>
      <c r="B67" s="32" t="n">
        <f aca="false">IFERROR((C67-E67)/E67,"")</f>
        <v>0.668644319193118</v>
      </c>
      <c r="C67" s="38" t="n">
        <v>-900</v>
      </c>
      <c r="D67" s="35"/>
      <c r="E67" s="38" t="n">
        <v>-539.36</v>
      </c>
      <c r="F67" s="36"/>
    </row>
    <row r="68" customFormat="false" ht="18" hidden="false" customHeight="true" outlineLevel="0" collapsed="false">
      <c r="A68" s="31" t="s">
        <v>22</v>
      </c>
      <c r="B68" s="32" t="n">
        <f aca="false">IFERROR((C68-E68)/E68,"")</f>
        <v>3.67071461933676</v>
      </c>
      <c r="C68" s="38" t="n">
        <v>-300</v>
      </c>
      <c r="D68" s="35"/>
      <c r="E68" s="38" t="n">
        <v>-64.23</v>
      </c>
      <c r="F68" s="36"/>
    </row>
    <row r="69" customFormat="false" ht="18" hidden="false" customHeight="true" outlineLevel="0" collapsed="false">
      <c r="A69" s="31" t="s">
        <v>23</v>
      </c>
      <c r="B69" s="32" t="n">
        <f aca="false">IFERROR((C69-E69)/E69,"")</f>
        <v>-1</v>
      </c>
      <c r="C69" s="38" t="n">
        <v>0</v>
      </c>
      <c r="D69" s="35"/>
      <c r="E69" s="38" t="n">
        <f aca="false">-1181.83</f>
        <v>-1181.83</v>
      </c>
      <c r="F69" s="36" t="s">
        <v>60</v>
      </c>
    </row>
    <row r="70" customFormat="false" ht="18" hidden="false" customHeight="true" outlineLevel="0" collapsed="false">
      <c r="A70" s="31" t="s">
        <v>25</v>
      </c>
      <c r="B70" s="32" t="n">
        <f aca="false">IFERROR((C70-E70)/E70,"")</f>
        <v>1.7714649963971</v>
      </c>
      <c r="C70" s="38" t="n">
        <v>-500</v>
      </c>
      <c r="D70" s="35"/>
      <c r="E70" s="38" t="n">
        <v>-180.41</v>
      </c>
      <c r="F70" s="36"/>
    </row>
    <row r="71" customFormat="false" ht="18" hidden="false" customHeight="true" outlineLevel="0" collapsed="false">
      <c r="A71" s="31" t="s">
        <v>26</v>
      </c>
      <c r="B71" s="32" t="n">
        <f aca="false">IFERROR((C71-E71)/E71,"")</f>
        <v>-1</v>
      </c>
      <c r="C71" s="38" t="n">
        <v>0</v>
      </c>
      <c r="D71" s="35"/>
      <c r="E71" s="38" t="n">
        <v>-424.55</v>
      </c>
      <c r="F71" s="36" t="s">
        <v>61</v>
      </c>
    </row>
    <row r="72" customFormat="false" ht="18" hidden="false" customHeight="true" outlineLevel="0" collapsed="false">
      <c r="A72" s="31" t="s">
        <v>27</v>
      </c>
      <c r="B72" s="32" t="n">
        <f aca="false">IFERROR((C72-E72)/E72,"")</f>
        <v>-1</v>
      </c>
      <c r="C72" s="38" t="n">
        <v>0</v>
      </c>
      <c r="D72" s="35"/>
      <c r="E72" s="38" t="n">
        <v>-199.05</v>
      </c>
      <c r="F72" s="36"/>
    </row>
    <row r="73" customFormat="false" ht="18" hidden="false" customHeight="true" outlineLevel="0" collapsed="false">
      <c r="A73" s="31" t="s">
        <v>29</v>
      </c>
      <c r="B73" s="32" t="str">
        <f aca="false">IFERROR((C73-E73)/E73,"")</f>
        <v/>
      </c>
      <c r="C73" s="38" t="n">
        <v>-2000</v>
      </c>
      <c r="D73" s="35"/>
      <c r="E73" s="38" t="n">
        <v>0</v>
      </c>
      <c r="F73" s="36"/>
    </row>
    <row r="74" customFormat="false" ht="18" hidden="false" customHeight="true" outlineLevel="0" collapsed="false">
      <c r="A74" s="27" t="s">
        <v>62</v>
      </c>
      <c r="B74" s="33" t="n">
        <f aca="false">IFERROR((C74-E74)/E74,"")</f>
        <v>0.150446802395646</v>
      </c>
      <c r="C74" s="34" t="n">
        <f aca="false">SUM(C75:C89)</f>
        <v>-41670</v>
      </c>
      <c r="D74" s="35"/>
      <c r="E74" s="34" t="n">
        <f aca="false">SUM(E75:E89)</f>
        <v>-36220.71</v>
      </c>
      <c r="F74" s="36"/>
    </row>
    <row r="75" customFormat="false" ht="18" hidden="false" customHeight="true" outlineLevel="0" collapsed="false">
      <c r="A75" s="31" t="s">
        <v>31</v>
      </c>
      <c r="B75" s="32" t="n">
        <f aca="false">IFERROR((C75-E75)/E75,"")</f>
        <v>-0.0656637335604125</v>
      </c>
      <c r="C75" s="38" t="n">
        <v>-790</v>
      </c>
      <c r="D75" s="35"/>
      <c r="E75" s="38" t="n">
        <v>-845.52</v>
      </c>
      <c r="F75" s="36"/>
    </row>
    <row r="76" customFormat="false" ht="18" hidden="false" customHeight="true" outlineLevel="0" collapsed="false">
      <c r="A76" s="31" t="s">
        <v>32</v>
      </c>
      <c r="B76" s="32" t="str">
        <f aca="false">IFERROR((C76-E76)/E76,"")</f>
        <v/>
      </c>
      <c r="C76" s="38" t="n">
        <v>-120</v>
      </c>
      <c r="D76" s="35"/>
      <c r="E76" s="38" t="n">
        <v>0</v>
      </c>
      <c r="F76" s="36"/>
    </row>
    <row r="77" customFormat="false" ht="18" hidden="false" customHeight="true" outlineLevel="0" collapsed="false">
      <c r="A77" s="31" t="s">
        <v>33</v>
      </c>
      <c r="B77" s="32" t="n">
        <f aca="false">IFERROR((C77-E77)/E77,"")</f>
        <v>-0.715406886058768</v>
      </c>
      <c r="C77" s="38" t="n">
        <v>-1040</v>
      </c>
      <c r="D77" s="35"/>
      <c r="E77" s="38" t="n">
        <v>-3654.34</v>
      </c>
      <c r="F77" s="36"/>
    </row>
    <row r="78" customFormat="false" ht="18" hidden="false" customHeight="true" outlineLevel="0" collapsed="false">
      <c r="A78" s="31" t="s">
        <v>35</v>
      </c>
      <c r="B78" s="32" t="n">
        <f aca="false">IFERROR((C78-E78)/E78,"")</f>
        <v>1.29458531644662</v>
      </c>
      <c r="C78" s="38" t="n">
        <v>-2560</v>
      </c>
      <c r="D78" s="35"/>
      <c r="E78" s="38" t="n">
        <f aca="false">-1115.67</f>
        <v>-1115.67</v>
      </c>
      <c r="F78" s="36"/>
    </row>
    <row r="79" customFormat="false" ht="18" hidden="false" customHeight="true" outlineLevel="0" collapsed="false">
      <c r="A79" s="31" t="s">
        <v>36</v>
      </c>
      <c r="B79" s="32" t="n">
        <f aca="false">IFERROR((C79-E79)/E79,"")</f>
        <v>-0.0824768498885865</v>
      </c>
      <c r="C79" s="38" t="n">
        <v>-1190</v>
      </c>
      <c r="D79" s="35"/>
      <c r="E79" s="38" t="n">
        <v>-1296.97</v>
      </c>
      <c r="F79" s="36"/>
    </row>
    <row r="80" customFormat="false" ht="18" hidden="false" customHeight="true" outlineLevel="0" collapsed="false">
      <c r="A80" s="31" t="s">
        <v>37</v>
      </c>
      <c r="B80" s="32" t="n">
        <f aca="false">IFERROR((C80-E80)/E80,"")</f>
        <v>-1</v>
      </c>
      <c r="C80" s="38" t="n">
        <v>0</v>
      </c>
      <c r="D80" s="35"/>
      <c r="E80" s="38" t="n">
        <v>-60</v>
      </c>
      <c r="F80" s="36" t="s">
        <v>63</v>
      </c>
    </row>
    <row r="81" customFormat="false" ht="18" hidden="false" customHeight="true" outlineLevel="0" collapsed="false">
      <c r="A81" s="31" t="s">
        <v>39</v>
      </c>
      <c r="B81" s="32" t="n">
        <f aca="false">IFERROR((C81-E81)/E81,"")</f>
        <v>3.19806243272336</v>
      </c>
      <c r="C81" s="38" t="n">
        <v>-390</v>
      </c>
      <c r="D81" s="35"/>
      <c r="E81" s="38" t="n">
        <v>-92.9</v>
      </c>
      <c r="F81" s="36" t="s">
        <v>64</v>
      </c>
    </row>
    <row r="82" customFormat="false" ht="18" hidden="false" customHeight="true" outlineLevel="0" collapsed="false">
      <c r="A82" s="31" t="s">
        <v>40</v>
      </c>
      <c r="B82" s="32" t="n">
        <f aca="false">IFERROR((C82-E82)/E82,"")</f>
        <v>0.944493547816864</v>
      </c>
      <c r="C82" s="38" t="n">
        <v>-550</v>
      </c>
      <c r="D82" s="35"/>
      <c r="E82" s="38" t="n">
        <v>-282.85</v>
      </c>
      <c r="F82" s="36" t="s">
        <v>65</v>
      </c>
    </row>
    <row r="83" customFormat="false" ht="18" hidden="false" customHeight="true" outlineLevel="0" collapsed="false">
      <c r="A83" s="31" t="s">
        <v>41</v>
      </c>
      <c r="B83" s="32" t="str">
        <f aca="false">IFERROR((C83-E83)/E83,"")</f>
        <v/>
      </c>
      <c r="C83" s="38" t="n">
        <v>0</v>
      </c>
      <c r="D83" s="35"/>
      <c r="E83" s="38" t="n">
        <v>0</v>
      </c>
      <c r="F83" s="36"/>
    </row>
    <row r="84" customFormat="false" ht="18" hidden="false" customHeight="true" outlineLevel="0" collapsed="false">
      <c r="A84" s="31" t="s">
        <v>42</v>
      </c>
      <c r="B84" s="32" t="n">
        <f aca="false">IFERROR((C84-E84)/E84,"")</f>
        <v>-0.246363704876027</v>
      </c>
      <c r="C84" s="38" t="n">
        <v>-500</v>
      </c>
      <c r="D84" s="35"/>
      <c r="E84" s="38" t="n">
        <v>-663.45</v>
      </c>
      <c r="F84" s="36"/>
    </row>
    <row r="85" customFormat="false" ht="18" hidden="false" customHeight="true" outlineLevel="0" collapsed="false">
      <c r="A85" s="31" t="s">
        <v>43</v>
      </c>
      <c r="B85" s="32" t="n">
        <f aca="false">IFERROR((C85-E85)/E85,"")</f>
        <v>0.508250128201261</v>
      </c>
      <c r="C85" s="38" t="n">
        <v>-8000</v>
      </c>
      <c r="D85" s="35"/>
      <c r="E85" s="38" t="n">
        <v>-5304.16</v>
      </c>
      <c r="F85" s="36"/>
    </row>
    <row r="86" customFormat="false" ht="18" hidden="false" customHeight="true" outlineLevel="0" collapsed="false">
      <c r="A86" s="31" t="s">
        <v>44</v>
      </c>
      <c r="B86" s="32" t="n">
        <f aca="false">IFERROR((C86-E86)/E86,"")</f>
        <v>-0.178313526320432</v>
      </c>
      <c r="C86" s="38" t="n">
        <v>-3260</v>
      </c>
      <c r="D86" s="35"/>
      <c r="E86" s="38" t="n">
        <v>-3967.45</v>
      </c>
      <c r="F86" s="36"/>
    </row>
    <row r="87" customFormat="false" ht="18" hidden="false" customHeight="true" outlineLevel="0" collapsed="false">
      <c r="A87" s="31" t="s">
        <v>45</v>
      </c>
      <c r="B87" s="32" t="n">
        <f aca="false">IFERROR((C87-E87)/E87,"")</f>
        <v>1.30666767741307</v>
      </c>
      <c r="C87" s="38" t="n">
        <v>-2130</v>
      </c>
      <c r="D87" s="35"/>
      <c r="E87" s="38" t="n">
        <v>-923.41</v>
      </c>
      <c r="F87" s="36"/>
    </row>
    <row r="88" customFormat="false" ht="18" hidden="false" customHeight="true" outlineLevel="0" collapsed="false">
      <c r="A88" s="31" t="s">
        <v>46</v>
      </c>
      <c r="B88" s="32" t="n">
        <f aca="false">IFERROR((C88-E88)/E88,"")</f>
        <v>0.127156179323785</v>
      </c>
      <c r="C88" s="38" t="n">
        <v>-20000</v>
      </c>
      <c r="D88" s="35"/>
      <c r="E88" s="38" t="n">
        <v>-17743.77</v>
      </c>
      <c r="F88" s="36"/>
    </row>
    <row r="89" customFormat="false" ht="18" hidden="false" customHeight="true" outlineLevel="0" collapsed="false">
      <c r="A89" s="31" t="s">
        <v>47</v>
      </c>
      <c r="B89" s="32" t="n">
        <f aca="false">IFERROR((C89-E89)/E89,"")</f>
        <v>3.21878469395307</v>
      </c>
      <c r="C89" s="38" t="n">
        <v>-1140</v>
      </c>
      <c r="D89" s="35"/>
      <c r="E89" s="38" t="n">
        <v>-270.22</v>
      </c>
      <c r="F89" s="36" t="s">
        <v>66</v>
      </c>
    </row>
    <row r="90" customFormat="false" ht="7.5" hidden="false" customHeight="true" outlineLevel="0" collapsed="false">
      <c r="A90" s="53"/>
      <c r="B90" s="40" t="str">
        <f aca="false">IFERROR((C90-E90)/E90,"")</f>
        <v/>
      </c>
      <c r="C90" s="53"/>
      <c r="D90" s="54"/>
      <c r="E90" s="53"/>
      <c r="F90" s="42"/>
    </row>
    <row r="91" s="47" customFormat="true" ht="18" hidden="false" customHeight="true" outlineLevel="0" collapsed="false">
      <c r="A91" s="43" t="s">
        <v>67</v>
      </c>
      <c r="B91" s="44" t="n">
        <f aca="false">IFERROR((C91-E91)/E91,"")</f>
        <v>0.149789805911411</v>
      </c>
      <c r="C91" s="43" t="n">
        <f aca="false">SUM(C58:C73)+SUM(C75:C89)</f>
        <v>-53115</v>
      </c>
      <c r="D91" s="45"/>
      <c r="E91" s="43" t="n">
        <f aca="false">SUM(E58:E73)+SUM(E75:E89)</f>
        <v>-46195.4</v>
      </c>
      <c r="F91" s="51"/>
    </row>
    <row r="92" customFormat="false" ht="6" hidden="false" customHeight="true" outlineLevel="0" collapsed="false">
      <c r="A92" s="55"/>
      <c r="B92" s="40" t="str">
        <f aca="false">IFERROR((C92-E92)/E92,"")</f>
        <v/>
      </c>
      <c r="C92" s="55"/>
      <c r="D92" s="41"/>
      <c r="E92" s="55"/>
      <c r="F92" s="42"/>
    </row>
    <row r="93" s="47" customFormat="true" ht="18" hidden="false" customHeight="true" outlineLevel="0" collapsed="false">
      <c r="A93" s="43" t="s">
        <v>68</v>
      </c>
      <c r="B93" s="44" t="n">
        <f aca="false">IFERROR((C93-E93)/E93,"")</f>
        <v>-2.09510993538621</v>
      </c>
      <c r="C93" s="43" t="n">
        <f aca="false">C53+C91</f>
        <v>-30965</v>
      </c>
      <c r="D93" s="45"/>
      <c r="E93" s="43" t="n">
        <f aca="false">E53+E91</f>
        <v>28275.7</v>
      </c>
      <c r="F93" s="51"/>
    </row>
    <row r="94" customFormat="false" ht="6.75" hidden="false" customHeight="true" outlineLevel="0" collapsed="false">
      <c r="A94" s="55"/>
      <c r="B94" s="40" t="str">
        <f aca="false">IFERROR((C94-E94)/E94,"")</f>
        <v/>
      </c>
      <c r="C94" s="55"/>
      <c r="D94" s="41"/>
      <c r="E94" s="55"/>
      <c r="F94" s="42"/>
    </row>
    <row r="95" customFormat="false" ht="18" hidden="false" customHeight="true" outlineLevel="0" collapsed="false">
      <c r="A95" s="56" t="s">
        <v>69</v>
      </c>
      <c r="B95" s="40" t="str">
        <f aca="false">IFERROR((C95-E95)/E95,"")</f>
        <v/>
      </c>
      <c r="C95" s="48"/>
      <c r="D95" s="57"/>
      <c r="E95" s="48"/>
      <c r="F95" s="42"/>
    </row>
    <row r="96" customFormat="false" ht="18" hidden="false" customHeight="true" outlineLevel="0" collapsed="false">
      <c r="A96" s="58" t="s">
        <v>70</v>
      </c>
      <c r="B96" s="59" t="str">
        <f aca="false">IFERROR((C96-E96)/E96,"")</f>
        <v/>
      </c>
      <c r="C96" s="31" t="n">
        <v>0</v>
      </c>
      <c r="D96" s="60"/>
      <c r="E96" s="31" t="n">
        <v>0</v>
      </c>
      <c r="F96" s="52"/>
    </row>
    <row r="97" customFormat="false" ht="18" hidden="false" customHeight="true" outlineLevel="0" collapsed="false">
      <c r="A97" s="61" t="s">
        <v>71</v>
      </c>
      <c r="B97" s="32" t="str">
        <f aca="false">IFERROR((C97-E97)/E97,"")</f>
        <v/>
      </c>
      <c r="C97" s="61" t="n">
        <v>0</v>
      </c>
      <c r="D97" s="62"/>
      <c r="E97" s="61" t="n">
        <v>0</v>
      </c>
      <c r="F97" s="36"/>
    </row>
    <row r="98" customFormat="false" ht="7.5" hidden="false" customHeight="true" outlineLevel="0" collapsed="false">
      <c r="A98" s="48"/>
      <c r="B98" s="40" t="str">
        <f aca="false">IFERROR((C98-E98)/E98,"")</f>
        <v/>
      </c>
      <c r="C98" s="48"/>
      <c r="D98" s="57"/>
      <c r="E98" s="48"/>
      <c r="F98" s="42"/>
    </row>
    <row r="99" s="47" customFormat="true" ht="18" hidden="false" customHeight="true" outlineLevel="0" collapsed="false">
      <c r="A99" s="63" t="s">
        <v>72</v>
      </c>
      <c r="B99" s="44" t="n">
        <f aca="false">IFERROR((C99-E99)/E99,"")</f>
        <v>-2.09510993538621</v>
      </c>
      <c r="C99" s="63" t="n">
        <f aca="false">C93+C96+C97</f>
        <v>-30965</v>
      </c>
      <c r="D99" s="64"/>
      <c r="E99" s="63" t="n">
        <f aca="false">E93+E96+E97</f>
        <v>28275.7</v>
      </c>
      <c r="F99" s="51"/>
    </row>
    <row r="100" customFormat="false" ht="9" hidden="false" customHeight="true" outlineLevel="0" collapsed="false">
      <c r="A100" s="48"/>
      <c r="B100" s="40" t="str">
        <f aca="false">IFERROR((C100-E100)/E100,"")</f>
        <v/>
      </c>
      <c r="C100" s="48"/>
      <c r="D100" s="57"/>
      <c r="E100" s="48"/>
      <c r="F100" s="42"/>
    </row>
    <row r="101" customFormat="false" ht="18" hidden="false" customHeight="true" outlineLevel="0" collapsed="false">
      <c r="A101" s="58" t="s">
        <v>73</v>
      </c>
      <c r="B101" s="59" t="str">
        <f aca="false">IFERROR((C101-E101)/E101,"")</f>
        <v/>
      </c>
      <c r="C101" s="31" t="n">
        <v>0</v>
      </c>
      <c r="D101" s="60"/>
      <c r="E101" s="31" t="n">
        <v>0</v>
      </c>
      <c r="F101" s="52"/>
    </row>
    <row r="102" customFormat="false" ht="18" hidden="false" customHeight="true" outlineLevel="0" collapsed="false">
      <c r="A102" s="61" t="s">
        <v>74</v>
      </c>
      <c r="B102" s="32" t="str">
        <f aca="false">IFERROR((C102-E102)/E102,"")</f>
        <v/>
      </c>
      <c r="C102" s="61" t="n">
        <v>0</v>
      </c>
      <c r="D102" s="62"/>
      <c r="E102" s="61" t="n">
        <v>0</v>
      </c>
      <c r="F102" s="36"/>
    </row>
    <row r="103" customFormat="false" ht="7.5" hidden="false" customHeight="true" outlineLevel="0" collapsed="false">
      <c r="A103" s="48"/>
      <c r="B103" s="40" t="str">
        <f aca="false">IFERROR((C103-E103)/E103,"")</f>
        <v/>
      </c>
      <c r="C103" s="48"/>
      <c r="D103" s="57"/>
      <c r="E103" s="48"/>
      <c r="F103" s="42"/>
    </row>
    <row r="104" s="47" customFormat="true" ht="18" hidden="false" customHeight="true" outlineLevel="0" collapsed="false">
      <c r="A104" s="63" t="s">
        <v>75</v>
      </c>
      <c r="B104" s="44" t="n">
        <f aca="false">IFERROR((C104-E104)/E104,"")</f>
        <v>-2.09510993538621</v>
      </c>
      <c r="C104" s="63" t="n">
        <f aca="false">C99+C102+C101</f>
        <v>-30965</v>
      </c>
      <c r="D104" s="64"/>
      <c r="E104" s="63" t="n">
        <f aca="false">E99+E102+E101</f>
        <v>28275.7</v>
      </c>
      <c r="F104" s="51"/>
    </row>
    <row r="105" customFormat="false" ht="8.25" hidden="false" customHeight="true" outlineLevel="0" collapsed="false">
      <c r="A105" s="48"/>
      <c r="B105" s="40" t="str">
        <f aca="false">IFERROR((C105-E105)/E105,"")</f>
        <v/>
      </c>
      <c r="C105" s="48"/>
      <c r="D105" s="57"/>
      <c r="E105" s="48"/>
      <c r="F105" s="42"/>
    </row>
    <row r="106" customFormat="false" ht="18" hidden="false" customHeight="true" outlineLevel="0" collapsed="false">
      <c r="A106" s="65"/>
      <c r="B106" s="40"/>
      <c r="C106" s="48"/>
      <c r="D106" s="57"/>
      <c r="E106" s="48"/>
      <c r="F106" s="66"/>
    </row>
    <row r="107" customFormat="false" ht="17.25" hidden="false" customHeight="false" outlineLevel="0" collapsed="false">
      <c r="A107" s="67"/>
      <c r="B107" s="68"/>
      <c r="C107" s="67"/>
      <c r="D107" s="69"/>
      <c r="E107" s="67"/>
      <c r="F107" s="70"/>
    </row>
  </sheetData>
  <mergeCells count="6">
    <mergeCell ref="A1:E1"/>
    <mergeCell ref="A2:E2"/>
    <mergeCell ref="A3:E3"/>
    <mergeCell ref="A4:E4"/>
    <mergeCell ref="A5:E5"/>
    <mergeCell ref="A9:E9"/>
  </mergeCells>
  <printOptions headings="false" gridLines="false" gridLinesSet="true" horizontalCentered="true" verticalCentered="false"/>
  <pageMargins left="0.39375" right="0.39375" top="0.7875" bottom="0.5875" header="0.511811023622047" footer="0.196527777777778"/>
  <pageSetup paperSize="9" scale="52" fitToWidth="1" fitToHeight="1" pageOrder="downThenOver" orientation="portrait" blackAndWhite="false" draft="false" cellComments="none" horizontalDpi="300" verticalDpi="300" copies="1"/>
  <headerFooter differentFirst="false" differentOddEven="false">
    <oddHeader/>
    <oddFooter>&amp;L&amp;"Trebuchet MS,Regular"Lausanne, le &amp;D&amp;R&amp;"Trebuchet MS,Regular"&amp;10&amp;P/&amp;N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88"/>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4" activeCellId="0" sqref="A4"/>
    </sheetView>
  </sheetViews>
  <sheetFormatPr defaultColWidth="11.4296875" defaultRowHeight="16.5" zeroHeight="false" outlineLevelRow="0" outlineLevelCol="0"/>
  <cols>
    <col collapsed="false" customWidth="true" hidden="false" outlineLevel="0" max="1" min="1" style="1" width="47.14"/>
    <col collapsed="false" customWidth="true" hidden="false" outlineLevel="0" max="2" min="2" style="1" width="17.28"/>
    <col collapsed="false" customWidth="true" hidden="false" outlineLevel="0" max="3" min="3" style="71" width="3.14"/>
    <col collapsed="false" customWidth="true" hidden="false" outlineLevel="0" max="4" min="4" style="1" width="19.43"/>
    <col collapsed="false" customWidth="true" hidden="false" outlineLevel="0" max="5" min="5" style="72" width="7"/>
    <col collapsed="false" customWidth="true" hidden="false" outlineLevel="0" max="6" min="6" style="3" width="132.43"/>
    <col collapsed="false" customWidth="true" hidden="true" outlineLevel="0" max="7" min="7" style="1" width="9.14"/>
    <col collapsed="false" customWidth="false" hidden="true" outlineLevel="0" max="1024" min="8" style="1" width="11.43"/>
  </cols>
  <sheetData>
    <row r="1" customFormat="false" ht="20.25" hidden="false" customHeight="false" outlineLevel="0" collapsed="false">
      <c r="A1" s="4" t="s">
        <v>76</v>
      </c>
      <c r="B1" s="4"/>
      <c r="C1" s="4"/>
      <c r="D1" s="4"/>
      <c r="E1" s="4"/>
      <c r="F1" s="42"/>
    </row>
    <row r="2" customFormat="false" ht="33.75" hidden="false" customHeight="true" outlineLevel="0" collapsed="false">
      <c r="A2" s="73" t="s">
        <v>77</v>
      </c>
      <c r="B2" s="73"/>
      <c r="C2" s="73"/>
      <c r="D2" s="73"/>
      <c r="E2" s="73"/>
      <c r="F2" s="42"/>
    </row>
    <row r="3" customFormat="false" ht="16.5" hidden="false" customHeight="false" outlineLevel="0" collapsed="false">
      <c r="A3" s="74" t="s">
        <v>78</v>
      </c>
      <c r="B3" s="74"/>
      <c r="C3" s="74"/>
      <c r="D3" s="74"/>
      <c r="E3" s="74"/>
      <c r="F3" s="42"/>
    </row>
    <row r="4" customFormat="false" ht="31.5" hidden="false" customHeight="true" outlineLevel="0" collapsed="false">
      <c r="A4" s="75" t="s">
        <v>79</v>
      </c>
      <c r="B4" s="75"/>
      <c r="C4" s="75"/>
      <c r="D4" s="75"/>
      <c r="E4" s="75"/>
      <c r="F4" s="42"/>
    </row>
    <row r="5" customFormat="false" ht="18.75" hidden="true" customHeight="true" outlineLevel="0" collapsed="false">
      <c r="A5" s="76"/>
      <c r="B5" s="76"/>
      <c r="C5" s="76"/>
      <c r="D5" s="76"/>
      <c r="E5" s="76"/>
      <c r="F5" s="42"/>
    </row>
    <row r="6" customFormat="false" ht="18.75" hidden="false" customHeight="true" outlineLevel="0" collapsed="false">
      <c r="A6" s="77"/>
      <c r="B6" s="77"/>
      <c r="C6" s="77"/>
      <c r="D6" s="77"/>
      <c r="E6" s="77"/>
      <c r="F6" s="42"/>
    </row>
    <row r="7" customFormat="false" ht="18.75" hidden="false" customHeight="true" outlineLevel="0" collapsed="false">
      <c r="A7" s="77"/>
      <c r="B7" s="77"/>
      <c r="C7" s="77"/>
      <c r="D7" s="77"/>
      <c r="E7" s="77"/>
      <c r="F7" s="42"/>
    </row>
    <row r="8" customFormat="false" ht="12.75" hidden="false" customHeight="true" outlineLevel="0" collapsed="false">
      <c r="A8" s="77"/>
      <c r="B8" s="77"/>
      <c r="C8" s="77"/>
      <c r="D8" s="77"/>
      <c r="E8" s="77"/>
      <c r="F8" s="42"/>
    </row>
    <row r="9" customFormat="false" ht="5.25" hidden="false" customHeight="true" outlineLevel="0" collapsed="false">
      <c r="A9" s="77"/>
      <c r="B9" s="77"/>
      <c r="C9" s="77"/>
      <c r="D9" s="77"/>
      <c r="E9" s="77"/>
      <c r="F9" s="42"/>
    </row>
    <row r="10" customFormat="false" ht="87.75" hidden="false" customHeight="true" outlineLevel="0" collapsed="false">
      <c r="A10" s="12"/>
      <c r="B10" s="14" t="s">
        <v>80</v>
      </c>
      <c r="C10" s="78"/>
      <c r="D10" s="14" t="s">
        <v>81</v>
      </c>
      <c r="E10" s="79"/>
      <c r="F10" s="16" t="s">
        <v>7</v>
      </c>
    </row>
    <row r="11" customFormat="false" ht="16.5" hidden="false" customHeight="false" outlineLevel="0" collapsed="false">
      <c r="A11" s="80" t="s">
        <v>82</v>
      </c>
      <c r="B11" s="19" t="s">
        <v>9</v>
      </c>
      <c r="C11" s="81"/>
      <c r="D11" s="19" t="s">
        <v>9</v>
      </c>
      <c r="E11" s="82"/>
      <c r="F11" s="83"/>
    </row>
    <row r="12" customFormat="false" ht="9" hidden="false" customHeight="true" outlineLevel="0" collapsed="false">
      <c r="A12" s="48"/>
      <c r="B12" s="49"/>
      <c r="C12" s="84"/>
      <c r="D12" s="49"/>
      <c r="E12" s="85"/>
      <c r="F12" s="83"/>
    </row>
    <row r="13" customFormat="false" ht="13.5" hidden="false" customHeight="true" outlineLevel="0" collapsed="false">
      <c r="A13" s="50" t="s">
        <v>83</v>
      </c>
      <c r="B13" s="50" t="n">
        <f aca="false">B14+B18</f>
        <v>35665.99</v>
      </c>
      <c r="C13" s="86"/>
      <c r="D13" s="50" t="n">
        <f aca="false">D14+D18</f>
        <v>67201.04</v>
      </c>
      <c r="E13" s="87"/>
      <c r="F13" s="42"/>
    </row>
    <row r="14" s="26" customFormat="true" ht="13.5" hidden="false" customHeight="true" outlineLevel="0" collapsed="false">
      <c r="A14" s="23" t="s">
        <v>84</v>
      </c>
      <c r="B14" s="23" t="n">
        <f aca="false">SUM(B15:B16)</f>
        <v>35665.99</v>
      </c>
      <c r="C14" s="88"/>
      <c r="D14" s="23" t="n">
        <f aca="false">SUM(D15:D16)</f>
        <v>65930.9</v>
      </c>
      <c r="E14" s="82"/>
      <c r="F14" s="25"/>
    </row>
    <row r="15" customFormat="false" ht="13.5" hidden="false" customHeight="true" outlineLevel="0" collapsed="false">
      <c r="A15" s="89" t="s">
        <v>85</v>
      </c>
      <c r="B15" s="90" t="n">
        <v>32665</v>
      </c>
      <c r="C15" s="91"/>
      <c r="D15" s="92" t="n">
        <v>60431.65</v>
      </c>
      <c r="E15" s="93"/>
      <c r="F15" s="93"/>
    </row>
    <row r="16" customFormat="false" ht="13.5" hidden="false" customHeight="true" outlineLevel="0" collapsed="false">
      <c r="A16" s="89" t="s">
        <v>86</v>
      </c>
      <c r="B16" s="92" t="n">
        <v>3000.99</v>
      </c>
      <c r="C16" s="29"/>
      <c r="D16" s="92" t="n">
        <v>5499.25</v>
      </c>
      <c r="E16" s="31"/>
      <c r="F16" s="52"/>
    </row>
    <row r="17" customFormat="false" ht="9" hidden="false" customHeight="true" outlineLevel="0" collapsed="false">
      <c r="A17" s="48"/>
      <c r="B17" s="48"/>
      <c r="C17" s="84"/>
      <c r="D17" s="48"/>
      <c r="E17" s="82"/>
      <c r="F17" s="25"/>
    </row>
    <row r="18" s="26" customFormat="true" ht="16.5" hidden="false" customHeight="false" outlineLevel="0" collapsed="false">
      <c r="A18" s="23" t="s">
        <v>87</v>
      </c>
      <c r="B18" s="23" t="n">
        <f aca="false">SUM(B19:B19)</f>
        <v>0</v>
      </c>
      <c r="C18" s="88"/>
      <c r="D18" s="23" t="n">
        <f aca="false">SUM(D19:D19)</f>
        <v>1270.14</v>
      </c>
      <c r="E18" s="82"/>
      <c r="F18" s="42"/>
    </row>
    <row r="19" customFormat="false" ht="13.5" hidden="false" customHeight="true" outlineLevel="0" collapsed="false">
      <c r="A19" s="89" t="s">
        <v>88</v>
      </c>
      <c r="B19" s="92" t="n">
        <v>0</v>
      </c>
      <c r="C19" s="29"/>
      <c r="D19" s="92" t="n">
        <v>1270.14</v>
      </c>
      <c r="E19" s="31"/>
      <c r="F19" s="52"/>
    </row>
    <row r="20" customFormat="false" ht="6.75" hidden="false" customHeight="true" outlineLevel="0" collapsed="false">
      <c r="A20" s="39"/>
      <c r="B20" s="39"/>
      <c r="C20" s="94"/>
      <c r="D20" s="39"/>
      <c r="E20" s="95"/>
      <c r="F20" s="46"/>
    </row>
    <row r="21" customFormat="false" ht="16.5" hidden="false" customHeight="false" outlineLevel="0" collapsed="false">
      <c r="A21" s="23" t="s">
        <v>89</v>
      </c>
      <c r="B21" s="23" t="n">
        <f aca="false">SUM(B22:B24)</f>
        <v>0</v>
      </c>
      <c r="C21" s="88"/>
      <c r="D21" s="23" t="n">
        <f aca="false">SUM(D22:D24)</f>
        <v>0</v>
      </c>
      <c r="E21" s="95"/>
      <c r="F21" s="25"/>
    </row>
    <row r="22" customFormat="false" ht="13.5" hidden="false" customHeight="true" outlineLevel="0" collapsed="false">
      <c r="A22" s="96" t="s">
        <v>90</v>
      </c>
      <c r="B22" s="92" t="n">
        <v>0</v>
      </c>
      <c r="C22" s="29"/>
      <c r="D22" s="92" t="n">
        <v>0</v>
      </c>
      <c r="E22" s="92"/>
      <c r="F22" s="30"/>
    </row>
    <row r="23" customFormat="false" ht="13.5" hidden="false" customHeight="true" outlineLevel="0" collapsed="false">
      <c r="A23" s="96" t="s">
        <v>91</v>
      </c>
      <c r="B23" s="92" t="n">
        <v>0</v>
      </c>
      <c r="C23" s="29"/>
      <c r="D23" s="92" t="n">
        <v>0</v>
      </c>
      <c r="E23" s="92"/>
      <c r="F23" s="30"/>
    </row>
    <row r="24" customFormat="false" ht="16.5" hidden="false" customHeight="false" outlineLevel="0" collapsed="false">
      <c r="A24" s="97" t="s">
        <v>92</v>
      </c>
      <c r="B24" s="92" t="n">
        <v>0</v>
      </c>
      <c r="C24" s="29"/>
      <c r="D24" s="92" t="n">
        <v>0</v>
      </c>
      <c r="E24" s="31"/>
      <c r="F24" s="52"/>
    </row>
    <row r="25" customFormat="false" ht="16.5" hidden="false" customHeight="false" outlineLevel="0" collapsed="false">
      <c r="A25" s="39"/>
      <c r="B25" s="39"/>
      <c r="C25" s="94"/>
      <c r="D25" s="39"/>
      <c r="E25" s="95"/>
      <c r="F25" s="42"/>
    </row>
    <row r="26" customFormat="false" ht="15" hidden="false" customHeight="true" outlineLevel="0" collapsed="false">
      <c r="A26" s="48"/>
      <c r="B26" s="48"/>
      <c r="C26" s="84"/>
      <c r="D26" s="48"/>
      <c r="E26" s="82"/>
      <c r="F26" s="42"/>
    </row>
    <row r="27" customFormat="false" ht="12" hidden="false" customHeight="true" outlineLevel="0" collapsed="false">
      <c r="A27" s="48"/>
      <c r="B27" s="48"/>
      <c r="C27" s="84"/>
      <c r="D27" s="48"/>
      <c r="E27" s="82"/>
      <c r="F27" s="42"/>
    </row>
    <row r="28" customFormat="false" ht="18.75" hidden="false" customHeight="true" outlineLevel="0" collapsed="false">
      <c r="A28" s="43" t="s">
        <v>93</v>
      </c>
      <c r="B28" s="43" t="n">
        <f aca="false">B21+B18+B14</f>
        <v>35665.99</v>
      </c>
      <c r="C28" s="98"/>
      <c r="D28" s="43" t="n">
        <f aca="false">D21+D18+D14</f>
        <v>67201.04</v>
      </c>
      <c r="E28" s="95"/>
      <c r="F28" s="42"/>
    </row>
    <row r="29" customFormat="false" ht="12" hidden="false" customHeight="true" outlineLevel="0" collapsed="false">
      <c r="A29" s="48"/>
      <c r="B29" s="49"/>
      <c r="C29" s="84"/>
      <c r="D29" s="49"/>
      <c r="E29" s="82"/>
      <c r="F29" s="42"/>
    </row>
    <row r="30" customFormat="false" ht="16.5" hidden="false" customHeight="false" outlineLevel="0" collapsed="false">
      <c r="A30" s="80" t="s">
        <v>94</v>
      </c>
      <c r="B30" s="99"/>
      <c r="C30" s="84"/>
      <c r="D30" s="99"/>
      <c r="E30" s="82"/>
      <c r="F30" s="42"/>
    </row>
    <row r="31" customFormat="false" ht="8.25" hidden="false" customHeight="true" outlineLevel="0" collapsed="false">
      <c r="A31" s="48"/>
      <c r="B31" s="49"/>
      <c r="C31" s="84"/>
      <c r="D31" s="49"/>
      <c r="E31" s="82"/>
      <c r="F31" s="42"/>
    </row>
    <row r="32" customFormat="false" ht="16.5" hidden="false" customHeight="false" outlineLevel="0" collapsed="false">
      <c r="A32" s="50" t="s">
        <v>95</v>
      </c>
      <c r="B32" s="50" t="n">
        <f aca="false">+B33</f>
        <v>3549.34</v>
      </c>
      <c r="C32" s="86"/>
      <c r="D32" s="50" t="n">
        <f aca="false">+D33</f>
        <v>4119.39</v>
      </c>
      <c r="E32" s="95"/>
      <c r="F32" s="42"/>
    </row>
    <row r="33" customFormat="false" ht="13.5" hidden="false" customHeight="true" outlineLevel="0" collapsed="false">
      <c r="A33" s="23" t="s">
        <v>96</v>
      </c>
      <c r="B33" s="23" t="n">
        <f aca="false">SUM(B34:B35)</f>
        <v>3549.34</v>
      </c>
      <c r="C33" s="88"/>
      <c r="D33" s="23" t="n">
        <f aca="false">SUM(D34:D35)</f>
        <v>4119.39</v>
      </c>
      <c r="E33" s="82"/>
      <c r="F33" s="42"/>
    </row>
    <row r="34" customFormat="false" ht="13.5" hidden="false" customHeight="true" outlineLevel="0" collapsed="false">
      <c r="A34" s="100" t="s">
        <v>97</v>
      </c>
      <c r="B34" s="23" t="n">
        <v>3549.34</v>
      </c>
      <c r="C34" s="88"/>
      <c r="D34" s="23" t="n">
        <v>3549.34</v>
      </c>
      <c r="E34" s="82"/>
      <c r="F34" s="42"/>
    </row>
    <row r="35" customFormat="false" ht="13.5" hidden="false" customHeight="true" outlineLevel="0" collapsed="false">
      <c r="A35" s="97" t="s">
        <v>98</v>
      </c>
      <c r="B35" s="92" t="n">
        <v>0</v>
      </c>
      <c r="C35" s="29"/>
      <c r="D35" s="92" t="n">
        <v>570.05</v>
      </c>
      <c r="E35" s="31"/>
      <c r="F35" s="52"/>
    </row>
    <row r="36" customFormat="false" ht="7.5" hidden="false" customHeight="true" outlineLevel="0" collapsed="false">
      <c r="A36" s="48"/>
      <c r="B36" s="48"/>
      <c r="C36" s="84"/>
      <c r="D36" s="48"/>
      <c r="E36" s="82"/>
      <c r="F36" s="42"/>
    </row>
    <row r="37" customFormat="false" ht="16.5" hidden="false" customHeight="false" outlineLevel="0" collapsed="false">
      <c r="A37" s="50" t="s">
        <v>99</v>
      </c>
      <c r="B37" s="50" t="n">
        <f aca="false">SUM(B38:B39)</f>
        <v>32116.65</v>
      </c>
      <c r="C37" s="86"/>
      <c r="D37" s="50" t="n">
        <f aca="false">SUM(D38:D39)</f>
        <v>63081.65</v>
      </c>
      <c r="E37" s="95"/>
      <c r="F37" s="51"/>
    </row>
    <row r="38" customFormat="false" ht="13.5" hidden="false" customHeight="true" outlineLevel="0" collapsed="false">
      <c r="A38" s="89" t="s">
        <v>100</v>
      </c>
      <c r="B38" s="39" t="n">
        <f aca="false">+D38+D39</f>
        <v>63081.65</v>
      </c>
      <c r="C38" s="94"/>
      <c r="D38" s="39" t="n">
        <v>34805.95</v>
      </c>
      <c r="E38" s="95"/>
      <c r="F38" s="42"/>
    </row>
    <row r="39" customFormat="false" ht="13.5" hidden="false" customHeight="true" outlineLevel="0" collapsed="false">
      <c r="A39" s="97" t="s">
        <v>101</v>
      </c>
      <c r="B39" s="92" t="n">
        <f aca="false">'Profits et Pertes'!C104</f>
        <v>-30965</v>
      </c>
      <c r="C39" s="29"/>
      <c r="D39" s="92" t="n">
        <v>28275.7</v>
      </c>
      <c r="E39" s="31"/>
      <c r="F39" s="52"/>
    </row>
    <row r="40" customFormat="false" ht="7.5" hidden="false" customHeight="true" outlineLevel="0" collapsed="false">
      <c r="A40" s="48"/>
      <c r="B40" s="48"/>
      <c r="C40" s="84"/>
      <c r="D40" s="48"/>
      <c r="E40" s="85"/>
      <c r="F40" s="42"/>
    </row>
    <row r="41" customFormat="false" ht="17.25" hidden="false" customHeight="false" outlineLevel="0" collapsed="false">
      <c r="A41" s="43" t="s">
        <v>102</v>
      </c>
      <c r="B41" s="43" t="n">
        <f aca="false">B37+B32</f>
        <v>35665.99</v>
      </c>
      <c r="C41" s="98"/>
      <c r="D41" s="43" t="n">
        <f aca="false">D37+D32</f>
        <v>67201.04</v>
      </c>
      <c r="E41" s="87"/>
      <c r="F41" s="42"/>
    </row>
    <row r="42" customFormat="false" ht="13.5" hidden="false" customHeight="true" outlineLevel="0" collapsed="false">
      <c r="A42" s="39"/>
      <c r="B42" s="101"/>
      <c r="C42" s="102"/>
      <c r="D42" s="39"/>
      <c r="E42" s="87"/>
      <c r="F42" s="42"/>
    </row>
    <row r="43" customFormat="false" ht="13.5" hidden="false" customHeight="true" outlineLevel="0" collapsed="false">
      <c r="A43" s="39"/>
      <c r="B43" s="101"/>
      <c r="C43" s="102"/>
      <c r="D43" s="39"/>
      <c r="E43" s="87"/>
      <c r="F43" s="42"/>
    </row>
    <row r="44" customFormat="false" ht="18.75" hidden="false" customHeight="true" outlineLevel="0" collapsed="false">
      <c r="A44" s="103"/>
      <c r="B44" s="104" t="s">
        <v>103</v>
      </c>
      <c r="C44" s="105"/>
      <c r="D44" s="104"/>
      <c r="E44" s="104"/>
      <c r="F44" s="42"/>
    </row>
    <row r="45" customFormat="false" ht="10.5" hidden="false" customHeight="true" outlineLevel="0" collapsed="false">
      <c r="A45" s="106"/>
      <c r="B45" s="106"/>
      <c r="C45" s="107"/>
      <c r="D45" s="106"/>
      <c r="E45" s="108"/>
      <c r="F45" s="42"/>
    </row>
    <row r="46" customFormat="false" ht="16.5" hidden="false" customHeight="true" outlineLevel="0" collapsed="false">
      <c r="A46" s="106"/>
      <c r="B46" s="109" t="s">
        <v>104</v>
      </c>
      <c r="C46" s="107"/>
      <c r="D46" s="109" t="s">
        <v>105</v>
      </c>
      <c r="E46" s="85"/>
      <c r="F46" s="42"/>
    </row>
    <row r="47" customFormat="false" ht="16.5" hidden="false" customHeight="true" outlineLevel="0" collapsed="false">
      <c r="A47" s="106"/>
      <c r="B47" s="49" t="s">
        <v>9</v>
      </c>
      <c r="C47" s="110"/>
      <c r="D47" s="49" t="s">
        <v>9</v>
      </c>
      <c r="E47" s="95"/>
      <c r="F47" s="42"/>
    </row>
    <row r="48" customFormat="false" ht="6" hidden="false" customHeight="true" outlineLevel="0" collapsed="false">
      <c r="A48" s="106"/>
      <c r="B48" s="103"/>
      <c r="C48" s="110"/>
      <c r="D48" s="103"/>
      <c r="E48" s="111"/>
      <c r="F48" s="42"/>
    </row>
    <row r="49" customFormat="false" ht="16.5" hidden="false" customHeight="false" outlineLevel="0" collapsed="false">
      <c r="A49" s="31" t="s">
        <v>106</v>
      </c>
      <c r="B49" s="92" t="n">
        <v>0</v>
      </c>
      <c r="C49" s="29"/>
      <c r="D49" s="92" t="n">
        <v>0</v>
      </c>
      <c r="E49" s="31"/>
      <c r="F49" s="52"/>
    </row>
    <row r="50" customFormat="false" ht="16.5" hidden="false" customHeight="true" outlineLevel="0" collapsed="false">
      <c r="A50" s="31" t="s">
        <v>107</v>
      </c>
      <c r="B50" s="92" t="n">
        <v>0</v>
      </c>
      <c r="C50" s="29"/>
      <c r="D50" s="92" t="n">
        <v>0</v>
      </c>
      <c r="E50" s="31"/>
      <c r="F50" s="52"/>
    </row>
    <row r="51" customFormat="false" ht="16.5" hidden="false" customHeight="true" outlineLevel="0" collapsed="false">
      <c r="A51" s="31" t="s">
        <v>108</v>
      </c>
      <c r="B51" s="92" t="n">
        <v>0</v>
      </c>
      <c r="C51" s="29"/>
      <c r="D51" s="92" t="n">
        <v>0</v>
      </c>
      <c r="E51" s="31"/>
      <c r="F51" s="52"/>
    </row>
    <row r="52" customFormat="false" ht="16.5" hidden="false" customHeight="true" outlineLevel="0" collapsed="false">
      <c r="A52" s="31" t="s">
        <v>109</v>
      </c>
      <c r="B52" s="92" t="n">
        <v>0</v>
      </c>
      <c r="C52" s="29"/>
      <c r="D52" s="92" t="n">
        <v>0</v>
      </c>
      <c r="E52" s="31"/>
      <c r="F52" s="52"/>
    </row>
    <row r="53" customFormat="false" ht="16.5" hidden="false" customHeight="true" outlineLevel="0" collapsed="false">
      <c r="A53" s="31" t="s">
        <v>92</v>
      </c>
      <c r="B53" s="92" t="n">
        <v>0</v>
      </c>
      <c r="C53" s="29"/>
      <c r="D53" s="92" t="n">
        <v>0</v>
      </c>
      <c r="E53" s="31"/>
      <c r="F53" s="52"/>
    </row>
    <row r="54" customFormat="false" ht="4.5" hidden="false" customHeight="true" outlineLevel="0" collapsed="false">
      <c r="A54" s="106"/>
      <c r="B54" s="106"/>
      <c r="C54" s="107"/>
      <c r="D54" s="106"/>
      <c r="E54" s="106"/>
      <c r="F54" s="66"/>
    </row>
    <row r="55" customFormat="false" ht="16.5" hidden="false" customHeight="true" outlineLevel="0" collapsed="false">
      <c r="A55" s="112" t="s">
        <v>110</v>
      </c>
      <c r="B55" s="112" t="n">
        <f aca="false">SUM(B49:B54)</f>
        <v>0</v>
      </c>
      <c r="C55" s="113"/>
      <c r="D55" s="112" t="n">
        <f aca="false">SUM(D49:D54)</f>
        <v>0</v>
      </c>
      <c r="E55" s="114"/>
      <c r="F55" s="66"/>
    </row>
    <row r="56" customFormat="false" ht="6.75" hidden="false" customHeight="true" outlineLevel="0" collapsed="false">
      <c r="A56" s="106"/>
      <c r="B56" s="106"/>
      <c r="C56" s="107"/>
      <c r="D56" s="106"/>
      <c r="E56" s="108"/>
      <c r="F56" s="83"/>
    </row>
    <row r="57" customFormat="false" ht="16.5" hidden="false" customHeight="true" outlineLevel="0" collapsed="false">
      <c r="A57" s="115"/>
      <c r="B57" s="106"/>
      <c r="C57" s="107"/>
      <c r="D57" s="106"/>
      <c r="E57" s="108"/>
      <c r="F57" s="83"/>
    </row>
    <row r="58" customFormat="false" ht="16.5" hidden="false" customHeight="false" outlineLevel="0" collapsed="false">
      <c r="A58" s="106"/>
      <c r="B58" s="106"/>
      <c r="C58" s="107"/>
      <c r="D58" s="106"/>
      <c r="E58" s="108"/>
      <c r="F58" s="83"/>
    </row>
    <row r="59" customFormat="false" ht="16.5" hidden="false" customHeight="false" outlineLevel="0" collapsed="false">
      <c r="A59" s="103"/>
      <c r="B59" s="103"/>
      <c r="C59" s="110"/>
      <c r="D59" s="103"/>
      <c r="E59" s="111"/>
      <c r="F59" s="83"/>
    </row>
    <row r="60" customFormat="false" ht="16.5" hidden="false" customHeight="false" outlineLevel="0" collapsed="false">
      <c r="A60" s="103"/>
      <c r="B60" s="103"/>
      <c r="C60" s="110"/>
      <c r="D60" s="103"/>
      <c r="E60" s="111"/>
      <c r="F60" s="83"/>
    </row>
    <row r="61" customFormat="false" ht="16.5" hidden="false" customHeight="false" outlineLevel="0" collapsed="false">
      <c r="A61" s="103"/>
      <c r="B61" s="103"/>
      <c r="C61" s="110"/>
      <c r="D61" s="103"/>
      <c r="E61" s="111"/>
      <c r="F61" s="83"/>
    </row>
    <row r="62" customFormat="false" ht="16.5" hidden="false" customHeight="false" outlineLevel="0" collapsed="false">
      <c r="A62" s="103"/>
      <c r="B62" s="103"/>
      <c r="C62" s="110"/>
      <c r="D62" s="103"/>
      <c r="E62" s="111"/>
      <c r="F62" s="83"/>
    </row>
    <row r="63" customFormat="false" ht="16.5" hidden="false" customHeight="false" outlineLevel="0" collapsed="false">
      <c r="A63" s="103"/>
      <c r="B63" s="103"/>
      <c r="C63" s="110"/>
      <c r="D63" s="103"/>
      <c r="E63" s="111"/>
      <c r="F63" s="83"/>
    </row>
    <row r="64" customFormat="false" ht="16.5" hidden="false" customHeight="false" outlineLevel="0" collapsed="false">
      <c r="A64" s="103"/>
      <c r="B64" s="103"/>
      <c r="C64" s="110"/>
      <c r="D64" s="103"/>
      <c r="E64" s="111"/>
      <c r="F64" s="83"/>
    </row>
    <row r="65" customFormat="false" ht="16.5" hidden="false" customHeight="false" outlineLevel="0" collapsed="false">
      <c r="A65" s="103"/>
      <c r="B65" s="103"/>
      <c r="C65" s="110"/>
      <c r="D65" s="103"/>
      <c r="E65" s="111"/>
      <c r="F65" s="83"/>
    </row>
    <row r="66" customFormat="false" ht="16.5" hidden="false" customHeight="false" outlineLevel="0" collapsed="false">
      <c r="A66" s="103"/>
      <c r="B66" s="103"/>
      <c r="C66" s="110"/>
      <c r="D66" s="103"/>
      <c r="E66" s="111"/>
      <c r="F66" s="83"/>
    </row>
    <row r="67" customFormat="false" ht="16.5" hidden="false" customHeight="false" outlineLevel="0" collapsed="false">
      <c r="A67" s="103"/>
      <c r="B67" s="103"/>
      <c r="C67" s="110"/>
      <c r="D67" s="103"/>
      <c r="E67" s="111"/>
      <c r="F67" s="83"/>
    </row>
    <row r="68" customFormat="false" ht="16.5" hidden="false" customHeight="false" outlineLevel="0" collapsed="false">
      <c r="A68" s="103"/>
      <c r="B68" s="103"/>
      <c r="C68" s="110"/>
      <c r="D68" s="103"/>
      <c r="E68" s="111"/>
      <c r="F68" s="83"/>
    </row>
    <row r="69" customFormat="false" ht="16.5" hidden="false" customHeight="false" outlineLevel="0" collapsed="false">
      <c r="A69" s="103"/>
      <c r="B69" s="103"/>
      <c r="C69" s="110"/>
      <c r="D69" s="103"/>
      <c r="E69" s="111"/>
      <c r="F69" s="83"/>
    </row>
    <row r="70" customFormat="false" ht="16.5" hidden="false" customHeight="false" outlineLevel="0" collapsed="false">
      <c r="A70" s="103"/>
      <c r="B70" s="103"/>
      <c r="C70" s="110"/>
      <c r="D70" s="103"/>
      <c r="E70" s="111"/>
      <c r="F70" s="83"/>
    </row>
    <row r="71" customFormat="false" ht="16.5" hidden="false" customHeight="false" outlineLevel="0" collapsed="false">
      <c r="A71" s="103"/>
      <c r="B71" s="103"/>
      <c r="C71" s="110"/>
      <c r="D71" s="103"/>
      <c r="E71" s="111"/>
      <c r="F71" s="83"/>
    </row>
    <row r="72" customFormat="false" ht="16.5" hidden="false" customHeight="false" outlineLevel="0" collapsed="false">
      <c r="A72" s="103"/>
      <c r="B72" s="103"/>
      <c r="C72" s="110"/>
      <c r="D72" s="103"/>
      <c r="E72" s="111"/>
      <c r="F72" s="83"/>
    </row>
    <row r="73" customFormat="false" ht="16.5" hidden="false" customHeight="false" outlineLevel="0" collapsed="false">
      <c r="A73" s="103"/>
      <c r="B73" s="103"/>
      <c r="C73" s="110"/>
      <c r="D73" s="103"/>
      <c r="E73" s="111"/>
      <c r="F73" s="83"/>
    </row>
    <row r="74" customFormat="false" ht="16.5" hidden="false" customHeight="false" outlineLevel="0" collapsed="false">
      <c r="A74" s="103"/>
      <c r="B74" s="103"/>
      <c r="C74" s="110"/>
      <c r="D74" s="103"/>
      <c r="E74" s="111"/>
      <c r="F74" s="83"/>
    </row>
    <row r="75" customFormat="false" ht="16.5" hidden="false" customHeight="false" outlineLevel="0" collapsed="false">
      <c r="A75" s="103"/>
      <c r="B75" s="103"/>
      <c r="C75" s="110"/>
      <c r="D75" s="103"/>
      <c r="E75" s="111"/>
      <c r="F75" s="83"/>
    </row>
    <row r="76" customFormat="false" ht="16.5" hidden="false" customHeight="false" outlineLevel="0" collapsed="false">
      <c r="A76" s="103"/>
      <c r="B76" s="103"/>
      <c r="C76" s="110"/>
      <c r="D76" s="103"/>
      <c r="E76" s="111"/>
      <c r="F76" s="83"/>
    </row>
    <row r="77" customFormat="false" ht="16.5" hidden="false" customHeight="false" outlineLevel="0" collapsed="false">
      <c r="A77" s="103"/>
      <c r="B77" s="103"/>
      <c r="C77" s="110"/>
      <c r="D77" s="103"/>
      <c r="E77" s="111"/>
      <c r="F77" s="83"/>
    </row>
    <row r="78" customFormat="false" ht="16.5" hidden="false" customHeight="false" outlineLevel="0" collapsed="false">
      <c r="A78" s="103"/>
      <c r="B78" s="103"/>
      <c r="C78" s="110"/>
      <c r="D78" s="103"/>
      <c r="E78" s="111"/>
      <c r="F78" s="83"/>
    </row>
    <row r="79" customFormat="false" ht="16.5" hidden="false" customHeight="false" outlineLevel="0" collapsed="false">
      <c r="A79" s="103"/>
      <c r="B79" s="103"/>
      <c r="C79" s="110"/>
      <c r="D79" s="103"/>
      <c r="E79" s="111"/>
      <c r="F79" s="83"/>
    </row>
    <row r="80" customFormat="false" ht="16.5" hidden="false" customHeight="false" outlineLevel="0" collapsed="false">
      <c r="A80" s="103"/>
      <c r="B80" s="103"/>
      <c r="C80" s="110"/>
      <c r="D80" s="103"/>
      <c r="E80" s="111"/>
      <c r="F80" s="83"/>
    </row>
    <row r="81" customFormat="false" ht="16.5" hidden="false" customHeight="false" outlineLevel="0" collapsed="false">
      <c r="A81" s="103"/>
      <c r="B81" s="103"/>
      <c r="C81" s="110"/>
      <c r="D81" s="103"/>
      <c r="E81" s="111"/>
      <c r="F81" s="83"/>
    </row>
    <row r="82" customFormat="false" ht="16.5" hidden="false" customHeight="false" outlineLevel="0" collapsed="false">
      <c r="A82" s="103"/>
      <c r="B82" s="103"/>
      <c r="C82" s="110"/>
      <c r="D82" s="103"/>
      <c r="E82" s="111"/>
      <c r="F82" s="83"/>
    </row>
    <row r="83" customFormat="false" ht="16.5" hidden="false" customHeight="false" outlineLevel="0" collapsed="false">
      <c r="A83" s="103"/>
      <c r="B83" s="103"/>
      <c r="C83" s="110"/>
      <c r="D83" s="103"/>
      <c r="E83" s="111"/>
      <c r="F83" s="83"/>
    </row>
    <row r="84" customFormat="false" ht="16.5" hidden="false" customHeight="false" outlineLevel="0" collapsed="false">
      <c r="A84" s="103"/>
      <c r="B84" s="103"/>
      <c r="C84" s="110"/>
      <c r="D84" s="103"/>
      <c r="E84" s="111"/>
      <c r="F84" s="83"/>
    </row>
    <row r="85" customFormat="false" ht="16.5" hidden="false" customHeight="false" outlineLevel="0" collapsed="false">
      <c r="A85" s="103"/>
      <c r="B85" s="103"/>
      <c r="C85" s="110"/>
      <c r="D85" s="103"/>
      <c r="E85" s="111"/>
      <c r="F85" s="83"/>
    </row>
    <row r="86" customFormat="false" ht="16.5" hidden="false" customHeight="false" outlineLevel="0" collapsed="false">
      <c r="A86" s="103"/>
      <c r="B86" s="103"/>
      <c r="C86" s="110"/>
      <c r="D86" s="103"/>
      <c r="E86" s="111"/>
      <c r="F86" s="83"/>
    </row>
    <row r="87" customFormat="false" ht="16.5" hidden="false" customHeight="false" outlineLevel="0" collapsed="false">
      <c r="A87" s="103"/>
      <c r="B87" s="103"/>
      <c r="C87" s="110"/>
      <c r="D87" s="103"/>
      <c r="E87" s="111"/>
      <c r="F87" s="83"/>
    </row>
    <row r="88" customFormat="false" ht="16.5" hidden="false" customHeight="false" outlineLevel="0" collapsed="false">
      <c r="A88" s="103"/>
      <c r="B88" s="103"/>
      <c r="C88" s="110"/>
      <c r="D88" s="103"/>
      <c r="E88" s="111"/>
      <c r="F88" s="83"/>
    </row>
  </sheetData>
  <mergeCells count="5">
    <mergeCell ref="A1:E1"/>
    <mergeCell ref="A2:E2"/>
    <mergeCell ref="A3:E3"/>
    <mergeCell ref="A4:E4"/>
    <mergeCell ref="A5:E5"/>
  </mergeCells>
  <printOptions headings="false" gridLines="false" gridLinesSet="true" horizontalCentered="false" verticalCentered="false"/>
  <pageMargins left="0.7" right="0.7" top="0.75" bottom="0.75" header="0.511811023622047" footer="0.511811023622047"/>
  <pageSetup paperSize="9" scale="49"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Company>HP</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2014-08-21T06:32:49Z</dcterms:created>
  <dc:creator>Paolo Brillo</dc:creator>
  <dc:description/>
  <dc:language>fr-FR</dc:language>
  <cp:lastModifiedBy/>
  <cp:lastPrinted>2020-09-29T07:38:40Z</cp:lastPrinted>
  <dcterms:modified xsi:type="dcterms:W3CDTF">2024-10-10T14:46:22Z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