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ront" sheetId="1" r:id="rId3"/>
    <sheet state="visible" name="Back" sheetId="2" r:id="rId4"/>
    <sheet state="visible" name="Spell Sheet" sheetId="3" r:id="rId5"/>
    <sheet state="visible" name="Linked Master Spell List" sheetId="4" r:id="rId6"/>
  </sheets>
  <definedNames>
    <definedName name="WisMod">Front!$I$13</definedName>
    <definedName name="Dex">Front!$F$10</definedName>
    <definedName name="ChaMod">Front!$I$14</definedName>
    <definedName name="ConMod">Front!$I$11</definedName>
    <definedName name="IntMod">Front!$I$12</definedName>
    <definedName name="Int">Front!$F$12</definedName>
    <definedName name="Wis">Front!$F$13</definedName>
    <definedName name="Con">Front!$F$11</definedName>
    <definedName name="Str">Front!$F$9</definedName>
    <definedName name="AC">Front!$AD$20</definedName>
    <definedName name="Prof">Front!$B$42</definedName>
    <definedName name="StrMod">Front!$I$9</definedName>
    <definedName name="Lvl">Front!$P$1</definedName>
    <definedName name="DexMod">Front!$I$10</definedName>
    <definedName name="Cha">Front!$F$14</definedName>
    <definedName hidden="1" localSheetId="3" name="_xlnm._FilterDatabase">'Linked Master Spell List'!$A$3:$M$316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V49">
      <text>
        <t xml:space="preserve">Divine Sense: Detect celestial, fiend,or undead and any consecrated or desecrated place within 60 ft (1+Cha mod pd)
Lay On Hands: Heal for level x5 can cure poison or disease for 5 from pool. 
GWP: roll a 1 or 2 reroll damage die.
Divine Smite: Expend spell slots to deal extra damage on melee attacks (1st level = 1d8 max of 5)increase by 1d8 id undead or fiend.
Divine Health: Immune to disease.
Extra Attack
Aura of Protection: +Cha to saving throw 10ft
Aura of Courage: 10ft no scared
Improved: extra 1d8 to all attacks
Cleansing Touch: End one spell on self or willing creature
	-Trevor James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Y17">
      <text>
        <t xml:space="preserve">Greatsword Frostbrand (+1)
**Plate Armor of Retribution(+2 bonus, additionally when you take damage while wearing this armor it stores charges equal to the damage taken. You can then use an action to activate the armor releasing a blast in a 15ft radius dealing damage equal to half of the stored charges. Doing so depletes all charges.)
Bag of Holding
Cape of the Mountebank
Cloak of Protection
**Greater Drift Globe (As the Drift Globe but capable of levitating to a height of 60ft and can be directed to move at the command of the user)
Brass Horn of Celestia (As the horn of Valhalla but summoning angelic creatures rather than barbarians)
Keoghtom’s Ointment
Medallion of Thoughts
Pearl of Power
Quaal’s Feather Token (bird)
Ring of Free Action
Scarab of Protection
Here is my list for Rashadian
Custom magic items are marked with **
everything else is out of the DMG
Also note, you cant wear a cloak and a cape at the same time. So you will have to choose wich is more valuable to you. 
OH! and I forgot the max charge for your armor is 50</t>
      </text>
    </comment>
  </commentList>
</comments>
</file>

<file path=xl/sharedStrings.xml><?xml version="1.0" encoding="utf-8"?>
<sst xmlns="http://schemas.openxmlformats.org/spreadsheetml/2006/main" count="3568" uniqueCount="1182">
  <si>
    <t>Spell List</t>
  </si>
  <si>
    <t>Spell Slots:</t>
  </si>
  <si>
    <t>2/1</t>
  </si>
  <si>
    <t xml:space="preserve">Spell DCs:   </t>
  </si>
  <si>
    <t xml:space="preserve">Spell Attack:  </t>
  </si>
  <si>
    <t>CANTRIPS</t>
  </si>
  <si>
    <t>EQUIPMENT &amp; WEALTH</t>
  </si>
  <si>
    <t>Spell Name</t>
  </si>
  <si>
    <t>School</t>
  </si>
  <si>
    <t xml:space="preserve">Casting Time       </t>
  </si>
  <si>
    <t>Range</t>
  </si>
  <si>
    <t>Area / Targets</t>
  </si>
  <si>
    <t>Effect</t>
  </si>
  <si>
    <t>Save /Att</t>
  </si>
  <si>
    <t>Duration</t>
  </si>
  <si>
    <t>Conc</t>
  </si>
  <si>
    <t>Ritual</t>
  </si>
  <si>
    <t>Comp</t>
  </si>
  <si>
    <t>Cost</t>
  </si>
  <si>
    <t>Bane/Hunters Mark</t>
  </si>
  <si>
    <t>1st</t>
  </si>
  <si>
    <t>Item &amp; Location</t>
  </si>
  <si>
    <t>Hold Person/Misty Step</t>
  </si>
  <si>
    <t>2nd</t>
  </si>
  <si>
    <t>#</t>
  </si>
  <si>
    <t>Wt</t>
  </si>
  <si>
    <t>TL</t>
  </si>
  <si>
    <t>Haste/Pro Energy</t>
  </si>
  <si>
    <t>3rd</t>
  </si>
  <si>
    <t>Dimension Door/Banish</t>
  </si>
  <si>
    <t>4th</t>
  </si>
  <si>
    <t>Cash</t>
  </si>
  <si>
    <t>LEVEL 1</t>
  </si>
  <si>
    <t>Magic Items</t>
  </si>
  <si>
    <t>Bless</t>
  </si>
  <si>
    <t>ench</t>
  </si>
  <si>
    <t>action</t>
  </si>
  <si>
    <t>30ft</t>
  </si>
  <si>
    <t>Body</t>
  </si>
  <si>
    <t>add a d4 to saving throw</t>
  </si>
  <si>
    <t>Shield of Faith</t>
  </si>
  <si>
    <t>Backpack</t>
  </si>
  <si>
    <t>Thunderous Smite</t>
  </si>
  <si>
    <t>Wrathfull Smite</t>
  </si>
  <si>
    <t>Gold</t>
  </si>
  <si>
    <t>Other Coins</t>
  </si>
  <si>
    <t>Protection Good and Evil</t>
  </si>
  <si>
    <t>Greatsword Frostbrand (+1)</t>
  </si>
  <si>
    <t>Armor/Shield</t>
  </si>
  <si>
    <t>LEVEL 2</t>
  </si>
  <si>
    <t>Aid</t>
  </si>
  <si>
    <t>Protection Poison</t>
  </si>
  <si>
    <t>Zone of truth</t>
  </si>
  <si>
    <t>Plate Armor of Retribution(+2  max 50 dmg</t>
  </si>
  <si>
    <t>Clothing/Outfit</t>
  </si>
  <si>
    <t>LEVEL 3</t>
  </si>
  <si>
    <t>Revivify</t>
  </si>
  <si>
    <t>Remove Curse</t>
  </si>
  <si>
    <t>Elemental Weapon</t>
  </si>
  <si>
    <t>Gems</t>
  </si>
  <si>
    <t>LEVEL 4</t>
  </si>
  <si>
    <t>Value</t>
  </si>
  <si>
    <t>Bag of Holding</t>
  </si>
  <si>
    <t>Death Ward</t>
  </si>
  <si>
    <t>Aura of Purity</t>
  </si>
  <si>
    <t>Cloak of Protection</t>
  </si>
  <si>
    <t>LEVEL 5</t>
  </si>
  <si>
    <t>Cape of the Mountebank [A]</t>
  </si>
  <si>
    <t>Ring of Free Action</t>
  </si>
  <si>
    <t>LEVEL 6</t>
  </si>
  <si>
    <t>Cloak of Protection [A]</t>
  </si>
  <si>
    <t>LEVEL 7</t>
  </si>
  <si>
    <t>Scarab of Protection</t>
  </si>
  <si>
    <t>LEVEL 8</t>
  </si>
  <si>
    <t>Greater Drift Globe [A]</t>
  </si>
  <si>
    <t>LEVEL 9</t>
  </si>
  <si>
    <t>Brass Horn of Celestia</t>
  </si>
  <si>
    <t>Keoghtom’s Ointment</t>
  </si>
  <si>
    <t>Medallion of Thoughts [A]</t>
  </si>
  <si>
    <t>Belt Pouch</t>
  </si>
  <si>
    <t>Jewelry/Valuables</t>
  </si>
  <si>
    <t>Pearl of Power [A]</t>
  </si>
  <si>
    <t>Quaal’s Feather Token (bird)</t>
  </si>
  <si>
    <t>Ring of Free Action [A]</t>
  </si>
  <si>
    <t>Scarab of Protection [A]</t>
  </si>
  <si>
    <t>Bandoleer/Quiver</t>
  </si>
  <si>
    <t>Saddlebags (no enc)</t>
  </si>
  <si>
    <t>Consumables</t>
  </si>
  <si>
    <t>Used</t>
  </si>
  <si>
    <t>Misc Possessions</t>
  </si>
  <si>
    <t>Total Encumbrance Worn</t>
  </si>
  <si>
    <t>Total in Backpack</t>
  </si>
  <si>
    <t>ROLEPLAYING</t>
  </si>
  <si>
    <t>ADDITIONAL FEATURES</t>
  </si>
  <si>
    <t>Character Profile</t>
  </si>
  <si>
    <t>Storytelling</t>
  </si>
  <si>
    <t>Additional Class Info</t>
  </si>
  <si>
    <t>Personality Traits</t>
  </si>
  <si>
    <t>Character Bio</t>
  </si>
  <si>
    <t>Ideals</t>
  </si>
  <si>
    <t>Misc Notes</t>
  </si>
  <si>
    <t>Rashadian</t>
  </si>
  <si>
    <t>Bonds</t>
  </si>
  <si>
    <t>Aasimar(P)</t>
  </si>
  <si>
    <t>Male</t>
  </si>
  <si>
    <t>LG</t>
  </si>
  <si>
    <t xml:space="preserve">   </t>
  </si>
  <si>
    <t>Character Name</t>
  </si>
  <si>
    <t>Level</t>
  </si>
  <si>
    <t>Race</t>
  </si>
  <si>
    <t>Gender</t>
  </si>
  <si>
    <t>Alignment</t>
  </si>
  <si>
    <t>Diety</t>
  </si>
  <si>
    <t>Allies &amp; Organizations</t>
  </si>
  <si>
    <t>Medium</t>
  </si>
  <si>
    <t>Black/Grey</t>
  </si>
  <si>
    <t>Tempest Blue</t>
  </si>
  <si>
    <t>6' 5"</t>
  </si>
  <si>
    <t>Soldier</t>
  </si>
  <si>
    <t>Misc Info</t>
  </si>
  <si>
    <t>Flaws</t>
  </si>
  <si>
    <t>Size</t>
  </si>
  <si>
    <t>Hair</t>
  </si>
  <si>
    <t>Eyes</t>
  </si>
  <si>
    <t>Height</t>
  </si>
  <si>
    <t>Weight</t>
  </si>
  <si>
    <t>Background</t>
  </si>
  <si>
    <t>CORE INFORMATION</t>
  </si>
  <si>
    <t>ABILITY SCORES</t>
  </si>
  <si>
    <t>SAVING THROWS</t>
  </si>
  <si>
    <t>CLASSES</t>
  </si>
  <si>
    <t>Current XP</t>
  </si>
  <si>
    <t>STR</t>
  </si>
  <si>
    <t>Name</t>
  </si>
  <si>
    <t>Lvl</t>
  </si>
  <si>
    <t>Hit Dice</t>
  </si>
  <si>
    <t>HP</t>
  </si>
  <si>
    <t>Con</t>
  </si>
  <si>
    <t>DEX</t>
  </si>
  <si>
    <t>Paladin (Vengance)</t>
  </si>
  <si>
    <t>1d10</t>
  </si>
  <si>
    <t>Portrait</t>
  </si>
  <si>
    <t>CON</t>
  </si>
  <si>
    <t>●</t>
  </si>
  <si>
    <t>Warlock</t>
  </si>
  <si>
    <t>INT</t>
  </si>
  <si>
    <t>Move</t>
  </si>
  <si>
    <t>Base</t>
  </si>
  <si>
    <t>WIS</t>
  </si>
  <si>
    <t>CHA</t>
  </si>
  <si>
    <t>Total:</t>
  </si>
  <si>
    <t>Prof</t>
  </si>
  <si>
    <t>Mod</t>
  </si>
  <si>
    <t>SKILLS</t>
  </si>
  <si>
    <t>COMBAT</t>
  </si>
  <si>
    <t xml:space="preserve"> </t>
  </si>
  <si>
    <t>Roll</t>
  </si>
  <si>
    <t>Skill</t>
  </si>
  <si>
    <t>Adv</t>
  </si>
  <si>
    <t>Hit Points</t>
  </si>
  <si>
    <t>AC</t>
  </si>
  <si>
    <t>Armor</t>
  </si>
  <si>
    <t>Dex</t>
  </si>
  <si>
    <t>Armor Worn</t>
  </si>
  <si>
    <t>Type</t>
  </si>
  <si>
    <t>DA</t>
  </si>
  <si>
    <t>Wt.</t>
  </si>
  <si>
    <t>Acrobatics (Dex)</t>
  </si>
  <si>
    <t>=</t>
  </si>
  <si>
    <t>Armor of Retribution</t>
  </si>
  <si>
    <t>H</t>
  </si>
  <si>
    <t>Animal Handling (Wis)</t>
  </si>
  <si>
    <t>Misc 1</t>
  </si>
  <si>
    <t>Misc 2</t>
  </si>
  <si>
    <t>Arcana (Int)</t>
  </si>
  <si>
    <t xml:space="preserve">Total: </t>
  </si>
  <si>
    <t>Athletics (Str)</t>
  </si>
  <si>
    <t>Deception (Cha)</t>
  </si>
  <si>
    <t>Death Saves</t>
  </si>
  <si>
    <t>Inspiraton</t>
  </si>
  <si>
    <t>Ammunition</t>
  </si>
  <si>
    <t>History (Int)</t>
  </si>
  <si>
    <t>15d10</t>
  </si>
  <si>
    <t>Success</t>
  </si>
  <si>
    <t>Arrows</t>
  </si>
  <si>
    <t>Insight (Wis)</t>
  </si>
  <si>
    <t>Failure</t>
  </si>
  <si>
    <t>Intimidation (Cha)</t>
  </si>
  <si>
    <t>Investigation (Int)</t>
  </si>
  <si>
    <t>Weapon &amp; Spells</t>
  </si>
  <si>
    <t>Hit</t>
  </si>
  <si>
    <t>#Atk</t>
  </si>
  <si>
    <t>Damage</t>
  </si>
  <si>
    <t>Rng</t>
  </si>
  <si>
    <t>Notes</t>
  </si>
  <si>
    <t>Medicine (Wis)</t>
  </si>
  <si>
    <t>GreatSword Frost Brand</t>
  </si>
  <si>
    <t>3d6+1d8+3</t>
  </si>
  <si>
    <t>5ft</t>
  </si>
  <si>
    <t>2H</t>
  </si>
  <si>
    <t>Res to fire/put out fires</t>
  </si>
  <si>
    <t>Nature (Int)</t>
  </si>
  <si>
    <t>Perception (Wis)</t>
  </si>
  <si>
    <t>Performance (Cha)</t>
  </si>
  <si>
    <t>Persuasion (Cha)</t>
  </si>
  <si>
    <t>Religion (Int)</t>
  </si>
  <si>
    <t>Sleight of Hand (Dex)</t>
  </si>
  <si>
    <t>Stealth (Dex)</t>
  </si>
  <si>
    <t>Special Attacks</t>
  </si>
  <si>
    <t>Special Defenses</t>
  </si>
  <si>
    <t>Survival (Wis)</t>
  </si>
  <si>
    <t>Lay on Hands 60</t>
  </si>
  <si>
    <t>You have advantage on saving throws against Spells.</t>
  </si>
  <si>
    <t>Divine Smite</t>
  </si>
  <si>
    <t xml:space="preserve"> Difficult terrain doesn't cost you extra Movement. In addition, magic can neither reduce your speed nor cause you to be Paralyzed or Restrained.</t>
  </si>
  <si>
    <t>Passive Insight</t>
  </si>
  <si>
    <t>Extra Attack</t>
  </si>
  <si>
    <t>Passive Perception</t>
  </si>
  <si>
    <t>Extra 1d8 to damage</t>
  </si>
  <si>
    <t>Proficieny Bonus</t>
  </si>
  <si>
    <t>PROFICIENCIES/LANGUAGES</t>
  </si>
  <si>
    <t>FEATURES &amp; ABILITIES</t>
  </si>
  <si>
    <t>Common</t>
  </si>
  <si>
    <t>Race / Background / Feats</t>
  </si>
  <si>
    <t>Class</t>
  </si>
  <si>
    <t>Celestial</t>
  </si>
  <si>
    <t>Aasimar Features: Dark Vision/Resistance to Radiant and Necrotic/Heal any for Lv(15) HP Opd/Wings and extra dmg Lv(15) for 1 min Opd/</t>
  </si>
  <si>
    <t>Abyssal</t>
  </si>
  <si>
    <t xml:space="preserve">Paladin Features: </t>
  </si>
  <si>
    <t>Oath Of Conquest</t>
  </si>
  <si>
    <t>Soldier: Influnce within your Army</t>
  </si>
  <si>
    <t>Great Weapon Master:-f attck roll +10 dmg and extra atk for crit or kill</t>
  </si>
  <si>
    <t>Inspiring Leader:give 6 Lv + Cha Temp hit points</t>
  </si>
  <si>
    <t>Resilient: (CON)</t>
  </si>
  <si>
    <t>Area or Targets</t>
  </si>
  <si>
    <t>Save or Attack</t>
  </si>
  <si>
    <t>Mats</t>
  </si>
  <si>
    <t>Source</t>
  </si>
  <si>
    <t>Acid Splash</t>
  </si>
  <si>
    <t>Conj</t>
  </si>
  <si>
    <t>1 Act</t>
  </si>
  <si>
    <t>60 ft</t>
  </si>
  <si>
    <t>1 or 2 creatures</t>
  </si>
  <si>
    <t>1-2 creatures within 5ft of each other must make a DEX save or take 1d6 acid damage.  Damage increases to 2d6 at 5th, 3d6 at 11th, and 4d6 at 17th</t>
  </si>
  <si>
    <t>Instant</t>
  </si>
  <si>
    <t>VS</t>
  </si>
  <si>
    <t>PHB</t>
  </si>
  <si>
    <t>Blade Ward</t>
  </si>
  <si>
    <t>Abjur</t>
  </si>
  <si>
    <t>Self</t>
  </si>
  <si>
    <t>You gain resistance against bludgeoning, piercing, and slashing damage dealt by weapon attacks.</t>
  </si>
  <si>
    <t>1 rnd</t>
  </si>
  <si>
    <t>Booming Blade</t>
  </si>
  <si>
    <t>Evoc</t>
  </si>
  <si>
    <t>5 ft</t>
  </si>
  <si>
    <t>1 creature</t>
  </si>
  <si>
    <t>Make a melee weapon attack as part of casting.  On hit, target is affected (+0d8). If it willingly moves before end of your next turn, takes 1d8 thunder damage.  At 5th,  +1d8 to initial and secondary damage.  +2d8 at 11th and +3d8 at 17th.</t>
  </si>
  <si>
    <t>VM</t>
  </si>
  <si>
    <t>EE</t>
  </si>
  <si>
    <t>Chill Touch</t>
  </si>
  <si>
    <t>Necro</t>
  </si>
  <si>
    <t>120 ft</t>
  </si>
  <si>
    <t>Ranged spell attack: 1d8 necrotic, can't regain hp until start of your next turn. If undead, has disadvantage on attacks against you.  Damage increases to 2d8 at 5th, 3d8 at 11th, and 4d8 at 17th</t>
  </si>
  <si>
    <t>Attack</t>
  </si>
  <si>
    <t>Control Flames</t>
  </si>
  <si>
    <t>Trans</t>
  </si>
  <si>
    <t>flames in 5ft cube</t>
  </si>
  <si>
    <t>Affect non-magical flame within 5ft cube: Expand 5ft in one direction (fuel needed); extinguish flame, double /halve light radius and change color for 1 hour; or cause simple shapes to appear within flames. Multiple castings allow up to 3 non-instant effects max.</t>
  </si>
  <si>
    <t>Instant or 1 Hr</t>
  </si>
  <si>
    <t>S</t>
  </si>
  <si>
    <t>Create Bonfire</t>
  </si>
  <si>
    <t>5 ft cube</t>
  </si>
  <si>
    <t>Create bonfire in 5ft cube.  Deals 1d8 fire to creatures in space when cast, or when entering or ending turn in space (save negates). Damage increases to 2d8 at 5th, 3d8 at 11th, and 4d8 at 17th</t>
  </si>
  <si>
    <t>≤1 Min</t>
  </si>
  <si>
    <t>YES</t>
  </si>
  <si>
    <t>V,S</t>
  </si>
  <si>
    <t>Dancing Lights</t>
  </si>
  <si>
    <t>≤4 lights</t>
  </si>
  <si>
    <t>Lights shine in 10ft radius, within 20ft of each other. Bonus action to move them ≤60ft.</t>
  </si>
  <si>
    <t>VSM</t>
  </si>
  <si>
    <t>Druidcraft</t>
  </si>
  <si>
    <t>30 ft</t>
  </si>
  <si>
    <t>various</t>
  </si>
  <si>
    <t>Predict weather (24hrs), affect plants, natural sensory effects in 5ft cube (leaves, wind, smells, sounds), light or extinguish small fires</t>
  </si>
  <si>
    <t>Eldritch Blast</t>
  </si>
  <si>
    <t>1 target</t>
  </si>
  <si>
    <t>1d10 force damage.  Two beams at 5th, 3 beams at 11th, 4 beams at 17th.  Separate attacks/targets per beam.</t>
  </si>
  <si>
    <t>Fire Bolt</t>
  </si>
  <si>
    <t>Creature or object takes 1d10 fire damage, ignites combustibles.  Damage increases to 2d10 at 5th, 3d10 at 11th, and 4d10 at 17th.</t>
  </si>
  <si>
    <t>Friends</t>
  </si>
  <si>
    <t>Ench</t>
  </si>
  <si>
    <t>You have advantage on all Cha checks directed at one nonhostile creature of your choice.  The creature becomes hostile toward you when the spell ends.</t>
  </si>
  <si>
    <t>SM</t>
  </si>
  <si>
    <t>Frostbite</t>
  </si>
  <si>
    <t>Con Save or take 1d6 cold damage and disadvantage on next weapon attack before end of its next turn.  Increases to 2d6 (5th), 3d6 (11th), 4d6 (17th)</t>
  </si>
  <si>
    <t>V, S</t>
  </si>
  <si>
    <t>Green Flame Blade</t>
  </si>
  <si>
    <t>1+ creature</t>
  </si>
  <si>
    <t>Make a melee weapon attack as part of casting.  On hit, target is affected (+0d8) and fire targets creaure within 5ft of target (ability mod).  At 5th,  +1d8 to initial and secondary damage.  +2d8 at 11th and +3d8 at 17th.</t>
  </si>
  <si>
    <t>SCAG</t>
  </si>
  <si>
    <t>Guidance</t>
  </si>
  <si>
    <t>Divin</t>
  </si>
  <si>
    <t>Touch</t>
  </si>
  <si>
    <t>Once before duration ends, creature can add +1d4 to one ability check of its choice, before or after making the check.</t>
  </si>
  <si>
    <t>Gust</t>
  </si>
  <si>
    <t>variable</t>
  </si>
  <si>
    <t>Pick one: 1) push medium or smaller creature (Str save neg), 2) push 5lb object 10ft, or 3) harmless sensory air effect</t>
  </si>
  <si>
    <t>Str</t>
  </si>
  <si>
    <t>Light</t>
  </si>
  <si>
    <t>1 object ≤10ft cube</t>
  </si>
  <si>
    <t>Object sheds light in 20ft rad, dim light in 40ft rad.  Objects carried allow creature a save.  Ends if you cast it again.</t>
  </si>
  <si>
    <t>1 Hr</t>
  </si>
  <si>
    <t>Lightning Lure</t>
  </si>
  <si>
    <t>15 feet</t>
  </si>
  <si>
    <t>Target is pulled 10ft in straight line to you, then takes 1d8 lightning dmg if it's within 5ft of you (Str save negates).  Damage increases to 2d8 at 5th, 3d8 at 11th, and 4d8 at 17th.</t>
  </si>
  <si>
    <t>V</t>
  </si>
  <si>
    <t>Mage Hand</t>
  </si>
  <si>
    <t>Specral hand</t>
  </si>
  <si>
    <t>Use Action to control hand, which can manipulate objects ≤10lbs.</t>
  </si>
  <si>
    <t>1 Min</t>
  </si>
  <si>
    <t>Magic Stone</t>
  </si>
  <si>
    <t>Bonus</t>
  </si>
  <si>
    <t>1-3 pebbles</t>
  </si>
  <si>
    <t>Enchant up to 3 pebbles. Anyone can hurl pebble (ranged spell attack using your spellcasting mod) up to 60ft for 1d6+your spellcasting mod. Pebble loses enchantment after attack.</t>
  </si>
  <si>
    <t>Mending</t>
  </si>
  <si>
    <t>1 object</t>
  </si>
  <si>
    <t>Repairs single break/tear in object</t>
  </si>
  <si>
    <t>Message</t>
  </si>
  <si>
    <t>Send message to target and receive whisper only you hear.  Can cast through solid objects if familiar w/target. Magical silence, 1ft stone, 1inch metal, any lead, 3ft wood blocks spell. Can wind around corners/openings.</t>
  </si>
  <si>
    <t>Minor Illusion</t>
  </si>
  <si>
    <t>Illus</t>
  </si>
  <si>
    <t>≤5ft cube</t>
  </si>
  <si>
    <t>Sound or image of object. Investigation check vs spell DC can determine illusion.</t>
  </si>
  <si>
    <t>Mold Earth</t>
  </si>
  <si>
    <t>dirt/stone in 5ft cube</t>
  </si>
  <si>
    <t>Choose one: 1) excavate loose dirt to 5ft away, 2) create shapes/colors/words/images in material for 1 hr, 3) make difficult/normal terrain for 1 hour.  Multiple castings allow only 2 non-instant effects.</t>
  </si>
  <si>
    <t>Poison Spray</t>
  </si>
  <si>
    <t>10 ft</t>
  </si>
  <si>
    <t>Project puf of poison gas, 1d12 poison damage, Con save for 1/2. Damage increases to 2d12 at 5th, 3d12 at 11th, and 4d12 at 17th</t>
  </si>
  <si>
    <t>Prestidigitation</t>
  </si>
  <si>
    <t>varies</t>
  </si>
  <si>
    <t>Create minor magical effects (lights, flames, clean, warm/cool, flavor, trinket, etc). Affects 1 object (1 cubic foot)</t>
  </si>
  <si>
    <t>≤1 Hr</t>
  </si>
  <si>
    <t>Produce Flame</t>
  </si>
  <si>
    <t>Self, 30ft</t>
  </si>
  <si>
    <t>Self, 1 creature</t>
  </si>
  <si>
    <t>Flickering flame appears in hand.  Shed light (10ft bright, 20ft dim).  Can make a ranged spell attack (ends spell) for 1d8 fire damage.  Damage increases to 2d8 at 5th, 3d8 at 11th, 4d8 at 17th.</t>
  </si>
  <si>
    <t>10 Min</t>
  </si>
  <si>
    <t>Ray Of Frost</t>
  </si>
  <si>
    <t>Deals 1d8 cold damage on hit, speed reduced by 10ft.  Damage increases: 5th (2d8), 11th (3d8), 17th (4d8)</t>
  </si>
  <si>
    <t>Resistance</t>
  </si>
  <si>
    <t>1 willing creature</t>
  </si>
  <si>
    <t>Target can add 1d4 to ONE save of its choice before or after making the save</t>
  </si>
  <si>
    <t>Sacred Flame</t>
  </si>
  <si>
    <t>Deals 1d8 radiant damage, save negates (no cover bonus).  Damage increase: 5th (2d8), 11th (3d8), 17th (4d8)</t>
  </si>
  <si>
    <t>Shape Water</t>
  </si>
  <si>
    <t>water in 5ft cube</t>
  </si>
  <si>
    <t>Choose one: 1) move/change flow of water 5ft in any direction, 2) water makes simple shapes/animation for 1 hour, 2) change water opacity for 1 hour, 3) freeze unoccupied water for 1 hour. Multiple castings allow only 2 non-instant effects.</t>
  </si>
  <si>
    <t>Shillelagh</t>
  </si>
  <si>
    <t>wooden weapon</t>
  </si>
  <si>
    <t>Club/staff becomes magical.  Can use Spellcasting stat for attack and damage instead of Strength.  Weapon die becomes 1d8. Spell ends if you let go of weapon.</t>
  </si>
  <si>
    <t>Shocking Grasp</t>
  </si>
  <si>
    <t>Melee spell attack for 1d8 lightning damage (ADV if target is wearing metal); target can't take reactions until start of next turn.  Damage increase: 5th (2d8), 11th (3d8), 17th (4d8)</t>
  </si>
  <si>
    <t>Spare The Dying</t>
  </si>
  <si>
    <t>1 dying creature</t>
  </si>
  <si>
    <t>Stabilize a living target that is dying.</t>
  </si>
  <si>
    <t>Sword Burst</t>
  </si>
  <si>
    <t>5 ft radius</t>
  </si>
  <si>
    <t>Each creature within 5ft of you takes 1d6 force damage (Dex save negates).  Damage increases to 2d6 at 5th, 3d6 at 11th, 4d6 at 17th.</t>
  </si>
  <si>
    <t>Thaumaturgy</t>
  </si>
  <si>
    <t>Manifest minor wonder w/in range for up to 1 minute.</t>
  </si>
  <si>
    <t>Thorn Whip</t>
  </si>
  <si>
    <t>Long vinelike whip of thorns makes melee spell attack: 1d6 piercing and pull target 10ft closer to you.  Damage increases to 2d6 at 5th, 3d6 at 11th, 4d6 at 17th.</t>
  </si>
  <si>
    <t>Thunderclap</t>
  </si>
  <si>
    <t>5ft radius</t>
  </si>
  <si>
    <t>Burst of thunder (heard 100ft away), deals 1d6 thunder to creatures 5ft from you.  Con save negates.  Damage increases to 2d6 at 5th, 3d6 at 11th, 4d6 at 17th.</t>
  </si>
  <si>
    <t>True Strike</t>
  </si>
  <si>
    <t>Gain advantage on next attack roll.</t>
  </si>
  <si>
    <t>Vicious Mockery</t>
  </si>
  <si>
    <t>Insult target that can hear you.  Wisdom save or take 1d4 psychic damage and disadvantage on next attack roll.  Damage increase:  5th (2d4), 11th (3d4), 17th (4d4)</t>
  </si>
  <si>
    <t>Wis</t>
  </si>
  <si>
    <t>Absorb Elements</t>
  </si>
  <si>
    <t>React</t>
  </si>
  <si>
    <t>When you take acid, cold, fire, lightning, or thunder damage, gain resistance until start of your next turn.  First time you hit with melee attack (until ends), deal +1d6 of that energy type.  Overpower: +1d6/lvl damage</t>
  </si>
  <si>
    <t>1 Round</t>
  </si>
  <si>
    <t>Alarm</t>
  </si>
  <si>
    <t>20ft cube</t>
  </si>
  <si>
    <t>Alerts you whenever a Tiny or larger creature touches/enters area.  Can set allowed creatures and alarm type (mental 1 mile or audible 10 secs in 60ft)</t>
  </si>
  <si>
    <t>8 Hrs</t>
  </si>
  <si>
    <t>Animal Friendship</t>
  </si>
  <si>
    <t>1 beast</t>
  </si>
  <si>
    <t>Beast (&lt;4 Int) that can see or hear you is charmed.  Wis save negates.  If you or ally harms creature, spell ends.  Overpower: +1 target/lvl</t>
  </si>
  <si>
    <t>24 Hrs</t>
  </si>
  <si>
    <t>Arms of Hadar</t>
  </si>
  <si>
    <t>10ft radius</t>
  </si>
  <si>
    <t>Deal 2d6 necrotic damage to creatures within 10ft of you (save for 1/2).  Creatures failing save lose reactions until its next turn.  Overpower:  +1d6 damage /lvl</t>
  </si>
  <si>
    <t>Bane</t>
  </si>
  <si>
    <t>≤3 creatures</t>
  </si>
  <si>
    <t>Targets must roll a d4 and subtract the number rolled from attacks and saves until the spell ends. Overpower: +1 target</t>
  </si>
  <si>
    <t>Cha</t>
  </si>
  <si>
    <t>Beast Bond</t>
  </si>
  <si>
    <t>1 Beast</t>
  </si>
  <si>
    <t>Telepathic link with friendly beast (Int &lt;4) within line of sight. Beast gains advantage on attacks against creatures adjacent to you that you can see.</t>
  </si>
  <si>
    <t>≤10 Min</t>
  </si>
  <si>
    <t>30 Ft</t>
  </si>
  <si>
    <t>Targets may add +1d4 to attacks and saves.  Overpower: +1 target / lvl</t>
  </si>
  <si>
    <t>Burning Hands</t>
  </si>
  <si>
    <t>15ft cone</t>
  </si>
  <si>
    <t>3d6 fire damage to creatures in cone, save for 1/2 damage. Overpower: +1d6 damage / lvl</t>
  </si>
  <si>
    <t>Catapult</t>
  </si>
  <si>
    <t>Unattended object (1-5lb) flies 90ft in direction you choose. If hits something, deals 3d8 blundgeoning to both (Dex save negates). Overpower: +5lb object weight, +1d8 damage / lvl</t>
  </si>
  <si>
    <t>Charm Person</t>
  </si>
  <si>
    <t>1 humanoid</t>
  </si>
  <si>
    <t>Charm humanoid for duration or until harmed.  Overpower: +1 target / lvl</t>
  </si>
  <si>
    <t>Chromatic Orb</t>
  </si>
  <si>
    <t>90 ft</t>
  </si>
  <si>
    <t>Choose acid, cold, fire, lightning, poison, or thunder - hurl orb as ranged spell attack.  On hit, deals 3d8 of that energy type.  Overpower: +1d8 damage / lvl</t>
  </si>
  <si>
    <t>50gp</t>
  </si>
  <si>
    <t>Color Spray</t>
  </si>
  <si>
    <t>Blind 6d10 hp worth of creatures. Start with lowest hp first and go up, dropping any left over. Overpower: +2d10 hp / lvl</t>
  </si>
  <si>
    <t>1 round</t>
  </si>
  <si>
    <t>Command</t>
  </si>
  <si>
    <t>60 Ft</t>
  </si>
  <si>
    <t>Creature obeys 1-word command (language dependent). Undead and harmful commands fail.  Overpower: +1 target / lvl</t>
  </si>
  <si>
    <t>Compelled Duel</t>
  </si>
  <si>
    <t>Creature has disadvantage vs anyone but you, must make Wis save to move more than 30 ft away from you.  Spell ends if you attack or target other hostile creatures, if a friendly damages/casts a harmful spell on it, or if you end your turn 30 ft away from it.</t>
  </si>
  <si>
    <t>Comprehend Languages</t>
  </si>
  <si>
    <t>Hear or touch</t>
  </si>
  <si>
    <t>Understand any spoken language you hear or written language you see</t>
  </si>
  <si>
    <t>Create or Destroy Water</t>
  </si>
  <si>
    <t>10 gallons water</t>
  </si>
  <si>
    <t>Create or destroy water in open container, or create 30 ft cube rain or destroy 30 ft cube of fog.  Overpower: +10 gallons or +5 ft cube</t>
  </si>
  <si>
    <t>Cure Wounds</t>
  </si>
  <si>
    <t>1 living creature</t>
  </si>
  <si>
    <t>Target is healed 1d8+ ability modifier.  Overpower: +1d8 / lvl</t>
  </si>
  <si>
    <t>Detect Evil/Good</t>
  </si>
  <si>
    <t>Detect aberrations, celestials, elementals, fey, fiends, or undead, as well as consecrated/desecrated areas</t>
  </si>
  <si>
    <t>≤10 Mins</t>
  </si>
  <si>
    <t>Detect Magic</t>
  </si>
  <si>
    <t>Detect presence of magic. Use action to see auras and school of magic.</t>
  </si>
  <si>
    <t>Detect Poison and Disease</t>
  </si>
  <si>
    <t xml:space="preserve">Detect presence and identity of poisons, poisonous creatures, and diseases. </t>
  </si>
  <si>
    <t>Disguise Self</t>
  </si>
  <si>
    <t>You make yourself, including possessions, look different.  You can't change your body type, so you must adopt a form that has the same basic arrangement of limbs.  This does not trick physical inspection.  Creatures can use an action to use Investigation vs your spell DC.</t>
  </si>
  <si>
    <t>Dissonant Whispers</t>
  </si>
  <si>
    <t>Target takes 3d6 psychic dmg and must immediately use its reaction if available to move away from you at full speed.  On successful save, it takes half damage.  Deaf creatures automatically succeed. Overpower: +1d6 dmg.</t>
  </si>
  <si>
    <t>Divine Favor</t>
  </si>
  <si>
    <t>Weapon attacks deal an extra 1d4 radiant damage on hit</t>
  </si>
  <si>
    <t>Earth Tremor</t>
  </si>
  <si>
    <t>10 ft Rad</t>
  </si>
  <si>
    <t>Each creature in area (other than you) takes 1d6 bludgeoning damage and is knocked prone (Dex save for 1/2 damage and avoid prone).  Overpower: +1d6 dmg/lvl</t>
  </si>
  <si>
    <t>Ensnaring Strike</t>
  </si>
  <si>
    <t>The next time you hit a creature with a weapon attack, they are ensnared (Str Dex negates).  Large + creatures have advantage on save. While restrained, target takes 1d6 piercing damage at start of its turns. Str check by creature or allies to break free with Action.  Overpower: +1d6 dmg / lvl</t>
  </si>
  <si>
    <t>Entangle</t>
  </si>
  <si>
    <t>20x20 ft</t>
  </si>
  <si>
    <t xml:space="preserve">Plants turn area into difficult terrain. Creatures in area when cast must make Str save or be restrained; can use action to make Str check against spell DC and free itself. </t>
  </si>
  <si>
    <t>Expeditious Retreat</t>
  </si>
  <si>
    <t>Faerie Fire</t>
  </si>
  <si>
    <t>Outlines alll in colored light that negates concealment.  Creatures allowed a save to negate.  Attacks vs visible creatures have advantage.</t>
  </si>
  <si>
    <t>False Life</t>
  </si>
  <si>
    <t>1d4+4 temporary hp</t>
  </si>
  <si>
    <t>Feather Fall</t>
  </si>
  <si>
    <t>≤5 falling creatures</t>
  </si>
  <si>
    <t>Creatures' descent slows to 60 ft per round; if the creature lands before the spell ends, it takes no falling damage and lands on its feat, and the spell ends.</t>
  </si>
  <si>
    <t>1 min</t>
  </si>
  <si>
    <t>Find Familiar</t>
  </si>
  <si>
    <t>You gain the service of a familiar.</t>
  </si>
  <si>
    <t>VSM*</t>
  </si>
  <si>
    <t>10gp</t>
  </si>
  <si>
    <t>Fog Cloud</t>
  </si>
  <si>
    <t>20ft rad sphere</t>
  </si>
  <si>
    <t>Area is heavily obscured, spreads around corners.  Moderate wind disperses.  Overpower: +20ft radius / lvl</t>
  </si>
  <si>
    <t>Goodberry</t>
  </si>
  <si>
    <t xml:space="preserve">Create up to 10 magic berries.  Each heal 1 hp and provide nourishment for 1 day.  </t>
  </si>
  <si>
    <t>24 hrs</t>
  </si>
  <si>
    <t>Grease</t>
  </si>
  <si>
    <t>Guiding Bolt</t>
  </si>
  <si>
    <t>On hit, target takes 4d6 radiant damage, next attack roll against target before end of nex turn has advantage.  Overpower: +1d6 damage / lvl</t>
  </si>
  <si>
    <t>Hail of Thorns</t>
  </si>
  <si>
    <t>5ft burst</t>
  </si>
  <si>
    <t>The nex time you hit a creature with a weapon attack, bursts and damages all within 5ft (plus target) for 1d10 piercing (Dex save for 1/2).  Overpower:  +1d10 dmg / lvl</t>
  </si>
  <si>
    <t>Healing Word</t>
  </si>
  <si>
    <t>Heals 1d4 + spell casting ability mod.  Overpower: +1d4 healing / lvl</t>
  </si>
  <si>
    <t>Hellish Rebuke</t>
  </si>
  <si>
    <t>Creature that just damaged you takes 2d10 fire damage (Dex save for 1/2).  Overpower: +1d10 damage / lvl</t>
  </si>
  <si>
    <t>Heroism</t>
  </si>
  <si>
    <t>Creature is immune to being frightened, gains temp HP equal to your spellcasting ability modifier at the start of its turns.  The target loses any remaining temp HP when the spell ends.</t>
  </si>
  <si>
    <t>Hex</t>
  </si>
  <si>
    <t>Curse target, deal +1d6 nectrotic dmg when you hit with an attack.  Target has disadvantage on ability checks of 1 type (choose stat).  Can move hex as bonus action if target dies. Overpower: 3rd level (8hrs) 5th level (24hrs)</t>
  </si>
  <si>
    <t>Hunter's Mark</t>
  </si>
  <si>
    <t>90ft</t>
  </si>
  <si>
    <t xml:space="preserve"> Deal +1d6 dmg when you hit with an attack.  Advantage on any Perception/Survival check to find it.  Can move hex as bonus action if target dies.  Overpower: 3rd level (8hrs) 5th level (24hrs)</t>
  </si>
  <si>
    <t>Ice Knife</t>
  </si>
  <si>
    <t>Fling ice shard (ranged spell attack) for 1d10 piercing damage.  Hit or miss, shard explodes (5ft radius, 2d6 cold, Dex save for 1/2).  Overpower: +1d6 cold damage / lvl</t>
  </si>
  <si>
    <t>Attack &amp; Dex</t>
  </si>
  <si>
    <t>Identify</t>
  </si>
  <si>
    <t>Learn properties, charges, use of a magic item, or spells affecting a creature or object.</t>
  </si>
  <si>
    <t>100gp</t>
  </si>
  <si>
    <t>Illusory Script</t>
  </si>
  <si>
    <t>writing material</t>
  </si>
  <si>
    <t>You write on the paper, and you and any creatures you designate see the writing normally; everyone else sees it as an unintelligible script.  If dispelled, the original script disappears.  Truesight allows a target to read the writing normally.</t>
  </si>
  <si>
    <t>10 days</t>
  </si>
  <si>
    <t>SM*</t>
  </si>
  <si>
    <t>Inflict Wounds</t>
  </si>
  <si>
    <t>Deals 3d10 necrotic damage.  Overpower: +1d10 damage / lvl</t>
  </si>
  <si>
    <t>Jump</t>
  </si>
  <si>
    <t>Touched creature's jump distance is tripled</t>
  </si>
  <si>
    <t>Longstrider</t>
  </si>
  <si>
    <t>Target's speed increases by 10 ft .  Overpower: +1 creature / lvl</t>
  </si>
  <si>
    <t>Mage Armor</t>
  </si>
  <si>
    <t>1 unarmored creature</t>
  </si>
  <si>
    <t>AC becomes 13+Dex. Ends if armor is worn.</t>
  </si>
  <si>
    <t>Magic Missile</t>
  </si>
  <si>
    <t>3 force darts</t>
  </si>
  <si>
    <t>Each dart deals 1d4+1 force damage. Overpower: +1 dart / lvl</t>
  </si>
  <si>
    <t>Magic Weapon</t>
  </si>
  <si>
    <t>1 nonmagical weapon</t>
  </si>
  <si>
    <t>Weapon becomes magical (+1).  Overpower:  4th (+2), 6th+ (+3)</t>
  </si>
  <si>
    <t>Protection from Evil/Good</t>
  </si>
  <si>
    <t>Aberrations, celestials, elementals, fey, fiends, undead have attack disadvantage vs target.  Target can't be charmed, frightened, or possessed by them, and gains advantage on new saving throws if already affected.</t>
  </si>
  <si>
    <t>25gp</t>
  </si>
  <si>
    <t>Purify Food/Drink</t>
  </si>
  <si>
    <t>5 Ft</t>
  </si>
  <si>
    <t>nonmagic food/drink</t>
  </si>
  <si>
    <t>Renders food and drink free of poison and disease</t>
  </si>
  <si>
    <t>Ray of Sickness</t>
  </si>
  <si>
    <t xml:space="preserve">60 ft </t>
  </si>
  <si>
    <t>Ranged spell attack:  2d8 poison damage &amp; save or be poisoned until end of your next turn.  Overpower:  +1d8 / lvl</t>
  </si>
  <si>
    <t>Sanctuary</t>
  </si>
  <si>
    <t>Creatures attacking target must make save or choose new target. Ends if creature makes attack or casts a spell that affects enemy.</t>
  </si>
  <si>
    <t>Searing Smite</t>
  </si>
  <si>
    <t>On next melee hit, the attack deals an extra 1d6 fire and ignites target.  At the start of each of its turns until the spell ends, target makes a ave or takes 1d6 fire damage.  On a successful save, the spell ends.  The target or another creature may use an action to put out the flames.
Overpower: +1d6 dmg on initial hit</t>
  </si>
  <si>
    <t>Shield</t>
  </si>
  <si>
    <t>Shield of force</t>
  </si>
  <si>
    <t>Until start of next turn, gain +5 bonus to AC, including against triggering attack. Immune to magic missile.</t>
  </si>
  <si>
    <t>gain +2 bonus to AC for duration</t>
  </si>
  <si>
    <t>Silent Image</t>
  </si>
  <si>
    <t>≤15ft cube</t>
  </si>
  <si>
    <t>Create a silent image of an object, creature, or phenom.  Action to move, may make movement seem natural.</t>
  </si>
  <si>
    <t>Sleep</t>
  </si>
  <si>
    <t>Creatures in 20ft rad</t>
  </si>
  <si>
    <t>Affects 5d8 HP in ascending order of current HP.  Creatures fall unconscious.</t>
  </si>
  <si>
    <t>Speak with Animals</t>
  </si>
  <si>
    <t>Div</t>
  </si>
  <si>
    <t>Comprehend and communicate with Beasts. Limited by intelligence. Does not charm.</t>
  </si>
  <si>
    <t>Tasha's Hideous Laughter</t>
  </si>
  <si>
    <t>Creature falls prone laughing (incapacitated).  Wis save negates.  Int &lt;5 is immune.  At end of turn and each time it takes damage, gets another save to shake.  Advantage to save if damaged.</t>
  </si>
  <si>
    <t>Tenser's Floating Disk</t>
  </si>
  <si>
    <t>disk of force</t>
  </si>
  <si>
    <t>You create a hovering 3ft disk of force.  It can carry 500lb of weight and follows you (20ft)</t>
  </si>
  <si>
    <t>On next melee hit, you deal an extra 2d6 thunder damage.  Target must succeed on Str save or be pushed 10 ft away and knocked prone.  Makes an audible noise up w/in 300 ft of you.</t>
  </si>
  <si>
    <t>Thunderwave</t>
  </si>
  <si>
    <t>15ft cube from you</t>
  </si>
  <si>
    <t>Creatures in area that fail a save take 2d8 thunder and pushed 10 feet away from you.  Half damage on save and are not pushed.</t>
  </si>
  <si>
    <t>Unseen Servant</t>
  </si>
  <si>
    <t>Creates invisible, mindless, shapeless force (AC 10, 1 HP, Str 2, no attacks).  Bonus action: command it to move 15ft and interact with objects.  Dispells if moves out of range.</t>
  </si>
  <si>
    <t>Witch Bolt</t>
  </si>
  <si>
    <t>Ranged spell attack.  Hit deals 1d12 lightning damage and on each of your turns, use action to deal 1d12 damage automatically. Ends if you use action for something else, exceed range, or target has total cover.  Overpower: +1d12 initial damage / lvl</t>
  </si>
  <si>
    <t>Wrathful Smite</t>
  </si>
  <si>
    <t>On next melee hit, you deal an extra 1d6 psychic damage.  If the target is a creature, it must make a Wis save or be frightened of you until the spell ends.  As an action, creature can make a Wis check against your spell save DC to end the spell.</t>
  </si>
  <si>
    <t>Aganazzar's Scorcher</t>
  </si>
  <si>
    <t>Gain 5 max and current hp.  Overpower: +5 hp / lvl</t>
  </si>
  <si>
    <t>Alter Self</t>
  </si>
  <si>
    <t>Animal Messenger</t>
  </si>
  <si>
    <t>1 tiny beast</t>
  </si>
  <si>
    <t>Target beast travels for spell duration toward a specified location and creature you describe.  If it makes it to the described, it delivers a message up to 25 words in your voice. Overpower: +24 hr duration</t>
  </si>
  <si>
    <t>Arcane Lock</t>
  </si>
  <si>
    <t>1 lockable object</t>
  </si>
  <si>
    <t>Object is locked to everyone but creatures you specify.  Increases open DC by 10.</t>
  </si>
  <si>
    <t>(Dispel)</t>
  </si>
  <si>
    <t>Augury</t>
  </si>
  <si>
    <t>Divination instruments</t>
  </si>
  <si>
    <t>Portents Weal/Woe of action in next 30 mins</t>
  </si>
  <si>
    <t>Barkskin</t>
  </si>
  <si>
    <t>Target's skin turns barklike.  AC can't be less than 16.</t>
  </si>
  <si>
    <t>Beast Sense</t>
  </si>
  <si>
    <t>Touch willing beast. See through beast's eyes and ears, including special senses.</t>
  </si>
  <si>
    <t>Blindness/Deafness</t>
  </si>
  <si>
    <t>Target is blinded or deafened.  Target makes a Con save at the end of each turn to end the spell.</t>
  </si>
  <si>
    <t>Blur</t>
  </si>
  <si>
    <t>Creatures have disadvantage on attack rolls against you</t>
  </si>
  <si>
    <t>Branding Smite</t>
  </si>
  <si>
    <t>On next melee hit, you deal an extra 2d6 radiant to the target, which stop being invisible and sheds dim light in a 5 ft rad, and can't become invisible until the spell ends.
Overpower: +1d6 damage.</t>
  </si>
  <si>
    <t>Calm Emotions</t>
  </si>
  <si>
    <t>20 ft rad</t>
  </si>
  <si>
    <t>Each humanoid in area; can suppress charm or fright, or make a target indifferent from being hostile unless it or its friends are harmed.</t>
  </si>
  <si>
    <t>Cloud of Daggers</t>
  </si>
  <si>
    <t>Creatures take 4d4 slashing damage when entering the area or starting its turn there. Overpower: +2d4 damage</t>
  </si>
  <si>
    <t>Continual Flame</t>
  </si>
  <si>
    <t>You create a flame as bright as a torch on a target object.  It creates no heat and uses no oxygen.</t>
  </si>
  <si>
    <t>Until dispelled</t>
  </si>
  <si>
    <t>Cordon of Arrows</t>
  </si>
  <si>
    <t>1 Acti</t>
  </si>
  <si>
    <t>4 arrows or bolts</t>
  </si>
  <si>
    <t xml:space="preserve">Plant arrows or bolts into ground. When another creature approaches within 40ft for first time on turn (or ends turn there), 1 ammo shoots it.  Dex save or take 1d6 piercing (destroys ammo). Can specify creatures to ignore. Overpower: +2 ammo </t>
  </si>
  <si>
    <t>arrows or bolts</t>
  </si>
  <si>
    <t>Crown of Madness</t>
  </si>
  <si>
    <t>Target is charmed by you; a twisted crown of jagged iron appears on its head.  Target must make a melee attack vs a creature other than itself that you choose before moving.  It can act normally if none are in range.  You must use your action to maintain control over the target or the spell ends.  The target gets a Wis save at the end of each turn to end the spell.</t>
  </si>
  <si>
    <t>Darkness</t>
  </si>
  <si>
    <t>15ft radius</t>
  </si>
  <si>
    <t>Darkness radiates, blocks light and vision. Can be covered. Dispels lvl 2 or lower lights.</t>
  </si>
  <si>
    <t>Darkvision</t>
  </si>
  <si>
    <t>Willing creature gains darkvision of 60ft</t>
  </si>
  <si>
    <t>Detect Thoughts</t>
  </si>
  <si>
    <t>You focus your mind on an intelligent creature that you can see.  You initially learn surface thoughts.  It gets a wis save to resist further probing; if it fails, you gain insight into reasoning, emotional state, and something that looms large in its mind.  Creature can use action on its turn to make an Int check vs your Int check; if it succeeds, the spell ends. You can also use this spell to detect the presence of thinking creatures you can't see.</t>
  </si>
  <si>
    <t>Dust Devil</t>
  </si>
  <si>
    <t>Elemental appears in space. Creature ending turn adjacent to devil takes 1d8 bludgeoning damage and is pushed 10ft away (Str save for 1/2 and no push).  Bonus action: move devil 30ft. Blows around sand, gravel, loose dirt into 10ft radius cloud (heavily obscured).  Overpower: +1d8 dmg/lvl</t>
  </si>
  <si>
    <t>Earthbind</t>
  </si>
  <si>
    <t>300 ft</t>
  </si>
  <si>
    <t>Target's fly speed is 0 (Str save negates). Airborne creatures descend 60ft per round (don't fall(</t>
  </si>
  <si>
    <t>Enhance Ability</t>
  </si>
  <si>
    <t>Target gans one of the following:  Bear's Endurance: Adv Con checks, +2d6 temp hp; Bull's Strength: Adv Str checks, x2 carrying capacity; Cat's Grace: Adv Dex checks, ignores 20 ft fall dmg; Eagle Splendor: Adv Cha checks; Fox's Cunning: Adv Int checks; Owl's Wisdom: Adv Wis checks. Overpower: +1 target</t>
  </si>
  <si>
    <t>Enlarge/Reduce</t>
  </si>
  <si>
    <t>Enthrall</t>
  </si>
  <si>
    <t>creatures of  your choice</t>
  </si>
  <si>
    <t>Targets have disadvantage on Perception checks made to perceive any creature other than you.  The spell ends if you stop speaking.  Creatures you are fighting have advantage on the save.</t>
  </si>
  <si>
    <t>Find Steed</t>
  </si>
  <si>
    <t>10 min</t>
  </si>
  <si>
    <t>Summon a spirit steed that you choose the form.  It is celestial, fey, or fiend; intelligence becomes a 6 if lower, and understand one language you speak.</t>
  </si>
  <si>
    <t>Find Traps</t>
  </si>
  <si>
    <t>line of sight</t>
  </si>
  <si>
    <t>You sense the presence of any trap in range, but not the location.</t>
  </si>
  <si>
    <t>Flame Blade</t>
  </si>
  <si>
    <t>conjured blade</t>
  </si>
  <si>
    <t>Summon firey scimitar.  Grants melee spell attack for 3d6 fire damage.  Sheds light (bright 10ft, dim 20ft).  Overpower:  +1d6 damage at 4th, 6th, 8th level slots</t>
  </si>
  <si>
    <t>Flaming Sphere</t>
  </si>
  <si>
    <t>5ft diameter sphere</t>
  </si>
  <si>
    <t>Creatures adjacent to sphere at end of their turn take 2d6 fire damage, save for 1/2.  Move sphere 30ft as bonus action. Creatures hit by sphere take damage (save for 1/2). Sheds light 20ft rad. Ignites combustibles.  Overpower: +1d6 damage / lvl</t>
  </si>
  <si>
    <t>Gentle Repose</t>
  </si>
  <si>
    <t>1 corpse</t>
  </si>
  <si>
    <t>Target is protected from decay and can't become undead.</t>
  </si>
  <si>
    <t>Gust of Wind</t>
  </si>
  <si>
    <t>60ft line</t>
  </si>
  <si>
    <t>60ft line, 10ft wide blasts from you for duration.  Creatures starting turn in area are pushed 15ft (Str save negates). Movement against wind uses x2 movement.  Disperses gasses, extinguishes fires. Bonus action: change direction of line.</t>
  </si>
  <si>
    <t>Heat Metal</t>
  </si>
  <si>
    <t>manufactured metal object</t>
  </si>
  <si>
    <t>Creatures in physical contact with object take 2d8 fire dmg; you may use a bonus action to cause this damage again.  If the creature is holding the object, it must make a Con save or drop it.  If it doesn't drop the object, it has disadvantage on attack rolls and checks until the start of your next turn. Overpower: +d8 dmg</t>
  </si>
  <si>
    <t>Hold Person</t>
  </si>
  <si>
    <t>Save or paralyzed.  Make another save at end of each turn.  Overpower: +1 target / lvl (targets within 30ft of each other)</t>
  </si>
  <si>
    <t>Invisibility</t>
  </si>
  <si>
    <t>Creature and possesions become invisible. Ends if target attacks or casts a spell.  Overpower:  +1 target / lvl</t>
  </si>
  <si>
    <t>Knock</t>
  </si>
  <si>
    <t>Target becomes unlocked, unstuck, or onbarred.  Only 1 lock is affected.  Arcane locks suppressed for 10 min.  Loud knock sound audible within 300ft.</t>
  </si>
  <si>
    <t>Lesser Restoration</t>
  </si>
  <si>
    <t>Cures 1 disease or condition (blind, deaf, paralyzed, poison)</t>
  </si>
  <si>
    <t>Levitate</t>
  </si>
  <si>
    <t>1 creature or object</t>
  </si>
  <si>
    <t>Target up to 500lbs rises vertically ≤20ft. Unwilling creature allowed save to negate.  Change target's altitude by 20ft on your turn (Action) or target can use Move/</t>
  </si>
  <si>
    <t>Locate Animals or Plants</t>
  </si>
  <si>
    <t>You learn the direction and distance to the closest creature or plant of a specified kind w/in 5 miles, if any are present.</t>
  </si>
  <si>
    <t>Locate Object</t>
  </si>
  <si>
    <t>1000 Ft</t>
  </si>
  <si>
    <t>Sense the direction to a familiar object's location w/in range.  Can't locate through any lead.</t>
  </si>
  <si>
    <t>Magic Mouth</t>
  </si>
  <si>
    <t>unattended object</t>
  </si>
  <si>
    <t xml:space="preserve">Implant message on object (≤25 words), set visual/audio trigger. within 30ft When triggered, mouth appears and speaks in your voice/volume.  Can dispel or reset itself. </t>
  </si>
  <si>
    <t>Maximilian’s Earthen Grasp</t>
  </si>
  <si>
    <t>Melf's Acid Arrow</t>
  </si>
  <si>
    <t>Ranged spell attack; hit deals 4d4 acid and 2d4 acid at end of its next turn.  On miss, splashes for 1/2 initial.  Overpower, +1d4 damage to initial and secondary / lvl</t>
  </si>
  <si>
    <t>Mirror Image</t>
  </si>
  <si>
    <t>Create 3 duplicates of yourself (AC 10+dex). Attacks may hit those instead.  Images destroyed if hit.</t>
  </si>
  <si>
    <t>Misty Step</t>
  </si>
  <si>
    <t>teleport up to 30ft to unnocupied space</t>
  </si>
  <si>
    <t>Moonbeam</t>
  </si>
  <si>
    <t>5x40ft cylinder</t>
  </si>
  <si>
    <t>Cylinder provides dim light.  Creatures entering or starting turn in area take 2d10 radiant (Con save for 1/2).  Shapechanges revert to original form and have disadvantage on save.  Each turn, may use Action to move it 60ft.  Overpower:  +1d10 / level</t>
  </si>
  <si>
    <t>Nystul's Magic Aura</t>
  </si>
  <si>
    <t>Pass Without Trace</t>
  </si>
  <si>
    <t>Allies in 30ft</t>
  </si>
  <si>
    <t>Each creature you choose gets +10 to stealth checks and can't be tracked by non-magical means.  Affected creatures don't leave tracks.</t>
  </si>
  <si>
    <t>Phantasmal Force</t>
  </si>
  <si>
    <t>Prayer Of Healing</t>
  </si>
  <si>
    <t>≤6 living creatures</t>
  </si>
  <si>
    <t>Heals 2d8+spellcasting ability mod.  Overpower: +1d8 healing / lvl</t>
  </si>
  <si>
    <t>Protection from Poison</t>
  </si>
  <si>
    <t>You neutralize one poison that you know is present, or neutralize one at random.  Target has advantage on saves vs poison, and resistance to poison dmg.</t>
  </si>
  <si>
    <t>Pyrotechnics</t>
  </si>
  <si>
    <t>Ray of Enfeeblement</t>
  </si>
  <si>
    <t>Ranged spell attack; on hit, creature deals 1/2 damage on STR weapon attacks.  Target saves at end of each turn to end (Con).</t>
  </si>
  <si>
    <t>Rope Trick</t>
  </si>
  <si>
    <t>Scorching Ray</t>
  </si>
  <si>
    <t>≤3 targets</t>
  </si>
  <si>
    <t>Fire 3 rays; ranged spell attack each; 2d6 fire damage.  Overpower: +1 ray / lvl</t>
  </si>
  <si>
    <t>See Invisibility</t>
  </si>
  <si>
    <t>Shatter</t>
  </si>
  <si>
    <t>60ft</t>
  </si>
  <si>
    <t>10ft rad sphere</t>
  </si>
  <si>
    <t>Deals 3d8 thunder damage (Con save for 1/2). Creatures made of inorganic material (stone, crystal, metal) have disadvantage.  Damages non-attended nonmagical objects.  Overpower: +1d8 dmg / lvl</t>
  </si>
  <si>
    <t>Silence</t>
  </si>
  <si>
    <t>no sound can be created in or through area for duration.</t>
  </si>
  <si>
    <t>Skywrite</t>
  </si>
  <si>
    <t>Sight</t>
  </si>
  <si>
    <t>Create up to 10 cloud words in sky</t>
  </si>
  <si>
    <t>Snilloc’s Snowball Swarm</t>
  </si>
  <si>
    <t>Spider Climb</t>
  </si>
  <si>
    <t>Climb speed equal to walking speed.  May move vertically and upside-down while hands are free.</t>
  </si>
  <si>
    <t>Spike Growth</t>
  </si>
  <si>
    <t>150 ft</t>
  </si>
  <si>
    <t>20ft radius</t>
  </si>
  <si>
    <t>Ground in area becomes difficult terrain. Creatures moving into/within area take 2d4 piercing damage per 5 ft.  Ground looks natural; Perception checks vs spell DC to detect</t>
  </si>
  <si>
    <t>Special</t>
  </si>
  <si>
    <t>Spiritual Weapon</t>
  </si>
  <si>
    <t>1 floating weapon</t>
  </si>
  <si>
    <t>Create a floating weapon.  Lasts duration; when cast, make melee spell attack vs creature w/in 5 ft of weapon.  On hit, target takes 1d8+spellcasting modifier force damage.  Bonus action: Move up to 20ft, make an attack</t>
  </si>
  <si>
    <t>Suggestion</t>
  </si>
  <si>
    <t>You suggest a non-harmful act.  On a failed save, target pursues the described act to the best of its ability for the duration.</t>
  </si>
  <si>
    <t>≤8 Hrs</t>
  </si>
  <si>
    <t>Warding Bond</t>
  </si>
  <si>
    <t>While the target is w/in 60 ft of you it gains +1 AC and saves and resistance to all damage.  You take the same amount of damage it takes.</t>
  </si>
  <si>
    <t>Warding Wind</t>
  </si>
  <si>
    <t>Strong wind surrounds you.  Deafens you and others, extinguishes small fires, difficult terrain to others, ranged weapons have disadvantage, blocks/disperses vapor, gas, fog.</t>
  </si>
  <si>
    <t>Web</t>
  </si>
  <si>
    <t>20 ft cube</t>
  </si>
  <si>
    <t>You create webs that become difficult terrain and lightly obscure the area.  Spell ends after 1 round if the webs aren't anchored to two solid masses.  Restrains creatures that enter or start the turn in the area if they fail the save.</t>
  </si>
  <si>
    <t>Zone of Truth</t>
  </si>
  <si>
    <t>15 ft rad</t>
  </si>
  <si>
    <t>Create a zone.  Creatures entering or starting their turn in the zone must make a Cha save or be unable to speak a deliberate lie.  You know whether the creature succeeds or fails the save.  It does not compel them to speak.</t>
  </si>
  <si>
    <t>Animate Dead</t>
  </si>
  <si>
    <t>Create an undead servant (small or medium, skeleton or zombie). As a bonus action you may mentally command all creatures you made that are w/in 60 ft of you w/in 24 hours of creation.  You must recast the spell to retain control each day. Overpower: +2 undead created.</t>
  </si>
  <si>
    <t>Aura of Vitality</t>
  </si>
  <si>
    <t>30 ft rad</t>
  </si>
  <si>
    <t>You can use a bonus action to cause one creature w/in aura to regain 2d6 HP.  Aura moves with you.</t>
  </si>
  <si>
    <t>Beacon Of Hope</t>
  </si>
  <si>
    <t>targets in range</t>
  </si>
  <si>
    <t>Targets have advantage on Wisdom &amp; Death saves, receive maximum healing</t>
  </si>
  <si>
    <t>Bestow Curse</t>
  </si>
  <si>
    <t>Choose one:  -Target has disadvantage on ability checks and saves with one ability score; -Target has disadvantage on attacks vs you; -Target must make a Wis save at start of turn, if it fails it wastes its action doing nothing; -Your attacks/spells deal +d8 damage to target. Overpower: +Duration</t>
  </si>
  <si>
    <t>Blinding Smite</t>
  </si>
  <si>
    <t>On next melee hit, you deal an extra 2d8 radiant damage.  Target must succeed a Con save or be blinded until the spell ends.  Target makes another saving throw at the end of each of its turns to remove blindness.</t>
  </si>
  <si>
    <t>Blink</t>
  </si>
  <si>
    <t>Tans</t>
  </si>
  <si>
    <t>Call Lightning</t>
  </si>
  <si>
    <t>120 Ft</t>
  </si>
  <si>
    <t>60ft radius</t>
  </si>
  <si>
    <t>Storm cloud appears 100ft above you. Point to spot within range. Creatures within 5ft or point take 3d10 lightning damage (Save for 1/2). Use Action each turn to call lightning again.  In stormy weather, +1d10 damage.  Overpower:  +1d10 dmg/lvl above 3rd</t>
  </si>
  <si>
    <t>Clairvoyance</t>
  </si>
  <si>
    <t>1 mile</t>
  </si>
  <si>
    <t>You create an invisible sensor w/in range.  You hear or see at a location familiar to you at the sensor location.  As an action you can switch between hearing or seeing.</t>
  </si>
  <si>
    <t>Conjure Animals</t>
  </si>
  <si>
    <t>Conjure Barrage</t>
  </si>
  <si>
    <t>Counterspell</t>
  </si>
  <si>
    <t>1 spell being cast</t>
  </si>
  <si>
    <t>Counter spell of 3rd or lower.  4th or higher requires ability check (primary casting stat) DC 10+spell level. Overpower: raise level of counterspell</t>
  </si>
  <si>
    <t>Create Food and Water</t>
  </si>
  <si>
    <t>You create 45 lbs of food and 30 gallons of water on the ground or in containers w/in range.</t>
  </si>
  <si>
    <t>Crusader's Mantle</t>
  </si>
  <si>
    <t>nonhostile creatures in aura deal an extra 1d4 radiant damage with weapon attacks.  Aura moves with you.</t>
  </si>
  <si>
    <t>Daylight</t>
  </si>
  <si>
    <t>You create a sphere of bright light.  Can be cast on an object.  Dispels the Darkness spell.</t>
  </si>
  <si>
    <t>Dispel Magic</t>
  </si>
  <si>
    <t>1 target or magical effect</t>
  </si>
  <si>
    <t>Auto ends spells of  level 1-3. Higher level spells (4+) require spellcasting ability check DC 10+spell lvl.  Overpower: raises spell level of Dispel</t>
  </si>
  <si>
    <t>Weapon gains +1 bonus to attack and deals an extra 1d4 damage of a chosen elemental type (acid, cold, fire, lightning, or thunder). Overpower: If you use a 5th/6th level spell slot, +2 to attack, +2d4 elemental dmg</t>
  </si>
  <si>
    <t>Erupting Earth</t>
  </si>
  <si>
    <t>Fear</t>
  </si>
  <si>
    <t>30 ft cone</t>
  </si>
  <si>
    <t>Creatures becomes frightened and drop whatever it is holding.  They Dash away; if it ends its turn and you are not visible, they make a Wis save to end the effect.</t>
  </si>
  <si>
    <t>Feign Death</t>
  </si>
  <si>
    <t>Target appears dead to all outward inspection and spells, and is blind and incapacitated, has resist to all but psychic dmg, and disease/poison are suppressed.  Dismiss via touch.</t>
  </si>
  <si>
    <t>Fireball</t>
  </si>
  <si>
    <t>Creatures take 8d6 fire damage, save for 1/2. Ignites combustibles.  Overpower: +1d6 / lvl</t>
  </si>
  <si>
    <t>Flame Arrows</t>
  </si>
  <si>
    <t>Fly</t>
  </si>
  <si>
    <t>Fly speed of 60ft.  Overpower: +1 creature / lvl</t>
  </si>
  <si>
    <t>Gaseous Form</t>
  </si>
  <si>
    <t xml:space="preserve">Willing creature gains fly:10ft, can occupy space of other creature. Resistance to nonmagical damage, </t>
  </si>
  <si>
    <t>Glyph of Warding</t>
  </si>
  <si>
    <t>surface or object</t>
  </si>
  <si>
    <t>You create a glyph and choose a triggering action.  Choose one: Explosive: 20 ft rad 5d8 elemental dmg of your choise; Spell: Store a prepared spell of 3rd or lower, it goes off when triggered. Overpower +1d8 dmg or +1 spell lvl</t>
  </si>
  <si>
    <t>Until dispelled or triggered</t>
  </si>
  <si>
    <t>200gp</t>
  </si>
  <si>
    <t>Haste</t>
  </si>
  <si>
    <t>x2 Speed, +2 AC, advantage on Dex saves, +1 action per turn (Attack, Dash, Disengage, Hide, Use Object).  After duration, target can't move or take actions for 1 turn.</t>
  </si>
  <si>
    <t>Hunger of Hadar</t>
  </si>
  <si>
    <t>Hypnotic Pattern</t>
  </si>
  <si>
    <t>30 ft cube</t>
  </si>
  <si>
    <t>Each creature in area is charmed.  The spell ends if it takes any damage or if someone else uses an action to shake the creature out of its stupor</t>
  </si>
  <si>
    <t>Leomund's Tiny Hut</t>
  </si>
  <si>
    <t>10 ft rad hemisphere</t>
  </si>
  <si>
    <t>9 creatures of medium size or smaller fit inside.  All other creatures and objects are barred from entering. Spells and magic effects are barred from passing through.  You control the interior lighting, and the dome is opaque from the outside, transparent from inside.</t>
  </si>
  <si>
    <t>Lightning Arrow</t>
  </si>
  <si>
    <t>Lightning Bolt</t>
  </si>
  <si>
    <t>100ft line from you</t>
  </si>
  <si>
    <t>Deals 8d6 lightning damage, save for 1/2.  Ignites combustibles.  Overpowered: +1d6 damage / lvl</t>
  </si>
  <si>
    <t>Magic Circle</t>
  </si>
  <si>
    <t>10 Ft</t>
  </si>
  <si>
    <t>10 ft rad, 20 ft cylinder</t>
  </si>
  <si>
    <t>Affects one or more of these types: celestials, elementals, fey, fiends, undead.  Hedges them out, creatures have disadvantage on attacks vs targets w'in cylinder, target w/in cylinder can't be charmed, frightened, or possessed.  When cast, you can choose to make it operate in reverse, trapping creature w/in it.  Overpower: +1 Hr duration</t>
  </si>
  <si>
    <t>Major Image</t>
  </si>
  <si>
    <t xml:space="preserve"> ≤20ft cube</t>
  </si>
  <si>
    <t>Image includes sounds, smells, temp.  Use Action to move image in range. Observers can spend Action to make Investigation check. Overpower: 6th+ no concentration required.</t>
  </si>
  <si>
    <t>Mass Healing Word</t>
  </si>
  <si>
    <t>Creatures heal 1d4+ spellcasting ability modifier. Overpower: +1d4 healing / lvl</t>
  </si>
  <si>
    <t>Meld into Stone</t>
  </si>
  <si>
    <t>stone surface large enough to contain you</t>
  </si>
  <si>
    <t>You merge into the stone; you are unable to see outside, but may make Perception checks to hear.  The spell ends when you leave the stone.  Partial destruction of stone expels you and deals 6d6 bludgeoning, and you fall prone.</t>
  </si>
  <si>
    <t>8 hours</t>
  </si>
  <si>
    <t>Melf’s Minute Meteors</t>
  </si>
  <si>
    <t>Nondetection</t>
  </si>
  <si>
    <t>target touched</t>
  </si>
  <si>
    <t>Hide willing target/object (10ft cube) from divination magic or magical scrying sensors.</t>
  </si>
  <si>
    <t>Phantom Steed</t>
  </si>
  <si>
    <t>Steed of your appearance appears (with saddle, etc). Creature you choose can ride.  Riding horse stats except speed of 100ft,  10 mph. When spell ends, steed gradually fades (1min). Spell ends when dismissed or steed takes damage.</t>
  </si>
  <si>
    <t>Plant Growth</t>
  </si>
  <si>
    <t>1 Act or 8 Hrs</t>
  </si>
  <si>
    <t>100ft rad or 1/2 mile</t>
  </si>
  <si>
    <t>2 versions:  1 Action - 100ft radius - with exclusion areas you secify, plants grow thick (1/4 movement). 8 Hours - plants in 1/2 mile rad yield x2 harvest for 1 year.</t>
  </si>
  <si>
    <t>Protection From Energy</t>
  </si>
  <si>
    <t>Creature gains resistance to acid, cold, fire, lightning, or thunder.</t>
  </si>
  <si>
    <t>All curses are removed. Breaks attunement to cursed items.</t>
  </si>
  <si>
    <t>1 dead creature</t>
  </si>
  <si>
    <t>Return creature to life with 1 hp that died within last minute.</t>
  </si>
  <si>
    <t>300gp</t>
  </si>
  <si>
    <t>Sending</t>
  </si>
  <si>
    <t>Unlimited</t>
  </si>
  <si>
    <t>You send a short ≤25 word message to a familiar creature.  Target can make equaly short reply.</t>
  </si>
  <si>
    <t>Sleet Storm</t>
  </si>
  <si>
    <t>20x40ft cylinder</t>
  </si>
  <si>
    <t>Freezing rain/sleet falls in 20ft tall, 40ft radius cylinder n range.  Heavily obscured, extinguishes flames, covers ground in slick ice (difficult terrain).  When creature enters for first time on turn or starts turn there, save or fall prone.  Concentration vs spell DC required to maintain spells in area.</t>
  </si>
  <si>
    <t>Slow</t>
  </si>
  <si>
    <t>Speak With Dead</t>
  </si>
  <si>
    <t>Ask a corpse 5 questions, it only knows what it knew in life; it does not have to tell the truth.</t>
  </si>
  <si>
    <t>10 Mins</t>
  </si>
  <si>
    <t>Speak with Plants</t>
  </si>
  <si>
    <t>Spirit Guardians</t>
  </si>
  <si>
    <t>Self (15-ft radius)</t>
  </si>
  <si>
    <t>Area</t>
  </si>
  <si>
    <t>Designate unaffected targets.  Affected creatures' speed halved in area, must make save or take 3d8 radiant if entering or starting its turn in area.</t>
  </si>
  <si>
    <t>Stinking Cloud</t>
  </si>
  <si>
    <t xml:space="preserve">Cloud is heavily obscured, flows around corners.  Creatures in cloud at start of turn must save against poison.  On fail, spends action retching.  non-breathing creatures are immune. </t>
  </si>
  <si>
    <t>Tidal Wave</t>
  </si>
  <si>
    <t>Tongues</t>
  </si>
  <si>
    <t>Grants the target the ability to understand any spoken language, and the target is understood by any creature that knows at least one language.</t>
  </si>
  <si>
    <t>Vampiric Touch</t>
  </si>
  <si>
    <t>For duration, make melee spell attack; hit deals 3d6 necrotic damage and heals you for 1/2 necrotic dealt.  Overpower:  +1d6 damage per level</t>
  </si>
  <si>
    <t>Wall of Sand</t>
  </si>
  <si>
    <t>Wall of Water</t>
  </si>
  <si>
    <t>Water Breathing</t>
  </si>
  <si>
    <t>Water Walk</t>
  </si>
  <si>
    <t>≤10 willing creatures</t>
  </si>
  <si>
    <t>Targets can move across any liquid surface.  Submerged targets are brought to the surface at a rate of 60 ft/rnd</t>
  </si>
  <si>
    <t>Wind Wall</t>
  </si>
  <si>
    <t>Arcane Eye</t>
  </si>
  <si>
    <t>1 magical sensor</t>
  </si>
  <si>
    <t>Create invisible eye that sees in all directions (normal and 30ft darkvision).</t>
  </si>
  <si>
    <t>Aura of Life</t>
  </si>
  <si>
    <t>nonhostile creatures in aura have necrotic resistance; hit points maximums can't be reduced; regains 1 hit point if at 0 hp when turn starts in the aura.</t>
  </si>
  <si>
    <t>nonhostile creatures in aura can't become diseased, gain poison resistance, and advantage vs saves that cause blind, charm, deaf, fright, paralysis, poison, or stun.</t>
  </si>
  <si>
    <t>Banishment</t>
  </si>
  <si>
    <t>Banish the target; if target is native, banished until spell ends.  If target is not native and spell lasts a full minute, target does not return.  Overpower: +1 target</t>
  </si>
  <si>
    <t>Blight</t>
  </si>
  <si>
    <t>8d8 Necrotic damage (save for 1/2).  no effect on undead/constructs.  Plants creatures save with disadvantage. normal plants die.</t>
  </si>
  <si>
    <t>Compulsion</t>
  </si>
  <si>
    <t>Creatures of your choice</t>
  </si>
  <si>
    <t>Targets that fail the save are compelled to move in a direction horizontal to you when you use a bonus action to direct them on your turn.  They may use their action before or after this movement.  After moving, it can make another Wis save to try to end the effect.  They are not compelled to move into hazards, but will provoke opportunity attacks to move.</t>
  </si>
  <si>
    <t>Confusion</t>
  </si>
  <si>
    <t>10 ft rad</t>
  </si>
  <si>
    <t>Affected target can't take reactions and must roll a d10 at the start of each of its turns:  1: Uses all its movement in a random direction. 2-6: Does nothing. 7-8: Random melee attack vs creature in reach. 9-10: Acts normally.  It makes a new save to end the affect at the end of turn. Overpower: +5 ft radius</t>
  </si>
  <si>
    <t>Conjure Minor Elementals</t>
  </si>
  <si>
    <t>Summoned</t>
  </si>
  <si>
    <t>Choose: One CR2, Two CR 1, Four CR 1/2, or Eight CR 1/4 Elementals.  Summons are friendly to you and allies.  Roll Init for group. Obey verbal commands you issue.</t>
  </si>
  <si>
    <t>Conjure Woodland Beings</t>
  </si>
  <si>
    <t>Control Water</t>
  </si>
  <si>
    <t>100 ft cube</t>
  </si>
  <si>
    <t xml:space="preserve">Choose an effect:  Flood, Part, Redirect, Whirlpool.  As an action you may choose a new effect each round. </t>
  </si>
  <si>
    <t>Next time target drops to 0, instead has 1 hp. Negates next death effect.</t>
  </si>
  <si>
    <t>Dimension Door</t>
  </si>
  <si>
    <t>500 ft</t>
  </si>
  <si>
    <t>You + 1</t>
  </si>
  <si>
    <t>Teleport within range, line of effect not needed</t>
  </si>
  <si>
    <t>Divination</t>
  </si>
  <si>
    <t>Ask single question about a goal, event, or activity within 7 days.</t>
  </si>
  <si>
    <t>Dominate Beast</t>
  </si>
  <si>
    <t>Elemental Bane</t>
  </si>
  <si>
    <t>Evard's Black Tentacles</t>
  </si>
  <si>
    <t>20ft square</t>
  </si>
  <si>
    <t>Area is difficult terrain. When creature enters or starts turn in area, Dex save or take 3d6 bludgeoning and be restrained for duration.  Restrained creatures take 3d6 bludgeoning at start of turn.  Str or Dex check vs save (action) DC to free itself.</t>
  </si>
  <si>
    <t>Fabricate</t>
  </si>
  <si>
    <t>120ft</t>
  </si>
  <si>
    <t>special</t>
  </si>
  <si>
    <t>Convert raw mats into finished products. Fabricate Lare or smaller (10ft cube or eight 5ft cubes) if have enough mats.  Metal/stone/mineral objects must me medium or in 5ft cube or smaller. Can't create creatures/magic items or craftsmanship objects without appropriate tool proficiency.</t>
  </si>
  <si>
    <t>Fire Shield</t>
  </si>
  <si>
    <t>1 act</t>
  </si>
  <si>
    <t>light in 10ft/20ft; resistance to cold or fire; when hit by melee attack, creature takes 2d8 cold or fire damage</t>
  </si>
  <si>
    <t>Freedom Of Movement</t>
  </si>
  <si>
    <t>Movement unaffected by difficult terrain and magic that reduces speed, paralyzes, or restrains. Can spend 5ft of movement to escape from nonmagical constraints. Functions normally underwater.</t>
  </si>
  <si>
    <t>Giant Insect</t>
  </si>
  <si>
    <t>Grasping Vine</t>
  </si>
  <si>
    <t>Greater Invisibility</t>
  </si>
  <si>
    <t>Become invisible until spell duration ends</t>
  </si>
  <si>
    <t>Guardian Of Faith</t>
  </si>
  <si>
    <t>Spectral guardian in 1 space</t>
  </si>
  <si>
    <t>Guardian occupies space and enemies that move within 10ft of guardian take 20 radiant damage (save for 1/2).  Damages when it has dealt 60 total damage.</t>
  </si>
  <si>
    <t>Hallucinatory Terrain</t>
  </si>
  <si>
    <t>150 ft cube</t>
  </si>
  <si>
    <t>You make natural terrain in range look, sound, and smell like some other sort of natural terrain.  Tactile characteristics are unchanged.  If the difference isn't obvious by touch, a creature can attempt an Investigation check against your spell DC to disbelieve.</t>
  </si>
  <si>
    <t>24 hours</t>
  </si>
  <si>
    <t>Ice Storm</t>
  </si>
  <si>
    <t>20ft rad, 40ft high cylinder</t>
  </si>
  <si>
    <t>Deals 2d8 bludgeoning and 4d6 cold damage, save for 1/2.  Are becomes difficult terrain. Overpower: +1d8 bludgeoning damage / lvl</t>
  </si>
  <si>
    <t>Leomud's Secret Chest</t>
  </si>
  <si>
    <t>a chest</t>
  </si>
  <si>
    <t>Hide chest (up to 12cu ft) on ethereal plane.  Can touch replica to call/send chest. After 60 days, spell may end (see PHB).</t>
  </si>
  <si>
    <t>5,050 gp</t>
  </si>
  <si>
    <t>Locate Creature</t>
  </si>
  <si>
    <t>Sense the direction to a familiar creature's location w/in range.  Can't locate through 10 ft of running water in path.</t>
  </si>
  <si>
    <t>Mordenkainen's Faithful Hound</t>
  </si>
  <si>
    <t>phantom dog</t>
  </si>
  <si>
    <t>Conjure stationary invisible dog you can see. Barks at creatures within 30ft that dont speak password. Sees invisible/ethereal and ignores illusions. Start of your turn, dog bites hostile creatures using your spell attack (4d8 piercing).</t>
  </si>
  <si>
    <t>Mordenkainen's Private Sanctum</t>
  </si>
  <si>
    <t>5-100ft cube</t>
  </si>
  <si>
    <t>Ward area with various securities:  prevent sound, vision, sensors, divination, teleportation and planar travel.  Overpower:  +100ft size / lvl</t>
  </si>
  <si>
    <t>Otiluke's Resilient Sphere</t>
  </si>
  <si>
    <t>1 creature or object L or smaller</t>
  </si>
  <si>
    <t>Sphere of force encloses target.  Dex save negates. Nothing can pass through barrier, though target can breather. Sphere is immune to damage and weightless. Enclosed creature can use action to push sphere and roll it 1/2 speed. Globe can be picked up/moved by creatures. Disintegrate spell destroys sphere without harming enclosed.</t>
  </si>
  <si>
    <t>Phantasmal Killer</t>
  </si>
  <si>
    <t>Creature makes Wisdom save or be frightened.  At end of each turn, target must make Wisdom save or take 4d10 psychic damage.  On successful save, spell ends.</t>
  </si>
  <si>
    <t>Polymorph</t>
  </si>
  <si>
    <t>Polymorphs 1 creature into a beast with CR ≤ target's level or CR.  Wisdom save negates. Shapechanges auto succeed. Lasts for duration or until target drops to 0 hp or dies. Assumes all stats of new for except alignment and personality.</t>
  </si>
  <si>
    <t>≤1 Hour</t>
  </si>
  <si>
    <t>Staggering Smite</t>
  </si>
  <si>
    <t>On next melee hit, you deal an extra 4d6 psychic damage.  On a failed Wis save, it has disadvantage on attack rolls, ability checks, and can't take reactions until the end of its next turn.</t>
  </si>
  <si>
    <t>Stone Shape</t>
  </si>
  <si>
    <t>stone</t>
  </si>
  <si>
    <t>Medium or smaller stone object or 5 ft section of stone reshapes to suit your purposes.</t>
  </si>
  <si>
    <t>Stoneskin</t>
  </si>
  <si>
    <t>Target has resistance to nonmagical bludgeon, pierce, slashing damage</t>
  </si>
  <si>
    <t>Storm Sphere</t>
  </si>
  <si>
    <t>Vitriolic Sphere</t>
  </si>
  <si>
    <t>Wall of Fire</t>
  </si>
  <si>
    <t>60ftx1ft wall or 20ft diam ring, 20ft high</t>
  </si>
  <si>
    <t>Creatures in area take 5d8 fire damage (1/2 with save).  One side deals damage within 10ft - other is safe. Creatures take damage when they end turn or enter area. Overpower: +1d8 damage/lvl</t>
  </si>
  <si>
    <t>Watery Sphere</t>
  </si>
  <si>
    <t>Animate Objects</t>
  </si>
  <si>
    <t>≤10 nonmagical objects</t>
  </si>
  <si>
    <t>Objects come to life at your command.  Medium targets count as two objects, Large as four, Huge as eight.  Each target animates and becomes a creature under your command.  See PHB pg 213 for animated object stats. Overpower: +2 objects animated</t>
  </si>
  <si>
    <t>Antilife Shell</t>
  </si>
  <si>
    <t>Awaken</t>
  </si>
  <si>
    <t>1 Huge or smaller beast or plant</t>
  </si>
  <si>
    <t>Target gains Int of 10, speaks one language you know.  Plants gain the ability to move.  It is charmed by your for 30 days or until you harm it.</t>
  </si>
  <si>
    <t>1000gp</t>
  </si>
  <si>
    <t>Banishing Smite</t>
  </si>
  <si>
    <t>On next hit, you deal an extra 5d10 force damage.  If the attack reduces the target to 50 HP or less, you banish it as per the Banishment spell.</t>
  </si>
  <si>
    <t>Bigby's Hand</t>
  </si>
  <si>
    <t>Circle of Power</t>
  </si>
  <si>
    <t>Friendly creatures in area have advantage and evasion on saves vs spells and magic effects.  Aura moves with you.</t>
  </si>
  <si>
    <t>Cloudkill</t>
  </si>
  <si>
    <t>When creature enters or starts turn, 5d8 poison (save for 1/2).  Fog moves 10ft away from you each turn.</t>
  </si>
  <si>
    <t>Commune</t>
  </si>
  <si>
    <t>Ask and receive answers to 3 "YES/no" questions.</t>
  </si>
  <si>
    <t>Commune with Nature</t>
  </si>
  <si>
    <t>Cone Of Cold</t>
  </si>
  <si>
    <t>60ft Cone</t>
  </si>
  <si>
    <t>Deals 8d8 cold damage, save for 1/2 damage.  Overpower: +1d8 / lvl</t>
  </si>
  <si>
    <t>Conjure Elemental</t>
  </si>
  <si>
    <t>Conjure Volley</t>
  </si>
  <si>
    <t>Contact Other Plane</t>
  </si>
  <si>
    <t>Contagion</t>
  </si>
  <si>
    <t>Make a melee spell attack.  On hit, you afflict the target with a disease.  At the end of target's turns, it makes a Con save; if it fails three the disease's effects last the duration; if it succeeds three, it recovers and the spell ends.  (Blinding Sickness, Filth Fever, Flesh Rot, Mindfire, Seizure, Slimy Doom)</t>
  </si>
  <si>
    <t>7 days</t>
  </si>
  <si>
    <t>Control Winds</t>
  </si>
  <si>
    <t>Creation</t>
  </si>
  <si>
    <t>Destructive Wave</t>
  </si>
  <si>
    <t>Each creature you choose w/in range must succeed on a Con save or take 5d6 thunder damage, as well as 5d6 radiant or necrotic damage, and be knocked prone.  If it succeeds, it takes half damage and is not knocked prone.</t>
  </si>
  <si>
    <t>Dispel Evil and Good</t>
  </si>
  <si>
    <t>Celestials, elementals, fey, fiends, and undead have disadvantage on attacks vs you.  End the spell early by using either of these:
Break Enchant: Removes charmed, frightened, possessed from a target. Dismiss: Cha save or creature is banished to home plane.</t>
  </si>
  <si>
    <t>Dominate Person</t>
  </si>
  <si>
    <t>Creature becomes dominated and you control it with your Action.  Has advantage on save if you are fighting it.  Any damage grants another save.  Overpower: 6th = 10 min, 7th = 1 Hr, 8th+ = 8 Hrs</t>
  </si>
  <si>
    <t>Dream</t>
  </si>
  <si>
    <t>Send dreams to target.  Nightmares deal 3d6 psychic damage on failed save and do not rest. If you have part of the creature, disadvantage on save.</t>
  </si>
  <si>
    <t>Flame Strike</t>
  </si>
  <si>
    <t>10ftx40ft column</t>
  </si>
  <si>
    <t>Creatures take 4d6 fire and 4d6 radiant damage, save for 1/2.  Overpower: +1d6 fire or radiant / lvl</t>
  </si>
  <si>
    <t>Geas</t>
  </si>
  <si>
    <t>Target becomes charmed; takes 5d10 psychic damage each time it acts in a manner countering your instructions, but only 1/day.  You can issue any nonsuicidal command.  Overpower: +1 yer duration</t>
  </si>
  <si>
    <t>30 days</t>
  </si>
  <si>
    <t>Greater Restoration</t>
  </si>
  <si>
    <t>Reduce exhaustion level by one, or end one of following: charm, petrify, curse, ability score or hp max reduction</t>
  </si>
  <si>
    <t>Hallow</t>
  </si>
  <si>
    <t>60 ft rad</t>
  </si>
  <si>
    <t>Area acts as Magic Circle.  Choose an extra effect: Courage: creatures can't be frightened, Darkness: Darkness fills the area, Daylight: Bright light fills the area, Energy Prot: Resistance to one damage type, Energy Vuln: Vulnerability to one damage type, Everlasting Rest: Dead bodies immune to undead, Extradim Interference: Teleport stuff doesn't work, Fear: Creatures frightened in area, Silence: Silenced, Tongues: Creatures can communicate regardless of language.</t>
  </si>
  <si>
    <t>1,000gp</t>
  </si>
  <si>
    <t>Hold Monster</t>
  </si>
  <si>
    <t>Target is paralyzed.  At the end of each of its turns, it makes a Wis save to end the effect. Overpower: +1 target w/in 30 ft of other targets</t>
  </si>
  <si>
    <t>Immolation</t>
  </si>
  <si>
    <t>Insect Plague</t>
  </si>
  <si>
    <t>Each creature in area makes save or takes 4d10 piercing dmg, half on save.  Creatures entering or ending a turn make this save. Overpower: +1d10 dmg</t>
  </si>
  <si>
    <t>Legend Lore</t>
  </si>
  <si>
    <t>You learn significant lore about a person, place, or object.</t>
  </si>
  <si>
    <t>200 +250*gp</t>
  </si>
  <si>
    <t>Maelstrom</t>
  </si>
  <si>
    <t>Mass Cure Wounds</t>
  </si>
  <si>
    <t>≤6 living creatures in 30ft rad sphere</t>
  </si>
  <si>
    <t>Heals 3d8+spellcasting ability mod hp.  Overpower: +1d8 healing / lvl</t>
  </si>
  <si>
    <t>Mislead</t>
  </si>
  <si>
    <t>Modify Memory</t>
  </si>
  <si>
    <t>Passwall</t>
  </si>
  <si>
    <t>5ft wide. 8ft tall, 20ft deep passage</t>
  </si>
  <si>
    <t xml:space="preserve">Creates passage on wooden, plaser, or stone surface. </t>
  </si>
  <si>
    <t>Planar Binding</t>
  </si>
  <si>
    <t>1 outsider</t>
  </si>
  <si>
    <t>You attempt to bind a celestial, elemental, fey, or fiend to your service.  The creature must stay in range for entire casting time.  Target makes a save; on failure it is bound to serve you. Overpower: +Duration</t>
  </si>
  <si>
    <t>Raise Dead</t>
  </si>
  <si>
    <t>Bring creature back to life (dead ≤10 days) with 1 hp</t>
  </si>
  <si>
    <t>500gp</t>
  </si>
  <si>
    <t>Rary's Telepathic Bond</t>
  </si>
  <si>
    <t>Reincarnate</t>
  </si>
  <si>
    <t>Scrying</t>
  </si>
  <si>
    <t>You can see and hear a particular creature you choose.  Target makes a Wis save mod'd by how well you know them.  On a failed save, you can see/hear around the target.</t>
  </si>
  <si>
    <t>Seeming</t>
  </si>
  <si>
    <t>Swift Quiver</t>
  </si>
  <si>
    <t>Telekinesis</t>
  </si>
  <si>
    <t>Teleportation Circle</t>
  </si>
  <si>
    <t>VM*</t>
  </si>
  <si>
    <t>Transmute Rock</t>
  </si>
  <si>
    <t>Tree Stride</t>
  </si>
  <si>
    <t>Wall of Force</t>
  </si>
  <si>
    <t>Wall Of Stone</t>
  </si>
  <si>
    <t>10 10x10 panels</t>
  </si>
  <si>
    <t>You create a wall out of contiguous panels. If a creature would be surrounded, it gets a save; on success it can move up to its speed to not be enclosed.</t>
  </si>
  <si>
    <t>Arcane Gate</t>
  </si>
  <si>
    <t>Blade Barrier</t>
  </si>
  <si>
    <t>Wall 100ft long or ring 60ft diameter, 20ft high, 5ft thick</t>
  </si>
  <si>
    <t>Creatures entering or starting turn in area take 6d10 slashing damage (save for 1/2). Wall is difficult terrain and 3/4 cover.</t>
  </si>
  <si>
    <t>Bones of the Earth</t>
  </si>
  <si>
    <t>Chain Lightning</t>
  </si>
  <si>
    <t>Target + 3 targets within 30ft of primary target</t>
  </si>
  <si>
    <t>Targets take 10d8 lightning damage, save for 1/2 damage.  Overpower: +1 target / lvl</t>
  </si>
  <si>
    <t>Circle of Death</t>
  </si>
  <si>
    <t>60ft rad sphere</t>
  </si>
  <si>
    <t>8d6 necrotic damage (Con save for 1/2)</t>
  </si>
  <si>
    <t>Conjure Fey</t>
  </si>
  <si>
    <t>Contingency</t>
  </si>
  <si>
    <t>Create Undead</t>
  </si>
  <si>
    <t>1 MIn</t>
  </si>
  <si>
    <t>up to 3 corpses of ≤med humanoids</t>
  </si>
  <si>
    <t xml:space="preserve">create ghoul per corpse.  Bonus action to command them.  Control for 24 hours.  </t>
  </si>
  <si>
    <t>150gp ea</t>
  </si>
  <si>
    <t>Disintegrate</t>
  </si>
  <si>
    <t>10d6+40 force damage, save negates.  Overpower: +3d6 damage / lvl</t>
  </si>
  <si>
    <t>Drawmij's Instant Summons</t>
  </si>
  <si>
    <t>Eyebite</t>
  </si>
  <si>
    <t>Find The Path</t>
  </si>
  <si>
    <t>Find shortest physical route to fixed location.</t>
  </si>
  <si>
    <t>≤1 day</t>
  </si>
  <si>
    <t>VSF*</t>
  </si>
  <si>
    <t>Flesh to Stone</t>
  </si>
  <si>
    <t>Forbiddance</t>
  </si>
  <si>
    <t>Globe Of Invulnerability</t>
  </si>
  <si>
    <t>Blocks spells 5th levle or lower from entering the sphere.  Overpower:  blocks spells of 1 level higher than slot used</t>
  </si>
  <si>
    <t>Guards and Wards</t>
  </si>
  <si>
    <t>Harm</t>
  </si>
  <si>
    <t>Deals 14d6 necrotic damage, save for 1/2.  Damage cannot reduce target below 1. HP maximum is reduced by damage amount (diseased).</t>
  </si>
  <si>
    <t>Heal</t>
  </si>
  <si>
    <t>Heals 70 hp. Ends blindness, deafness, disease.  Overpower: +10 healing / lvl</t>
  </si>
  <si>
    <t>Heroes' Feast</t>
  </si>
  <si>
    <t>Feast for ≤12</t>
  </si>
  <si>
    <t>1 Hr to consume. Cures diseases &amp; poison, immune to poison and fear, advantage on Wis saves. +2d10 hp current/max.</t>
  </si>
  <si>
    <t>Investiture of Flame</t>
  </si>
  <si>
    <t>Investiture of Ice</t>
  </si>
  <si>
    <t>Investiture of Stone</t>
  </si>
  <si>
    <t>Investiture of Wind</t>
  </si>
  <si>
    <t>Magic Jar</t>
  </si>
  <si>
    <t>Mass Suggestion</t>
  </si>
  <si>
    <t>≤12 creatures</t>
  </si>
  <si>
    <t>Language dependent. Suggest reasonable action.  Overpower: 7th (10 days), 8th (30 days), 9th (year + 1 day)</t>
  </si>
  <si>
    <t>Move Earth</t>
  </si>
  <si>
    <t>Otiluke's Freezing Sphere</t>
  </si>
  <si>
    <t>Otto's Irresistible Dance</t>
  </si>
  <si>
    <t>Target must use all movement to dance in place. Disadvantage on Dex saves and attacks. Enemies have advantage to hit target. Use Action to save.</t>
  </si>
  <si>
    <t>Planar Ally</t>
  </si>
  <si>
    <t>Primordial Ward</t>
  </si>
  <si>
    <t>Programmed Illusion</t>
  </si>
  <si>
    <t>Sunbeam</t>
  </si>
  <si>
    <t>Transport via Plants</t>
  </si>
  <si>
    <t>True Seeing</t>
  </si>
  <si>
    <t>Target has truesight, notices secret doors, and can see into the ethereal plane, at a range of 120 ft</t>
  </si>
  <si>
    <t>Wall of Ice</t>
  </si>
  <si>
    <t>Wall of Thorns</t>
  </si>
  <si>
    <t>Wind Walk</t>
  </si>
  <si>
    <t>Word of Recall</t>
  </si>
  <si>
    <t>Conjure Celestial</t>
  </si>
  <si>
    <t>Delayed Blast Fireball</t>
  </si>
  <si>
    <t>20ft radius sphere</t>
  </si>
  <si>
    <t>12d6 fire damage, +1d6 per round it was delayed.  Overcharge: +1d6 base damage / lvl</t>
  </si>
  <si>
    <t>Divine Word</t>
  </si>
  <si>
    <t>Etherealness</t>
  </si>
  <si>
    <t>Enter the border Ethereal and can only interact with Ethereal things.  Overpower: +3 creatures per level</t>
  </si>
  <si>
    <t>Finger Of Death</t>
  </si>
  <si>
    <t>Deals 7d8 +30 necrotic damage, save for 1/2.  Humanoid killed rises as zombie next turn.</t>
  </si>
  <si>
    <t>Fire Storm</t>
  </si>
  <si>
    <t>Ten 10ft cubes</t>
  </si>
  <si>
    <t>Cubes must be adjacent to another.  7d10 fire damage, save for 1/2.  May choose not to affect plant life.</t>
  </si>
  <si>
    <t>Forcecage</t>
  </si>
  <si>
    <t>1,500gp</t>
  </si>
  <si>
    <t>Mirage Arcane</t>
  </si>
  <si>
    <t>Mordenkainen's Magnificent Mansion</t>
  </si>
  <si>
    <t>15gp</t>
  </si>
  <si>
    <t>Mordenkainen'S Sword</t>
  </si>
  <si>
    <t>hovering sword</t>
  </si>
  <si>
    <t>Sword deals 3d10 force damage. Use bonus action to move sword 30ft and attack.</t>
  </si>
  <si>
    <t>250gp</t>
  </si>
  <si>
    <t>Plane Shift</t>
  </si>
  <si>
    <t>Prismatic Spray</t>
  </si>
  <si>
    <t>Project Image</t>
  </si>
  <si>
    <t>5gp</t>
  </si>
  <si>
    <t>Regenerate</t>
  </si>
  <si>
    <t>Target heals 4d8+15 hp. Target heals 1 hp at start of turn. Severed limbs regrown in 2 min.</t>
  </si>
  <si>
    <t>Resurrection</t>
  </si>
  <si>
    <t>Target returns to life with all its hit points; also removes natural poison/disease, restores body parts.  Target takes -4 to attacks, saves, ability checks; penalty reduced by 1 per long rest.</t>
  </si>
  <si>
    <t>Reverse Gravity</t>
  </si>
  <si>
    <t>Sequester</t>
  </si>
  <si>
    <t>5,000gp</t>
  </si>
  <si>
    <t>Simulacrum</t>
  </si>
  <si>
    <t>1500gp</t>
  </si>
  <si>
    <t>Symbol</t>
  </si>
  <si>
    <t>Teleport</t>
  </si>
  <si>
    <t>60 ft radius</t>
  </si>
  <si>
    <t>Transport you and up to 8 willing creature w/in range, or 1 object smaller than 10 ft cube, to a selected destination.</t>
  </si>
  <si>
    <t>Whirlwind</t>
  </si>
  <si>
    <t>Abi-Dalzim's Horrid Wilting</t>
  </si>
  <si>
    <t>Animal Shapes</t>
  </si>
  <si>
    <t>Antimagic Field</t>
  </si>
  <si>
    <t>10' rad sphere</t>
  </si>
  <si>
    <t>Creates a sphere where magic is fully suppressed.</t>
  </si>
  <si>
    <t>Antipathy/Sympathy</t>
  </si>
  <si>
    <t>Clone</t>
  </si>
  <si>
    <t>2k +1,000*gp</t>
  </si>
  <si>
    <t>Control Weather</t>
  </si>
  <si>
    <t>Demiplane</t>
  </si>
  <si>
    <t>Dominate Monster</t>
  </si>
  <si>
    <t>Creature becomes dominated and you control it with your Action.  Has advantage on save if you are fighting it.  Any damage grants another save.  Overpower: 9th level slot duration is ≤8 Hrs</t>
  </si>
  <si>
    <t>Earthquake</t>
  </si>
  <si>
    <t>100ft rad circle</t>
  </si>
  <si>
    <t>Ground becomes difficult terrain, breaks concentration, knocks prone, can create 1d6 fissures (1d10x10 ft deep) and destroy structures</t>
  </si>
  <si>
    <t>Con, Dex</t>
  </si>
  <si>
    <t>Feeblemind</t>
  </si>
  <si>
    <t>Glibness</t>
  </si>
  <si>
    <t>Holy Aura</t>
  </si>
  <si>
    <t>30ft radius</t>
  </si>
  <si>
    <t>Allies you choose shed light (5ft rad) and have advantage on all saves. Creatures have disadvantage on attack rolls against them. Attacks by targets blind foes (Con save negates).</t>
  </si>
  <si>
    <t>Incendiary Cloud</t>
  </si>
  <si>
    <t>Maze</t>
  </si>
  <si>
    <t>Banish creature to labrynthine demiplane.  Target escapes on DC 20 Int check (Action).</t>
  </si>
  <si>
    <t>Mind Blank</t>
  </si>
  <si>
    <t>Power Word Stun</t>
  </si>
  <si>
    <t>Stuns creature with ≤150hp. Save at end of each turn.</t>
  </si>
  <si>
    <t>Sunburst</t>
  </si>
  <si>
    <t>Each creature in area must make a save or take 12d6 radiant damage and be blinded for 1 minute.  Half damage and no blindness on success.  Blinded creatures make another save each turn to remove the effect.  Undead and oozes have disadvantage.</t>
  </si>
  <si>
    <t>Telepathy</t>
  </si>
  <si>
    <t>Tsunami</t>
  </si>
  <si>
    <t>Astral Projection</t>
  </si>
  <si>
    <t>Self + 8</t>
  </si>
  <si>
    <t>Targets are projected to the Astral plane via a silver cord.  Their material body is in stasis until the soul returns.</t>
  </si>
  <si>
    <t>1,100gp ea.</t>
  </si>
  <si>
    <t>Foresight</t>
  </si>
  <si>
    <t>Target can't be surprised and has advantage on rolls, ability checks, and saves.  Others have disadvantage on attack rolls vs the target.</t>
  </si>
  <si>
    <t>Gate</t>
  </si>
  <si>
    <t>Imprisonment</t>
  </si>
  <si>
    <t>Binds creature in stasis (doesn't need to eat, sleep, drink, doesn't age). Divination spells can't locate or percieve the target.</t>
  </si>
  <si>
    <t>500gp+HD</t>
  </si>
  <si>
    <t>Mass Heal</t>
  </si>
  <si>
    <t>Living creatures</t>
  </si>
  <si>
    <t>Restore up to 700 hp divided among creatures in range. Heals disease, blind, deaf</t>
  </si>
  <si>
    <t>Meteor Swarm</t>
  </si>
  <si>
    <t>Four 40ft rad spheres in range</t>
  </si>
  <si>
    <t>Deals 20d6 fire and 20d6 bludgeoning damage, save for 1/2.  Blasts do not stack. Ignites combustibles.</t>
  </si>
  <si>
    <t>Power Word Heal</t>
  </si>
  <si>
    <t>Power Word Kill</t>
  </si>
  <si>
    <t>Kills creature with ≤100 hp.</t>
  </si>
  <si>
    <t>Prismatic Wall</t>
  </si>
  <si>
    <t>Shapechange</t>
  </si>
  <si>
    <t>Storm of Vengeance</t>
  </si>
  <si>
    <t>Time Stop</t>
  </si>
  <si>
    <t>You stop time for everyone but yourself.  You take 1d4+1 turns in a row.  Effect ends if any action you make affects another creature.</t>
  </si>
  <si>
    <t>True Polymorph</t>
  </si>
  <si>
    <t>True Resurrection</t>
  </si>
  <si>
    <t>1 dead guy</t>
  </si>
  <si>
    <t>You restore the target to life with all its hit points.  This spell can even provide a new body.</t>
  </si>
  <si>
    <t>25Kgp</t>
  </si>
  <si>
    <t>Weird</t>
  </si>
  <si>
    <t>Wish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</si>
</sst>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0&quot;Ft&quot;"/>
  </numFmts>
  <fonts count="40">
    <font>
      <sz val="10.0"/>
      <color rgb="FF000000"/>
      <name val="Arial"/>
    </font>
    <font>
      <b/>
      <sz val="14.0"/>
      <color rgb="FFFFFFFF"/>
      <name val="Trebuchet MS"/>
    </font>
    <font>
      <sz val="10.0"/>
      <name val="Trebuchet MS"/>
    </font>
    <font>
      <name val="Trebuchet MS"/>
    </font>
    <font>
      <b/>
      <sz val="11.0"/>
      <color rgb="FF000000"/>
      <name val="Trebuchet MS"/>
    </font>
    <font>
      <i/>
      <sz val="11.0"/>
      <color rgb="FF000000"/>
      <name val="Trebuchet MS"/>
    </font>
    <font/>
    <font>
      <sz val="11.0"/>
      <color rgb="FF000000"/>
      <name val="Trebuchet MS"/>
    </font>
    <font>
      <b/>
      <sz val="11.0"/>
      <name val="Trebuchet MS"/>
    </font>
    <font>
      <b/>
      <sz val="10.0"/>
      <color rgb="FFFFFFFF"/>
      <name val="Trebuchet MS"/>
    </font>
    <font>
      <b/>
      <sz val="9.0"/>
      <color rgb="FF000000"/>
      <name val="Trebuchet MS"/>
    </font>
    <font>
      <sz val="9.0"/>
      <color rgb="FF000000"/>
      <name val="Trebuchet MS"/>
    </font>
    <font>
      <b/>
      <sz val="11.0"/>
      <color rgb="FFFFFFFF"/>
      <name val="Trebuchet MS"/>
    </font>
    <font>
      <sz val="11.0"/>
      <name val="Trebuchet MS"/>
    </font>
    <font>
      <b/>
      <sz val="9.0"/>
      <name val="Trebuchet MS"/>
    </font>
    <font>
      <i/>
      <sz val="9.0"/>
      <color rgb="FF674EA7"/>
      <name val="Trebuchet MS"/>
    </font>
    <font>
      <sz val="9.0"/>
      <name val="Trebuchet MS"/>
    </font>
    <font>
      <b/>
      <sz val="10.0"/>
      <name val="Trebuchet MS"/>
    </font>
    <font>
      <i/>
      <sz val="9.0"/>
      <name val="Trebuchet MS"/>
    </font>
    <font>
      <b/>
      <sz val="12.0"/>
      <color rgb="FFFFFFFF"/>
      <name val="Trebuchet MS"/>
    </font>
    <font>
      <b/>
      <sz val="12.0"/>
      <color rgb="FF0B5394"/>
      <name val="Trebuchet MS"/>
    </font>
    <font>
      <sz val="11.0"/>
      <color rgb="FF0B5394"/>
      <name val="Trebuchet MS"/>
    </font>
    <font>
      <sz val="10.0"/>
      <color rgb="FF990000"/>
      <name val="Trebuchet MS"/>
    </font>
    <font>
      <sz val="14.0"/>
      <color rgb="FFFFFFFF"/>
      <name val="Trebuchet MS"/>
    </font>
    <font>
      <sz val="8.0"/>
      <name val="Trebuchet MS"/>
    </font>
    <font>
      <sz val="12.0"/>
      <color rgb="FFFFFFFF"/>
      <name val="Trebuchet MS"/>
    </font>
    <font>
      <b/>
      <sz val="12.0"/>
      <name val="Trebuchet MS"/>
    </font>
    <font>
      <sz val="10.0"/>
      <color rgb="FFFFFFFF"/>
      <name val="Trebuchet MS"/>
    </font>
    <font>
      <b/>
      <sz val="12.0"/>
      <color rgb="FF999999"/>
      <name val="Trebuchet MS"/>
    </font>
    <font>
      <b/>
      <sz val="14.0"/>
      <name val="Trebuchet MS"/>
    </font>
    <font>
      <b/>
      <sz val="24.0"/>
      <name val="Trebuchet MS"/>
    </font>
    <font>
      <b/>
      <color rgb="FFFFFFFF"/>
    </font>
    <font>
      <sz val="12.0"/>
      <name val="Trebuchet MS"/>
    </font>
    <font>
      <sz val="14.0"/>
      <name val="Trebuchet MS"/>
    </font>
    <font>
      <sz val="10.0"/>
    </font>
    <font>
      <b/>
      <sz val="9.0"/>
      <color rgb="FFFFFFFF"/>
      <name val="Calibri"/>
    </font>
    <font>
      <b/>
      <u/>
      <sz val="9.0"/>
      <color rgb="FF0000FF"/>
      <name val="Calibri"/>
    </font>
    <font>
      <sz val="9.0"/>
      <name val="Calibri"/>
    </font>
    <font>
      <sz val="9.0"/>
      <color rgb="FF000000"/>
      <name val="Calibri"/>
    </font>
    <font>
      <b/>
      <sz val="9.0"/>
      <name val="Calibri"/>
    </font>
  </fonts>
  <fills count="19">
    <fill>
      <patternFill patternType="none"/>
    </fill>
    <fill>
      <patternFill patternType="lightGray"/>
    </fill>
    <fill>
      <patternFill patternType="solid">
        <fgColor rgb="FF800000"/>
        <bgColor rgb="FF800000"/>
      </patternFill>
    </fill>
    <fill>
      <patternFill patternType="solid">
        <fgColor rgb="FFFFE599"/>
        <bgColor rgb="FFFFE599"/>
      </patternFill>
    </fill>
    <fill>
      <patternFill patternType="solid">
        <fgColor rgb="FF1F497D"/>
        <bgColor rgb="FF1F497D"/>
      </patternFill>
    </fill>
    <fill>
      <patternFill patternType="solid">
        <fgColor rgb="FFDDD9C4"/>
        <bgColor rgb="FFDDD9C4"/>
      </patternFill>
    </fill>
    <fill>
      <patternFill patternType="solid">
        <fgColor rgb="FFC9DAF8"/>
        <bgColor rgb="FFC9DAF8"/>
      </patternFill>
    </fill>
    <fill>
      <patternFill patternType="solid">
        <fgColor rgb="FF000000"/>
        <bgColor rgb="FF000000"/>
      </patternFill>
    </fill>
    <fill>
      <patternFill patternType="solid">
        <fgColor rgb="FFA4C2F4"/>
        <bgColor rgb="FFA4C2F4"/>
      </patternFill>
    </fill>
    <fill>
      <patternFill patternType="solid">
        <fgColor rgb="FFC0C0C0"/>
        <bgColor rgb="FFC0C0C0"/>
      </patternFill>
    </fill>
    <fill>
      <patternFill patternType="solid">
        <fgColor rgb="FFC4D79B"/>
        <bgColor rgb="FFC4D79B"/>
      </patternFill>
    </fill>
    <fill>
      <patternFill patternType="solid">
        <fgColor rgb="FFFFFFFF"/>
        <bgColor rgb="FFFFFFFF"/>
      </patternFill>
    </fill>
    <fill>
      <patternFill patternType="solid">
        <fgColor rgb="FFC2D69B"/>
        <bgColor rgb="FFC2D69B"/>
      </patternFill>
    </fill>
    <fill>
      <patternFill patternType="solid">
        <fgColor rgb="FF999999"/>
        <bgColor rgb="FF999999"/>
      </patternFill>
    </fill>
    <fill>
      <patternFill patternType="solid">
        <fgColor rgb="FFD9EAD3"/>
        <bgColor rgb="FFD9EAD3"/>
      </patternFill>
    </fill>
    <fill>
      <patternFill patternType="solid">
        <fgColor rgb="FFD9D9D9"/>
        <bgColor rgb="FFD9D9D9"/>
      </patternFill>
    </fill>
    <fill>
      <patternFill patternType="solid">
        <fgColor rgb="FFD8D8D8"/>
        <bgColor rgb="FFD8D8D8"/>
      </patternFill>
    </fill>
    <fill>
      <patternFill patternType="solid">
        <fgColor rgb="FF0B5394"/>
        <bgColor rgb="FF0B5394"/>
      </patternFill>
    </fill>
    <fill>
      <patternFill patternType="solid">
        <fgColor rgb="FFEFEFEF"/>
        <bgColor rgb="FFEFEFEF"/>
      </patternFill>
    </fill>
  </fills>
  <borders count="60">
    <border/>
    <border>
      <bottom style="thin">
        <color rgb="FF000000"/>
      </bottom>
    </border>
    <border>
      <top style="thin">
        <color rgb="FF000000"/>
      </top>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left style="thin">
        <color rgb="FF000000"/>
      </left>
      <right style="thin">
        <color rgb="FFB7B7B7"/>
      </right>
      <top style="thin">
        <color rgb="FF000000"/>
      </top>
    </border>
    <border>
      <left style="thin">
        <color rgb="FFB7B7B7"/>
      </left>
      <right style="thin">
        <color rgb="FFB7B7B7"/>
      </right>
      <top style="thin">
        <color rgb="FF000000"/>
      </top>
    </border>
    <border>
      <left style="thin">
        <color rgb="FFB7B7B7"/>
      </left>
      <right style="thin">
        <color rgb="FF000000"/>
      </right>
      <top style="thin">
        <color rgb="FF000000"/>
      </top>
    </border>
    <border>
      <left style="thin">
        <color rgb="FF000000"/>
      </left>
      <right style="thin">
        <color rgb="FFB7B7B7"/>
      </right>
      <top style="thin">
        <color rgb="FF000000"/>
      </top>
      <bottom style="thin">
        <color rgb="FFB7B7B7"/>
      </bottom>
    </border>
    <border>
      <left style="thin">
        <color rgb="FFB7B7B7"/>
      </left>
      <right style="thin">
        <color rgb="FFB7B7B7"/>
      </right>
      <top style="thin">
        <color rgb="FF000000"/>
      </top>
      <bottom style="thin">
        <color rgb="FFB7B7B7"/>
      </bottom>
    </border>
    <border>
      <left style="thin">
        <color rgb="FFB7B7B7"/>
      </left>
      <right style="thin">
        <color rgb="FF000000"/>
      </right>
      <top style="thin">
        <color rgb="FF000000"/>
      </top>
      <bottom style="thin">
        <color rgb="FFB7B7B7"/>
      </bottom>
    </border>
    <border>
      <left style="thin">
        <color rgb="FF000000"/>
      </left>
      <right style="thin">
        <color rgb="FFB7B7B7"/>
      </right>
      <top style="thin">
        <color rgb="FFB7B7B7"/>
      </top>
      <bottom style="thin">
        <color rgb="FFB7B7B7"/>
      </bottom>
    </border>
    <border>
      <right style="thin">
        <color rgb="FFB7B7B7"/>
      </right>
      <top style="thin">
        <color rgb="FF000000"/>
      </top>
      <bottom style="thin">
        <color rgb="FF000000"/>
      </bottom>
    </border>
    <border>
      <left style="thin">
        <color rgb="FFB7B7B7"/>
      </left>
      <right style="thin">
        <color rgb="FFB7B7B7"/>
      </right>
      <top style="thin">
        <color rgb="FFB7B7B7"/>
      </top>
      <bottom style="thin">
        <color rgb="FFB7B7B7"/>
      </bottom>
    </border>
    <border>
      <left style="thin">
        <color rgb="FFB7B7B7"/>
      </left>
      <top style="thin">
        <color rgb="FF000000"/>
      </top>
      <bottom style="thin">
        <color rgb="FF000000"/>
      </bottom>
    </border>
    <border>
      <left style="thin">
        <color rgb="FFB7B7B7"/>
      </left>
      <right style="thin">
        <color rgb="FF000000"/>
      </right>
      <top style="thin">
        <color rgb="FFB7B7B7"/>
      </top>
      <bottom style="thin">
        <color rgb="FFB7B7B7"/>
      </bottom>
    </border>
    <border>
      <left style="thin">
        <color rgb="FF000000"/>
      </left>
      <right style="thin">
        <color rgb="FF000000"/>
      </right>
    </border>
    <border>
      <left style="thin">
        <color rgb="FF000000"/>
      </left>
      <right style="thin">
        <color rgb="FFB7B7B7"/>
      </right>
      <top style="thin">
        <color rgb="FFB7B7B7"/>
      </top>
      <bottom style="thin">
        <color rgb="FF000000"/>
      </bottom>
    </border>
    <border>
      <left style="thin">
        <color rgb="FFB7B7B7"/>
      </left>
      <right style="thin">
        <color rgb="FFB7B7B7"/>
      </right>
      <top style="thin">
        <color rgb="FFB7B7B7"/>
      </top>
      <bottom style="thin">
        <color rgb="FF000000"/>
      </bottom>
    </border>
    <border>
      <left style="thin">
        <color rgb="FFB7B7B7"/>
      </left>
      <right style="thin">
        <color rgb="FF000000"/>
      </right>
      <top style="thin">
        <color rgb="FFB7B7B7"/>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B7B7B7"/>
      </right>
      <top style="thin">
        <color rgb="FFB7B7B7"/>
      </top>
    </border>
    <border>
      <left style="thin">
        <color rgb="FFB7B7B7"/>
      </left>
      <right style="thin">
        <color rgb="FFB7B7B7"/>
      </right>
      <top style="thin">
        <color rgb="FFB7B7B7"/>
      </top>
    </border>
    <border>
      <left style="thin">
        <color rgb="FFB7B7B7"/>
      </left>
      <right style="thin">
        <color rgb="FF000000"/>
      </right>
      <top style="thin">
        <color rgb="FFB7B7B7"/>
      </top>
    </border>
    <border>
      <left style="thin">
        <color rgb="FF000000"/>
      </left>
      <top style="thin">
        <color rgb="FF000000"/>
      </top>
      <bottom style="thin">
        <color rgb="FFB7B7B7"/>
      </bottom>
    </border>
    <border>
      <top style="thin">
        <color rgb="FF000000"/>
      </top>
      <bottom style="thin">
        <color rgb="FFB7B7B7"/>
      </bottom>
    </border>
    <border>
      <right style="thin">
        <color rgb="FF000000"/>
      </right>
      <top style="thin">
        <color rgb="FF000000"/>
      </top>
      <bottom style="thin">
        <color rgb="FFB7B7B7"/>
      </bottom>
    </border>
    <border>
      <right style="thin">
        <color rgb="FFB7B7B7"/>
      </right>
      <top style="thin">
        <color rgb="FF000000"/>
      </top>
      <bottom style="thin">
        <color rgb="FFB7B7B7"/>
      </bottom>
    </border>
    <border>
      <left style="thin">
        <color rgb="FF000000"/>
      </left>
      <right style="thin">
        <color rgb="FFB7B7B7"/>
      </right>
      <bottom style="thin">
        <color rgb="FFB7B7B7"/>
      </bottom>
    </border>
    <border>
      <left style="thin">
        <color rgb="FFB7B7B7"/>
      </left>
      <top style="thin">
        <color rgb="FF000000"/>
      </top>
      <bottom style="thin">
        <color rgb="FFB7B7B7"/>
      </bottom>
    </border>
    <border>
      <right style="thin">
        <color rgb="FFB7B7B7"/>
      </right>
      <bottom style="thin">
        <color rgb="FFB7B7B7"/>
      </bottom>
    </border>
    <border>
      <right style="thin">
        <color rgb="FF000000"/>
      </right>
      <bottom style="thin">
        <color rgb="FFB7B7B7"/>
      </bottom>
    </border>
    <border>
      <left style="thin">
        <color rgb="FF000000"/>
      </left>
      <bottom style="thin">
        <color rgb="FF000000"/>
      </bottom>
    </border>
    <border>
      <right style="thin">
        <color rgb="FF000000"/>
      </right>
      <bottom style="thin">
        <color rgb="FF000000"/>
      </bottom>
    </border>
    <border>
      <top style="thin">
        <color rgb="FFB7B7B7"/>
      </top>
      <bottom style="thin">
        <color rgb="FFB7B7B7"/>
      </bottom>
    </border>
    <border>
      <left style="thin">
        <color rgb="FF000000"/>
      </left>
      <right style="thin">
        <color rgb="FFB7B7B7"/>
      </right>
      <bottom style="thin">
        <color rgb="FF000000"/>
      </bottom>
    </border>
    <border>
      <right style="thin">
        <color rgb="FF000000"/>
      </right>
      <top style="thin">
        <color rgb="FFB7B7B7"/>
      </top>
      <bottom style="thin">
        <color rgb="FFB7B7B7"/>
      </bottom>
    </border>
    <border>
      <right style="thin">
        <color rgb="FFB7B7B7"/>
      </right>
      <bottom style="thin">
        <color rgb="FF000000"/>
      </bottom>
    </border>
    <border>
      <left style="thin">
        <color rgb="FF000000"/>
      </left>
      <top style="thin">
        <color rgb="FFB7B7B7"/>
      </top>
      <bottom style="thin">
        <color rgb="FFB7B7B7"/>
      </bottom>
    </border>
    <border>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000000"/>
      </left>
      <right style="thin">
        <color rgb="FF000000"/>
      </right>
      <bottom style="thin">
        <color rgb="FFB7B7B7"/>
      </bottom>
    </border>
    <border>
      <left style="thin">
        <color rgb="FF000000"/>
      </left>
      <right style="thin">
        <color rgb="FF000000"/>
      </right>
      <top style="thin">
        <color rgb="FFB7B7B7"/>
      </top>
    </border>
    <border>
      <left style="thin">
        <color rgb="FF000000"/>
      </left>
      <top style="thin">
        <color rgb="FFB7B7B7"/>
      </top>
      <bottom style="thin">
        <color rgb="FF000000"/>
      </bottom>
    </border>
    <border>
      <top style="thin">
        <color rgb="FFB7B7B7"/>
      </top>
      <bottom style="thin">
        <color rgb="FF000000"/>
      </bottom>
    </border>
    <border>
      <right style="thin">
        <color rgb="FFB7B7B7"/>
      </right>
      <top style="thin">
        <color rgb="FFB7B7B7"/>
      </top>
      <bottom style="thin">
        <color rgb="FF000000"/>
      </bottom>
    </border>
    <border>
      <left style="thin">
        <color rgb="FFB7B7B7"/>
      </left>
      <top style="thin">
        <color rgb="FFB7B7B7"/>
      </top>
      <bottom style="thin">
        <color rgb="FF000000"/>
      </bottom>
    </border>
    <border>
      <right style="thin">
        <color rgb="FF000000"/>
      </right>
      <top style="thin">
        <color rgb="FFB7B7B7"/>
      </top>
      <bottom style="thin">
        <color rgb="FF000000"/>
      </bottom>
    </border>
    <border>
      <left style="thin">
        <color rgb="FFB7B7B7"/>
      </left>
      <bottom style="thin">
        <color rgb="FF000000"/>
      </bottom>
    </border>
    <border>
      <left style="thin">
        <color rgb="FF000000"/>
      </left>
      <top style="thin">
        <color rgb="FFB7B7B7"/>
      </top>
    </border>
    <border>
      <top style="thin">
        <color rgb="FFB7B7B7"/>
      </top>
    </border>
    <border>
      <left style="thin">
        <color rgb="FFB7B7B7"/>
      </left>
      <top style="thin">
        <color rgb="FFB7B7B7"/>
      </top>
    </border>
    <border>
      <left style="thin">
        <color rgb="FF000000"/>
      </left>
      <bottom style="thin">
        <color rgb="FFB7B7B7"/>
      </bottom>
    </border>
    <border>
      <bottom style="thin">
        <color rgb="FFB7B7B7"/>
      </bottom>
    </border>
    <border>
      <left style="thin">
        <color rgb="FFB7B7B7"/>
      </left>
      <bottom style="thin">
        <color rgb="FFB7B7B7"/>
      </bottom>
    </border>
  </borders>
  <cellStyleXfs count="1">
    <xf borderId="0" fillId="0" fontId="0" numFmtId="0" applyAlignment="1" applyFont="1"/>
  </cellStyleXfs>
  <cellXfs count="409">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0"/>
    </xf>
    <xf borderId="0" fillId="0" fontId="2" numFmtId="0" xfId="0" applyAlignment="1" applyFont="1">
      <alignment shrinkToFit="0" vertical="bottom" wrapText="0"/>
    </xf>
    <xf borderId="1" fillId="0" fontId="2" numFmtId="0" xfId="0" applyAlignment="1" applyBorder="1" applyFont="1">
      <alignment horizontal="center" shrinkToFit="0" vertical="bottom" wrapText="0"/>
    </xf>
    <xf borderId="1" fillId="0" fontId="2" numFmtId="0" xfId="0" applyAlignment="1" applyBorder="1" applyFont="1">
      <alignment shrinkToFit="0" vertical="bottom" wrapText="0"/>
    </xf>
    <xf borderId="0" fillId="0" fontId="3" numFmtId="0" xfId="0" applyAlignment="1" applyFont="1">
      <alignment shrinkToFit="0" wrapText="1"/>
    </xf>
    <xf borderId="2" fillId="0" fontId="3" numFmtId="0" xfId="0" applyAlignment="1" applyBorder="1" applyFont="1">
      <alignment shrinkToFit="0" wrapText="1"/>
    </xf>
    <xf borderId="3" fillId="0" fontId="4" numFmtId="0" xfId="0" applyAlignment="1" applyBorder="1" applyFont="1">
      <alignment horizontal="right" readingOrder="0" shrinkToFit="0" vertical="bottom" wrapText="0"/>
    </xf>
    <xf borderId="4" fillId="0" fontId="5" numFmtId="49" xfId="0" applyAlignment="1" applyBorder="1" applyFont="1" applyNumberFormat="1">
      <alignment horizontal="center" readingOrder="0" shrinkToFit="0" vertical="bottom" wrapText="0"/>
    </xf>
    <xf borderId="2" fillId="0" fontId="6" numFmtId="0" xfId="0" applyAlignment="1" applyBorder="1" applyFont="1">
      <alignment shrinkToFit="0" wrapText="1"/>
    </xf>
    <xf borderId="5" fillId="0" fontId="6" numFmtId="0" xfId="0" applyAlignment="1" applyBorder="1" applyFont="1">
      <alignment shrinkToFit="0" wrapText="1"/>
    </xf>
    <xf borderId="6" fillId="0" fontId="2" numFmtId="0" xfId="0" applyAlignment="1" applyBorder="1" applyFont="1">
      <alignment shrinkToFit="0" wrapText="1"/>
    </xf>
    <xf borderId="7" fillId="3" fontId="7" numFmtId="1" xfId="0" applyAlignment="1" applyBorder="1" applyFill="1" applyFont="1" applyNumberFormat="1">
      <alignment horizontal="center" readingOrder="0" shrinkToFit="0" vertical="bottom" wrapText="0"/>
    </xf>
    <xf borderId="6" fillId="0" fontId="8" numFmtId="0" xfId="0" applyAlignment="1" applyBorder="1" applyFont="1">
      <alignment horizontal="right" readingOrder="0" shrinkToFit="0" vertical="bottom" wrapText="1"/>
    </xf>
    <xf borderId="3" fillId="0" fontId="6" numFmtId="0" xfId="0" applyAlignment="1" applyBorder="1" applyFont="1">
      <alignment shrinkToFit="0" wrapText="1"/>
    </xf>
    <xf borderId="7" fillId="3" fontId="3" numFmtId="164" xfId="0" applyAlignment="1" applyBorder="1" applyFont="1" applyNumberFormat="1">
      <alignment horizontal="center" readingOrder="0" shrinkToFit="0" vertical="bottom" wrapText="1"/>
    </xf>
    <xf borderId="6" fillId="0" fontId="3" numFmtId="0" xfId="0" applyAlignment="1" applyBorder="1" applyFont="1">
      <alignment shrinkToFit="0" wrapText="1"/>
    </xf>
    <xf borderId="1" fillId="0" fontId="4" numFmtId="0" xfId="0" applyAlignment="1" applyBorder="1" applyFont="1">
      <alignment horizontal="left" shrinkToFit="0" vertical="bottom" wrapText="0"/>
    </xf>
    <xf borderId="2" fillId="0" fontId="7" numFmtId="0" xfId="0" applyAlignment="1" applyBorder="1" applyFont="1">
      <alignment horizontal="center" shrinkToFit="0" vertical="bottom" wrapText="0"/>
    </xf>
    <xf borderId="2" fillId="0" fontId="5" numFmtId="0" xfId="0" applyAlignment="1" applyBorder="1" applyFont="1">
      <alignment horizontal="left" shrinkToFit="0" vertical="bottom" wrapText="0"/>
    </xf>
    <xf borderId="2" fillId="0" fontId="7" numFmtId="0" xfId="0" applyAlignment="1" applyBorder="1" applyFont="1">
      <alignment shrinkToFit="0" vertical="bottom" wrapText="0"/>
    </xf>
    <xf borderId="1" fillId="0" fontId="7" numFmtId="0" xfId="0" applyAlignment="1" applyBorder="1" applyFont="1">
      <alignment shrinkToFit="0" vertical="bottom" wrapText="0"/>
    </xf>
    <xf borderId="1" fillId="0" fontId="4" numFmtId="0" xfId="0" applyAlignment="1" applyBorder="1" applyFont="1">
      <alignment horizontal="center" shrinkToFit="0" vertical="bottom" wrapText="0"/>
    </xf>
    <xf borderId="2" fillId="0" fontId="4" numFmtId="0" xfId="0" applyAlignment="1" applyBorder="1" applyFont="1">
      <alignment horizontal="center" shrinkToFit="0" vertical="bottom" wrapText="0"/>
    </xf>
    <xf borderId="1" fillId="0" fontId="7" numFmtId="0" xfId="0" applyAlignment="1" applyBorder="1" applyFont="1">
      <alignment horizontal="center" shrinkToFit="0" vertical="bottom" wrapText="0"/>
    </xf>
    <xf borderId="4" fillId="4" fontId="1" numFmtId="0" xfId="0" applyAlignment="1" applyBorder="1" applyFill="1" applyFont="1">
      <alignment horizontal="center" readingOrder="0" shrinkToFit="0" vertical="bottom" wrapText="0"/>
    </xf>
    <xf borderId="4" fillId="2" fontId="1" numFmtId="0" xfId="0" applyAlignment="1" applyBorder="1" applyFont="1">
      <alignment horizontal="center" readingOrder="0" shrinkToFit="0" vertical="center" wrapText="1"/>
    </xf>
    <xf borderId="8" fillId="0" fontId="9" numFmtId="0" xfId="0" applyAlignment="1" applyBorder="1" applyFont="1">
      <alignment horizontal="left" readingOrder="0" shrinkToFit="0" vertical="bottom" wrapText="1"/>
    </xf>
    <xf borderId="9" fillId="0" fontId="9" numFmtId="0" xfId="0" applyAlignment="1" applyBorder="1" applyFont="1">
      <alignment horizontal="center" readingOrder="0" shrinkToFit="0" vertical="bottom" wrapText="1"/>
    </xf>
    <xf borderId="10" fillId="0" fontId="9" numFmtId="0" xfId="0" applyAlignment="1" applyBorder="1" applyFont="1">
      <alignment horizontal="center" readingOrder="0" shrinkToFit="0" vertical="bottom" wrapText="1"/>
    </xf>
    <xf borderId="0" fillId="5" fontId="2" numFmtId="0" xfId="0" applyAlignment="1" applyFill="1" applyFont="1">
      <alignment shrinkToFit="0" wrapText="1"/>
    </xf>
    <xf borderId="11" fillId="0" fontId="10" numFmtId="0" xfId="0" applyAlignment="1" applyBorder="1" applyFont="1">
      <alignment horizontal="left" readingOrder="0" shrinkToFit="0" vertical="top" wrapText="0"/>
    </xf>
    <xf borderId="1" fillId="5" fontId="2" numFmtId="0" xfId="0" applyAlignment="1" applyBorder="1" applyFont="1">
      <alignment shrinkToFit="0" wrapText="1"/>
    </xf>
    <xf borderId="12" fillId="0" fontId="11" numFmtId="0" xfId="0" applyAlignment="1" applyBorder="1" applyFont="1">
      <alignment horizontal="center" readingOrder="0" shrinkToFit="0" vertical="top" wrapText="1"/>
    </xf>
    <xf borderId="12" fillId="0" fontId="11" numFmtId="0" xfId="0" applyAlignment="1" applyBorder="1" applyFont="1">
      <alignment horizontal="center" readingOrder="0" shrinkToFit="0" vertical="top" wrapText="1"/>
    </xf>
    <xf borderId="0" fillId="5" fontId="6" numFmtId="0" xfId="0" applyAlignment="1" applyFont="1">
      <alignment shrinkToFit="0" wrapText="1"/>
    </xf>
    <xf borderId="3" fillId="5" fontId="2" numFmtId="0" xfId="0" applyAlignment="1" applyBorder="1" applyFont="1">
      <alignment shrinkToFit="0" wrapText="1"/>
    </xf>
    <xf borderId="13" fillId="0" fontId="11" numFmtId="0" xfId="0" applyAlignment="1" applyBorder="1" applyFont="1">
      <alignment horizontal="center" readingOrder="0" shrinkToFit="0" vertical="top" wrapText="1"/>
    </xf>
    <xf borderId="4" fillId="4" fontId="12" numFmtId="0" xfId="0" applyAlignment="1" applyBorder="1" applyFont="1">
      <alignment horizontal="left" readingOrder="0" shrinkToFit="0" vertical="bottom" wrapText="1"/>
    </xf>
    <xf borderId="14" fillId="0" fontId="10" numFmtId="0" xfId="0" applyAlignment="1" applyBorder="1" applyFont="1">
      <alignment horizontal="left" readingOrder="0" shrinkToFit="0" vertical="top" wrapText="0"/>
    </xf>
    <xf borderId="15" fillId="0" fontId="6" numFmtId="0" xfId="0" applyAlignment="1" applyBorder="1" applyFont="1">
      <alignment shrinkToFit="0" wrapText="1"/>
    </xf>
    <xf borderId="16" fillId="0" fontId="11" numFmtId="0" xfId="0" applyAlignment="1" applyBorder="1" applyFont="1">
      <alignment horizontal="center" readingOrder="0" shrinkToFit="0" vertical="top" wrapText="1"/>
    </xf>
    <xf borderId="17" fillId="4" fontId="12" numFmtId="0" xfId="0" applyAlignment="1" applyBorder="1" applyFont="1">
      <alignment horizontal="center" readingOrder="0" shrinkToFit="0" vertical="bottom" wrapText="1"/>
    </xf>
    <xf borderId="16" fillId="0" fontId="11" numFmtId="0" xfId="0" applyAlignment="1" applyBorder="1" applyFont="1">
      <alignment horizontal="center" readingOrder="0" shrinkToFit="0" vertical="top" wrapText="1"/>
    </xf>
    <xf borderId="18" fillId="0" fontId="11" numFmtId="0" xfId="0" applyAlignment="1" applyBorder="1" applyFont="1">
      <alignment horizontal="center" readingOrder="0" shrinkToFit="0" vertical="top" wrapText="1"/>
    </xf>
    <xf borderId="19" fillId="5" fontId="13" numFmtId="0" xfId="0" applyAlignment="1" applyBorder="1" applyFont="1">
      <alignment shrinkToFit="0" wrapText="1"/>
    </xf>
    <xf borderId="16" fillId="0" fontId="11" numFmtId="165" xfId="0" applyAlignment="1" applyBorder="1" applyFont="1" applyNumberFormat="1">
      <alignment horizontal="center" readingOrder="0" shrinkToFit="0" vertical="top" wrapText="1"/>
    </xf>
    <xf borderId="14" fillId="0" fontId="10" numFmtId="0" xfId="0" applyAlignment="1" applyBorder="1" applyFont="1">
      <alignment horizontal="left" readingOrder="0" shrinkToFit="0" vertical="top" wrapText="0"/>
    </xf>
    <xf borderId="20" fillId="0" fontId="10" numFmtId="0" xfId="0" applyAlignment="1" applyBorder="1" applyFont="1">
      <alignment horizontal="left" readingOrder="0" shrinkToFit="0" vertical="top" wrapText="0"/>
    </xf>
    <xf borderId="6" fillId="5" fontId="2" numFmtId="0" xfId="0" applyAlignment="1" applyBorder="1" applyFont="1">
      <alignment shrinkToFit="0" wrapText="1"/>
    </xf>
    <xf borderId="21" fillId="0" fontId="11" numFmtId="0" xfId="0" applyAlignment="1" applyBorder="1" applyFont="1">
      <alignment horizontal="center" shrinkToFit="0" vertical="top" wrapText="1"/>
    </xf>
    <xf borderId="22" fillId="0" fontId="11" numFmtId="0" xfId="0" applyAlignment="1" applyBorder="1" applyFont="1">
      <alignment horizontal="center" shrinkToFit="0" vertical="top" wrapText="1"/>
    </xf>
    <xf borderId="4" fillId="4" fontId="12" numFmtId="0" xfId="0" applyAlignment="1" applyBorder="1" applyFont="1">
      <alignment horizontal="center" readingOrder="0" shrinkToFit="0" vertical="center" wrapText="1"/>
    </xf>
    <xf borderId="23" fillId="0" fontId="7" numFmtId="0" xfId="0" applyAlignment="1" applyBorder="1" applyFont="1">
      <alignment shrinkToFit="0" vertical="bottom" wrapText="0"/>
    </xf>
    <xf borderId="23" fillId="0" fontId="7" numFmtId="0" xfId="0" applyAlignment="1" applyBorder="1" applyFont="1">
      <alignment horizontal="center" shrinkToFit="0" vertical="bottom" wrapText="0"/>
    </xf>
    <xf borderId="19" fillId="5" fontId="6" numFmtId="0" xfId="0" applyAlignment="1" applyBorder="1" applyFont="1">
      <alignment shrinkToFit="0" wrapText="1"/>
    </xf>
    <xf borderId="24" fillId="4" fontId="12" numFmtId="0" xfId="0" applyAlignment="1" applyBorder="1" applyFont="1">
      <alignment horizontal="center" readingOrder="0" shrinkToFit="0" vertical="center" wrapText="1"/>
    </xf>
    <xf borderId="23" fillId="0" fontId="6" numFmtId="0" xfId="0" applyAlignment="1" applyBorder="1" applyFont="1">
      <alignment shrinkToFit="0" wrapText="1"/>
    </xf>
    <xf borderId="11" fillId="6" fontId="10" numFmtId="0" xfId="0" applyAlignment="1" applyBorder="1" applyFill="1" applyFont="1">
      <alignment horizontal="left" readingOrder="0" shrinkToFit="0" vertical="top" wrapText="0"/>
    </xf>
    <xf borderId="12" fillId="6" fontId="11" numFmtId="0" xfId="0" applyAlignment="1" applyBorder="1" applyFont="1">
      <alignment horizontal="center" readingOrder="0" shrinkToFit="0" vertical="top" wrapText="1"/>
    </xf>
    <xf borderId="25" fillId="0" fontId="6" numFmtId="0" xfId="0" applyAlignment="1" applyBorder="1" applyFont="1">
      <alignment shrinkToFit="0" wrapText="1"/>
    </xf>
    <xf borderId="12" fillId="6" fontId="11" numFmtId="0" xfId="0" applyAlignment="1" applyBorder="1" applyFont="1">
      <alignment horizontal="center" readingOrder="0" shrinkToFit="0" vertical="top" wrapText="1"/>
    </xf>
    <xf borderId="4" fillId="7" fontId="9" numFmtId="0" xfId="0" applyAlignment="1" applyBorder="1" applyFill="1" applyFont="1">
      <alignment readingOrder="0" shrinkToFit="0" wrapText="1"/>
    </xf>
    <xf borderId="13" fillId="6" fontId="11" numFmtId="0" xfId="0" applyAlignment="1" applyBorder="1" applyFont="1">
      <alignment horizontal="center" readingOrder="0" shrinkToFit="0" vertical="top" wrapText="1"/>
    </xf>
    <xf borderId="14" fillId="8" fontId="10" numFmtId="0" xfId="0" applyAlignment="1" applyBorder="1" applyFill="1" applyFont="1">
      <alignment horizontal="left" readingOrder="0" shrinkToFit="0" vertical="top" wrapText="0"/>
    </xf>
    <xf borderId="19" fillId="5" fontId="2" numFmtId="0" xfId="0" applyAlignment="1" applyBorder="1" applyFont="1">
      <alignment shrinkToFit="0" wrapText="1"/>
    </xf>
    <xf borderId="16" fillId="8" fontId="11" numFmtId="0" xfId="0" applyAlignment="1" applyBorder="1" applyFont="1">
      <alignment horizontal="center" readingOrder="0" shrinkToFit="0" vertical="top" wrapText="1"/>
    </xf>
    <xf borderId="4" fillId="7" fontId="9" numFmtId="0" xfId="0" applyAlignment="1" applyBorder="1" applyFont="1">
      <alignment horizontal="left" readingOrder="0" shrinkToFit="0" vertical="bottom" wrapText="1"/>
    </xf>
    <xf borderId="18" fillId="8" fontId="11" numFmtId="0" xfId="0" applyAlignment="1" applyBorder="1" applyFont="1">
      <alignment horizontal="center" readingOrder="0" shrinkToFit="0" vertical="top" wrapText="1"/>
    </xf>
    <xf borderId="14" fillId="6" fontId="10" numFmtId="0" xfId="0" applyAlignment="1" applyBorder="1" applyFont="1">
      <alignment horizontal="left" readingOrder="0" shrinkToFit="0" vertical="top" wrapText="0"/>
    </xf>
    <xf borderId="17" fillId="9" fontId="14" numFmtId="0" xfId="0" applyAlignment="1" applyBorder="1" applyFill="1" applyFont="1">
      <alignment horizontal="center" readingOrder="0" shrinkToFit="0" vertical="bottom" wrapText="1"/>
    </xf>
    <xf borderId="16" fillId="6" fontId="11" numFmtId="0" xfId="0" applyAlignment="1" applyBorder="1" applyFont="1">
      <alignment horizontal="center" readingOrder="0" shrinkToFit="0" vertical="top" wrapText="1"/>
    </xf>
    <xf borderId="17" fillId="9" fontId="14" numFmtId="0" xfId="0" applyAlignment="1" applyBorder="1" applyFont="1">
      <alignment horizontal="center" readingOrder="0" shrinkToFit="0" vertical="bottom" wrapText="1"/>
    </xf>
    <xf borderId="16" fillId="6" fontId="11" numFmtId="165" xfId="0" applyAlignment="1" applyBorder="1" applyFont="1" applyNumberFormat="1">
      <alignment horizontal="center" readingOrder="0" shrinkToFit="0" vertical="top" wrapText="1"/>
    </xf>
    <xf borderId="18" fillId="6" fontId="11" numFmtId="0" xfId="0" applyAlignment="1" applyBorder="1" applyFont="1">
      <alignment horizontal="center" readingOrder="0" shrinkToFit="0" vertical="top" wrapText="1"/>
    </xf>
    <xf borderId="4" fillId="10" fontId="14" numFmtId="0" xfId="0" applyAlignment="1" applyBorder="1" applyFill="1" applyFont="1">
      <alignment horizontal="center" shrinkToFit="0" vertical="bottom" wrapText="1"/>
    </xf>
    <xf borderId="26" fillId="8" fontId="10" numFmtId="0" xfId="0" applyAlignment="1" applyBorder="1" applyFont="1">
      <alignment horizontal="left" readingOrder="0" shrinkToFit="0" vertical="top" wrapText="0"/>
    </xf>
    <xf borderId="27" fillId="8" fontId="11" numFmtId="0" xfId="0" applyAlignment="1" applyBorder="1" applyFont="1">
      <alignment horizontal="center" readingOrder="0" shrinkToFit="0" vertical="top" wrapText="1"/>
    </xf>
    <xf borderId="4" fillId="7" fontId="12" numFmtId="0" xfId="0" applyAlignment="1" applyBorder="1" applyFont="1">
      <alignment horizontal="center" readingOrder="0" shrinkToFit="0" vertical="center" wrapText="1"/>
    </xf>
    <xf borderId="27" fillId="8" fontId="11" numFmtId="165" xfId="0" applyAlignment="1" applyBorder="1" applyFont="1" applyNumberFormat="1">
      <alignment horizontal="center" readingOrder="0" shrinkToFit="0" vertical="top" wrapText="1"/>
    </xf>
    <xf borderId="4" fillId="7" fontId="12" numFmtId="3" xfId="0" applyAlignment="1" applyBorder="1" applyFont="1" applyNumberFormat="1">
      <alignment horizontal="center" readingOrder="0" shrinkToFit="0" vertical="bottom" wrapText="1"/>
    </xf>
    <xf borderId="28" fillId="8" fontId="11" numFmtId="0" xfId="0" applyAlignment="1" applyBorder="1" applyFont="1">
      <alignment horizontal="center" readingOrder="0" shrinkToFit="0" vertical="top" wrapText="1"/>
    </xf>
    <xf borderId="26" fillId="0" fontId="10" numFmtId="0" xfId="0" applyAlignment="1" applyBorder="1" applyFont="1">
      <alignment horizontal="left" readingOrder="0" shrinkToFit="0" vertical="top" wrapText="0"/>
    </xf>
    <xf borderId="27" fillId="0" fontId="11" numFmtId="0" xfId="0" applyAlignment="1" applyBorder="1" applyFont="1">
      <alignment horizontal="center" readingOrder="0" shrinkToFit="0" vertical="top" wrapText="1"/>
    </xf>
    <xf borderId="29" fillId="0" fontId="15" numFmtId="0" xfId="0" applyAlignment="1" applyBorder="1" applyFont="1">
      <alignment readingOrder="0" shrinkToFit="0" wrapText="1"/>
    </xf>
    <xf borderId="27" fillId="0" fontId="11" numFmtId="165" xfId="0" applyAlignment="1" applyBorder="1" applyFont="1" applyNumberFormat="1">
      <alignment horizontal="center" readingOrder="0" shrinkToFit="0" vertical="top" wrapText="1"/>
    </xf>
    <xf borderId="30" fillId="0" fontId="6" numFmtId="0" xfId="0" applyAlignment="1" applyBorder="1" applyFont="1">
      <alignment shrinkToFit="0" wrapText="1"/>
    </xf>
    <xf borderId="28" fillId="0" fontId="11" numFmtId="0" xfId="0" applyAlignment="1" applyBorder="1" applyFont="1">
      <alignment horizontal="center" readingOrder="0" shrinkToFit="0" vertical="top" wrapText="1"/>
    </xf>
    <xf borderId="31" fillId="0" fontId="6" numFmtId="0" xfId="0" applyAlignment="1" applyBorder="1" applyFont="1">
      <alignment shrinkToFit="0" wrapText="1"/>
    </xf>
    <xf borderId="21" fillId="0" fontId="11" numFmtId="0" xfId="0" applyAlignment="1" applyBorder="1" applyFont="1">
      <alignment horizontal="center" readingOrder="0" shrinkToFit="0" vertical="top" wrapText="1"/>
    </xf>
    <xf borderId="4" fillId="0" fontId="14" numFmtId="0" xfId="0" applyAlignment="1" applyBorder="1" applyFont="1">
      <alignment horizontal="left" readingOrder="0" shrinkToFit="0" vertical="bottom" wrapText="1"/>
    </xf>
    <xf borderId="21" fillId="0" fontId="11" numFmtId="165" xfId="0" applyAlignment="1" applyBorder="1" applyFont="1" applyNumberFormat="1">
      <alignment horizontal="center" readingOrder="0" shrinkToFit="0" vertical="top" wrapText="1"/>
    </xf>
    <xf borderId="22" fillId="0" fontId="11" numFmtId="0" xfId="0" applyAlignment="1" applyBorder="1" applyFont="1">
      <alignment horizontal="center" readingOrder="0" shrinkToFit="0" vertical="top" wrapText="1"/>
    </xf>
    <xf borderId="17" fillId="9" fontId="16" numFmtId="0" xfId="0" applyAlignment="1" applyBorder="1" applyFont="1">
      <alignment horizontal="center" shrinkToFit="0" vertical="bottom" wrapText="1"/>
    </xf>
    <xf borderId="23" fillId="0" fontId="7" numFmtId="0" xfId="0" applyAlignment="1" applyBorder="1" applyFont="1">
      <alignment horizontal="left" shrinkToFit="0" vertical="top" wrapText="0"/>
    </xf>
    <xf borderId="23" fillId="0" fontId="7" numFmtId="0" xfId="0" applyAlignment="1" applyBorder="1" applyFont="1">
      <alignment horizontal="center" shrinkToFit="0" vertical="top" wrapText="0"/>
    </xf>
    <xf borderId="0" fillId="0" fontId="7" numFmtId="0" xfId="0" applyAlignment="1" applyFont="1">
      <alignment horizontal="left" shrinkToFit="0" vertical="top" wrapText="0"/>
    </xf>
    <xf borderId="0" fillId="0" fontId="7" numFmtId="0" xfId="0" applyAlignment="1" applyFont="1">
      <alignment horizontal="center" shrinkToFit="0" vertical="top" wrapText="0"/>
    </xf>
    <xf borderId="4" fillId="4" fontId="1" numFmtId="0" xfId="0" applyAlignment="1" applyBorder="1" applyFont="1">
      <alignment horizontal="center" shrinkToFit="0" vertical="bottom" wrapText="0"/>
    </xf>
    <xf borderId="29" fillId="0" fontId="16" numFmtId="0" xfId="0" applyAlignment="1" applyBorder="1" applyFont="1">
      <alignment horizontal="left" readingOrder="0" shrinkToFit="0" vertical="bottom" wrapText="1"/>
    </xf>
    <xf borderId="32" fillId="0" fontId="6" numFmtId="0" xfId="0" applyAlignment="1" applyBorder="1" applyFont="1">
      <alignment shrinkToFit="0" wrapText="1"/>
    </xf>
    <xf borderId="33" fillId="6" fontId="16" numFmtId="0" xfId="0" applyAlignment="1" applyBorder="1" applyFont="1">
      <alignment readingOrder="0" shrinkToFit="0" vertical="bottom" wrapText="1"/>
    </xf>
    <xf borderId="34" fillId="0" fontId="16" numFmtId="0" xfId="0" applyAlignment="1" applyBorder="1" applyFont="1">
      <alignment horizontal="center" readingOrder="0" shrinkToFit="0" vertical="bottom" wrapText="1"/>
    </xf>
    <xf borderId="35" fillId="6" fontId="16" numFmtId="0" xfId="0" applyAlignment="1" applyBorder="1" applyFont="1">
      <alignment shrinkToFit="0" vertical="bottom" wrapText="1"/>
    </xf>
    <xf borderId="36" fillId="6" fontId="16" numFmtId="0" xfId="0" applyAlignment="1" applyBorder="1" applyFont="1">
      <alignment shrinkToFit="0" vertical="bottom" wrapText="1"/>
    </xf>
    <xf borderId="33" fillId="8" fontId="16" numFmtId="0" xfId="0" applyAlignment="1" applyBorder="1" applyFont="1">
      <alignment readingOrder="0" shrinkToFit="0" vertical="bottom" wrapText="1"/>
    </xf>
    <xf borderId="29" fillId="10" fontId="16" numFmtId="0" xfId="0" applyAlignment="1" applyBorder="1" applyFont="1">
      <alignment horizontal="center" shrinkToFit="0" vertical="bottom" wrapText="1"/>
    </xf>
    <xf borderId="35" fillId="8" fontId="16" numFmtId="0" xfId="0" applyAlignment="1" applyBorder="1" applyFont="1">
      <alignment shrinkToFit="0" vertical="bottom" wrapText="1"/>
    </xf>
    <xf borderId="37" fillId="0" fontId="17" numFmtId="3" xfId="0" applyAlignment="1" applyBorder="1" applyFont="1" applyNumberFormat="1">
      <alignment horizontal="center" readingOrder="0" shrinkToFit="0" vertical="center" wrapText="1"/>
    </xf>
    <xf borderId="36" fillId="8" fontId="16" numFmtId="0" xfId="0" applyAlignment="1" applyBorder="1" applyFont="1">
      <alignment shrinkToFit="0" vertical="bottom" wrapText="1"/>
    </xf>
    <xf borderId="1" fillId="0" fontId="6" numFmtId="0" xfId="0" applyAlignment="1" applyBorder="1" applyFont="1">
      <alignment shrinkToFit="0" wrapText="1"/>
    </xf>
    <xf borderId="35" fillId="6" fontId="16" numFmtId="165" xfId="0" applyAlignment="1" applyBorder="1" applyFont="1" applyNumberFormat="1">
      <alignment shrinkToFit="0" vertical="bottom" wrapText="1"/>
    </xf>
    <xf borderId="38" fillId="0" fontId="6" numFmtId="0" xfId="0" applyAlignment="1" applyBorder="1" applyFont="1">
      <alignment shrinkToFit="0" wrapText="1"/>
    </xf>
    <xf borderId="33" fillId="0" fontId="16" numFmtId="0" xfId="0" applyAlignment="1" applyBorder="1" applyFont="1">
      <alignment shrinkToFit="0" vertical="bottom" wrapText="1"/>
    </xf>
    <xf borderId="1" fillId="0" fontId="17" numFmtId="3" xfId="0" applyAlignment="1" applyBorder="1" applyFont="1" applyNumberFormat="1">
      <alignment horizontal="center" readingOrder="0" shrinkToFit="0" vertical="center" wrapText="1"/>
    </xf>
    <xf borderId="35" fillId="0" fontId="16" numFmtId="0" xfId="0" applyAlignment="1" applyBorder="1" applyFont="1">
      <alignment shrinkToFit="0" vertical="bottom" wrapText="1"/>
    </xf>
    <xf borderId="35" fillId="0" fontId="16" numFmtId="165" xfId="0" applyAlignment="1" applyBorder="1" applyFont="1" applyNumberFormat="1">
      <alignment shrinkToFit="0" vertical="bottom" wrapText="1"/>
    </xf>
    <xf borderId="39" fillId="0" fontId="15" numFmtId="0" xfId="0" applyAlignment="1" applyBorder="1" applyFont="1">
      <alignment readingOrder="0" shrinkToFit="0" wrapText="1"/>
    </xf>
    <xf borderId="36" fillId="0" fontId="16" numFmtId="0" xfId="0" applyAlignment="1" applyBorder="1" applyFont="1">
      <alignment shrinkToFit="0" vertical="bottom" wrapText="1"/>
    </xf>
    <xf borderId="39" fillId="0" fontId="6" numFmtId="0" xfId="0" applyAlignment="1" applyBorder="1" applyFont="1">
      <alignment shrinkToFit="0" wrapText="1"/>
    </xf>
    <xf borderId="40" fillId="0" fontId="16" numFmtId="0" xfId="0" applyAlignment="1" applyBorder="1" applyFont="1">
      <alignment shrinkToFit="0" vertical="bottom" wrapText="1"/>
    </xf>
    <xf borderId="41" fillId="0" fontId="6" numFmtId="0" xfId="0" applyAlignment="1" applyBorder="1" applyFont="1">
      <alignment shrinkToFit="0" wrapText="1"/>
    </xf>
    <xf borderId="42" fillId="0" fontId="16" numFmtId="0" xfId="0" applyAlignment="1" applyBorder="1" applyFont="1">
      <alignment shrinkToFit="0" vertical="bottom" wrapText="1"/>
    </xf>
    <xf borderId="42" fillId="0" fontId="16" numFmtId="165" xfId="0" applyAlignment="1" applyBorder="1" applyFont="1" applyNumberFormat="1">
      <alignment shrinkToFit="0" vertical="bottom" wrapText="1"/>
    </xf>
    <xf borderId="17" fillId="0" fontId="16" numFmtId="0" xfId="0" applyAlignment="1" applyBorder="1" applyFont="1">
      <alignment horizontal="center" readingOrder="0" shrinkToFit="0" vertical="bottom" wrapText="1"/>
    </xf>
    <xf borderId="38" fillId="0" fontId="16" numFmtId="0" xfId="0" applyAlignment="1" applyBorder="1" applyFont="1">
      <alignment shrinkToFit="0" vertical="bottom" wrapText="1"/>
    </xf>
    <xf borderId="4" fillId="4" fontId="1" numFmtId="0" xfId="0" applyAlignment="1" applyBorder="1" applyFont="1">
      <alignment horizontal="center" readingOrder="0" shrinkToFit="0" vertical="bottom" wrapText="0"/>
    </xf>
    <xf borderId="43" fillId="0" fontId="16" numFmtId="0" xfId="0" applyAlignment="1" applyBorder="1" applyFont="1">
      <alignment horizontal="left" readingOrder="0" shrinkToFit="0" vertical="bottom" wrapText="1"/>
    </xf>
    <xf borderId="44" fillId="0" fontId="6" numFmtId="0" xfId="0" applyAlignment="1" applyBorder="1" applyFont="1">
      <alignment shrinkToFit="0" wrapText="1"/>
    </xf>
    <xf borderId="35" fillId="6" fontId="16" numFmtId="0" xfId="0" applyAlignment="1" applyBorder="1" applyFont="1">
      <alignment readingOrder="0" shrinkToFit="0" vertical="bottom" wrapText="1"/>
    </xf>
    <xf borderId="45" fillId="0" fontId="16" numFmtId="0" xfId="0" applyAlignment="1" applyBorder="1" applyFont="1">
      <alignment horizontal="center" readingOrder="0" shrinkToFit="0" vertical="bottom" wrapText="1"/>
    </xf>
    <xf borderId="43" fillId="10" fontId="16" numFmtId="0" xfId="0" applyAlignment="1" applyBorder="1" applyFont="1">
      <alignment horizontal="center" shrinkToFit="0" vertical="bottom" wrapText="1"/>
    </xf>
    <xf borderId="4" fillId="7" fontId="12" numFmtId="0" xfId="0" applyAlignment="1" applyBorder="1" applyFont="1">
      <alignment horizontal="center" readingOrder="0" shrinkToFit="0" vertical="center" wrapText="1"/>
    </xf>
    <xf borderId="17" fillId="7" fontId="12" numFmtId="0" xfId="0" applyAlignment="1" applyBorder="1" applyFont="1">
      <alignment horizontal="center" readingOrder="0" shrinkToFit="0" vertical="center" wrapText="1"/>
    </xf>
    <xf borderId="3" fillId="5" fontId="6" numFmtId="0" xfId="0" applyAlignment="1" applyBorder="1" applyFont="1">
      <alignment shrinkToFit="0" wrapText="1"/>
    </xf>
    <xf borderId="43" fillId="0" fontId="15" numFmtId="0" xfId="0" applyAlignment="1" applyBorder="1" applyFont="1">
      <alignment readingOrder="0" shrinkToFit="0" wrapText="1"/>
    </xf>
    <xf borderId="34" fillId="0" fontId="16" numFmtId="0" xfId="0" applyAlignment="1" applyBorder="1" applyFont="1">
      <alignment horizontal="center" readingOrder="0" shrinkToFit="0" vertical="bottom" wrapText="1"/>
    </xf>
    <xf borderId="29" fillId="0" fontId="16" numFmtId="0" xfId="0" applyAlignment="1" applyBorder="1" applyFont="1">
      <alignment shrinkToFit="0" wrapText="1"/>
    </xf>
    <xf borderId="34" fillId="0" fontId="16" numFmtId="0" xfId="0" applyAlignment="1" applyBorder="1" applyFont="1">
      <alignment shrinkToFit="0" wrapText="1"/>
    </xf>
    <xf borderId="34" fillId="0" fontId="16" numFmtId="0" xfId="0" applyAlignment="1" applyBorder="1" applyFont="1">
      <alignment horizontal="center" shrinkToFit="0" vertical="bottom" wrapText="1"/>
    </xf>
    <xf borderId="43" fillId="0" fontId="16" numFmtId="0" xfId="0" applyAlignment="1" applyBorder="1" applyFont="1">
      <alignment horizontal="left" readingOrder="0" shrinkToFit="0" vertical="bottom" wrapText="1"/>
    </xf>
    <xf borderId="45" fillId="0" fontId="16" numFmtId="0" xfId="0" applyAlignment="1" applyBorder="1" applyFont="1">
      <alignment horizontal="center" readingOrder="0" shrinkToFit="0" vertical="bottom" wrapText="1"/>
    </xf>
    <xf borderId="43" fillId="0" fontId="16" numFmtId="0" xfId="0" applyAlignment="1" applyBorder="1" applyFont="1">
      <alignment shrinkToFit="0" wrapText="1"/>
    </xf>
    <xf borderId="45" fillId="0" fontId="16" numFmtId="0" xfId="0" applyAlignment="1" applyBorder="1" applyFont="1">
      <alignment shrinkToFit="0" wrapText="1"/>
    </xf>
    <xf borderId="45" fillId="0" fontId="16" numFmtId="0" xfId="0" applyAlignment="1" applyBorder="1" applyFont="1">
      <alignment horizontal="center" shrinkToFit="0" vertical="bottom" wrapText="1"/>
    </xf>
    <xf borderId="46" fillId="5" fontId="6" numFmtId="0" xfId="0" applyAlignment="1" applyBorder="1" applyFont="1">
      <alignment shrinkToFit="0" wrapText="1"/>
    </xf>
    <xf borderId="43" fillId="0" fontId="16" numFmtId="0" xfId="0" applyAlignment="1" applyBorder="1" applyFont="1">
      <alignment horizontal="left" shrinkToFit="0" vertical="bottom" wrapText="1"/>
    </xf>
    <xf borderId="47" fillId="5" fontId="6" numFmtId="0" xfId="0" applyAlignment="1" applyBorder="1" applyFont="1">
      <alignment shrinkToFit="0" wrapText="1"/>
    </xf>
    <xf borderId="43" fillId="0" fontId="16" numFmtId="0" xfId="0" applyAlignment="1" applyBorder="1" applyFont="1">
      <alignment horizontal="left" readingOrder="0" shrinkToFit="0" vertical="bottom" wrapText="1"/>
    </xf>
    <xf borderId="48" fillId="0" fontId="16" numFmtId="0" xfId="0" applyAlignment="1" applyBorder="1" applyFont="1">
      <alignment horizontal="left" shrinkToFit="0" vertical="bottom" wrapText="1"/>
    </xf>
    <xf borderId="49" fillId="0" fontId="6" numFmtId="0" xfId="0" applyAlignment="1" applyBorder="1" applyFont="1">
      <alignment shrinkToFit="0" wrapText="1"/>
    </xf>
    <xf borderId="50" fillId="0" fontId="6" numFmtId="0" xfId="0" applyAlignment="1" applyBorder="1" applyFont="1">
      <alignment shrinkToFit="0" wrapText="1"/>
    </xf>
    <xf borderId="51" fillId="0" fontId="16" numFmtId="0" xfId="0" applyAlignment="1" applyBorder="1" applyFont="1">
      <alignment horizontal="center" shrinkToFit="0" vertical="bottom" wrapText="1"/>
    </xf>
    <xf borderId="52" fillId="0" fontId="6" numFmtId="0" xfId="0" applyAlignment="1" applyBorder="1" applyFont="1">
      <alignment shrinkToFit="0" wrapText="1"/>
    </xf>
    <xf borderId="48" fillId="10" fontId="16" numFmtId="0" xfId="0" applyAlignment="1" applyBorder="1" applyFont="1">
      <alignment horizontal="center" shrinkToFit="0" vertical="bottom" wrapText="1"/>
    </xf>
    <xf borderId="48" fillId="0" fontId="16" numFmtId="0" xfId="0" applyAlignment="1" applyBorder="1" applyFont="1">
      <alignment shrinkToFit="0" wrapText="1"/>
    </xf>
    <xf borderId="51" fillId="0" fontId="16" numFmtId="0" xfId="0" applyAlignment="1" applyBorder="1" applyFont="1">
      <alignment shrinkToFit="0" wrapText="1"/>
    </xf>
    <xf borderId="37" fillId="7" fontId="12" numFmtId="0" xfId="0" applyAlignment="1" applyBorder="1" applyFont="1">
      <alignment horizontal="center" readingOrder="0" shrinkToFit="0" vertical="center" wrapText="1"/>
    </xf>
    <xf borderId="53" fillId="7" fontId="12" numFmtId="0" xfId="0" applyAlignment="1" applyBorder="1" applyFont="1">
      <alignment horizontal="center" readingOrder="0" shrinkToFit="0" vertical="center" wrapText="1"/>
    </xf>
    <xf borderId="29" fillId="0" fontId="16" numFmtId="0" xfId="0" applyAlignment="1" applyBorder="1" applyFont="1">
      <alignment horizontal="left" readingOrder="0" shrinkToFit="0" vertical="bottom" wrapText="1"/>
    </xf>
    <xf borderId="43" fillId="0" fontId="16" numFmtId="0" xfId="0" applyAlignment="1" applyBorder="1" applyFont="1">
      <alignment readingOrder="0" shrinkToFit="0" wrapText="1"/>
    </xf>
    <xf borderId="45" fillId="0" fontId="16" numFmtId="0" xfId="0" applyAlignment="1" applyBorder="1" applyFont="1">
      <alignment readingOrder="0" shrinkToFit="0" wrapText="1"/>
    </xf>
    <xf borderId="43" fillId="0" fontId="15" numFmtId="0" xfId="0" applyAlignment="1" applyBorder="1" applyFont="1">
      <alignment shrinkToFit="0" wrapText="1"/>
    </xf>
    <xf borderId="54" fillId="0" fontId="16" numFmtId="0" xfId="0" applyAlignment="1" applyBorder="1" applyFont="1">
      <alignment horizontal="left" shrinkToFit="0" vertical="bottom" wrapText="1"/>
    </xf>
    <xf borderId="55" fillId="0" fontId="6" numFmtId="0" xfId="0" applyAlignment="1" applyBorder="1" applyFont="1">
      <alignment shrinkToFit="0" wrapText="1"/>
    </xf>
    <xf borderId="56" fillId="0" fontId="16" numFmtId="0" xfId="0" applyAlignment="1" applyBorder="1" applyFont="1">
      <alignment horizontal="center" shrinkToFit="0" vertical="bottom" wrapText="1"/>
    </xf>
    <xf borderId="54" fillId="10" fontId="16" numFmtId="0" xfId="0" applyAlignment="1" applyBorder="1" applyFont="1">
      <alignment horizontal="center" shrinkToFit="0" vertical="bottom" wrapText="1"/>
    </xf>
    <xf borderId="48" fillId="0" fontId="15" numFmtId="0" xfId="0" applyAlignment="1" applyBorder="1" applyFont="1">
      <alignment shrinkToFit="0" wrapText="1"/>
    </xf>
    <xf borderId="4" fillId="9" fontId="16" numFmtId="0" xfId="0" applyAlignment="1" applyBorder="1" applyFont="1">
      <alignment horizontal="center" readingOrder="0" shrinkToFit="0" vertical="bottom" wrapText="1"/>
    </xf>
    <xf borderId="17" fillId="9" fontId="16" numFmtId="0" xfId="0" applyAlignment="1" applyBorder="1" applyFont="1">
      <alignment horizontal="center" readingOrder="0" shrinkToFit="0" vertical="bottom" wrapText="1"/>
    </xf>
    <xf borderId="4" fillId="10" fontId="16" numFmtId="0" xfId="0" applyAlignment="1" applyBorder="1" applyFont="1">
      <alignment horizontal="center" readingOrder="0" shrinkToFit="0" vertical="bottom" wrapText="1"/>
    </xf>
    <xf borderId="23" fillId="5" fontId="2" numFmtId="0" xfId="0" applyAlignment="1" applyBorder="1" applyFont="1">
      <alignment shrinkToFit="0" wrapText="1"/>
    </xf>
    <xf borderId="2" fillId="5" fontId="2" numFmtId="0" xfId="0" applyAlignment="1" applyBorder="1" applyFont="1">
      <alignment shrinkToFit="0" wrapText="1"/>
    </xf>
    <xf borderId="29" fillId="0" fontId="18" numFmtId="0" xfId="0" applyAlignment="1" applyBorder="1" applyFont="1">
      <alignment horizontal="left" readingOrder="0" shrinkToFit="0" vertical="bottom" wrapText="1"/>
    </xf>
    <xf borderId="57" fillId="0" fontId="16" numFmtId="0" xfId="0" applyAlignment="1" applyBorder="1" applyFont="1">
      <alignment horizontal="left" readingOrder="0" shrinkToFit="0" vertical="bottom" wrapText="1"/>
    </xf>
    <xf borderId="58" fillId="0" fontId="6" numFmtId="0" xfId="0" applyAlignment="1" applyBorder="1" applyFont="1">
      <alignment shrinkToFit="0" wrapText="1"/>
    </xf>
    <xf borderId="59" fillId="0" fontId="16" numFmtId="0" xfId="0" applyAlignment="1" applyBorder="1" applyFont="1">
      <alignment horizontal="center" readingOrder="0" shrinkToFit="0" vertical="bottom" wrapText="1"/>
    </xf>
    <xf borderId="57" fillId="10" fontId="16" numFmtId="0" xfId="0" applyAlignment="1" applyBorder="1" applyFont="1">
      <alignment horizontal="center" shrinkToFit="0" vertical="bottom" wrapText="1"/>
    </xf>
    <xf borderId="37" fillId="4" fontId="12" numFmtId="0" xfId="0" applyAlignment="1" applyBorder="1" applyFont="1">
      <alignment horizontal="center" readingOrder="0" shrinkToFit="0" vertical="center" wrapText="1"/>
    </xf>
    <xf borderId="42" fillId="0" fontId="6" numFmtId="0" xfId="0" applyAlignment="1" applyBorder="1" applyFont="1">
      <alignment shrinkToFit="0" wrapText="1"/>
    </xf>
    <xf borderId="53" fillId="4" fontId="12" numFmtId="0" xfId="0" applyAlignment="1" applyBorder="1" applyFont="1">
      <alignment horizontal="center" readingOrder="0" shrinkToFit="0" vertical="center" wrapText="1"/>
    </xf>
    <xf borderId="29" fillId="0" fontId="16" numFmtId="0" xfId="0" applyAlignment="1" applyBorder="1" applyFont="1">
      <alignment readingOrder="0" shrinkToFit="0" wrapText="1"/>
    </xf>
    <xf borderId="29" fillId="0" fontId="16" numFmtId="0" xfId="0" applyAlignment="1" applyBorder="1" applyFont="1">
      <alignment horizontal="center" readingOrder="0" shrinkToFit="0" vertical="bottom" wrapText="1"/>
    </xf>
    <xf borderId="29" fillId="0" fontId="16" numFmtId="0" xfId="0" applyAlignment="1" applyBorder="1" applyFont="1">
      <alignment horizontal="center" shrinkToFit="0" vertical="bottom" wrapText="1"/>
    </xf>
    <xf borderId="57" fillId="0" fontId="16" numFmtId="0" xfId="0" applyAlignment="1" applyBorder="1" applyFont="1">
      <alignment readingOrder="0" shrinkToFit="0" wrapText="1"/>
    </xf>
    <xf borderId="36" fillId="0" fontId="6" numFmtId="0" xfId="0" applyAlignment="1" applyBorder="1" applyFont="1">
      <alignment shrinkToFit="0" wrapText="1"/>
    </xf>
    <xf borderId="35" fillId="0" fontId="6" numFmtId="0" xfId="0" applyAlignment="1" applyBorder="1" applyFont="1">
      <alignment shrinkToFit="0" wrapText="1"/>
    </xf>
    <xf borderId="43" fillId="0" fontId="16" numFmtId="0" xfId="0" applyAlignment="1" applyBorder="1" applyFont="1">
      <alignment readingOrder="0" shrinkToFit="0" wrapText="1"/>
    </xf>
    <xf borderId="43" fillId="0" fontId="16" numFmtId="0" xfId="0" applyAlignment="1" applyBorder="1" applyFont="1">
      <alignment horizontal="center" readingOrder="0" shrinkToFit="0" vertical="bottom" wrapText="1"/>
    </xf>
    <xf borderId="43" fillId="0" fontId="16" numFmtId="0" xfId="0" applyAlignment="1" applyBorder="1" applyFont="1">
      <alignment horizontal="center" shrinkToFit="0" vertical="bottom" wrapText="1"/>
    </xf>
    <xf borderId="23" fillId="5" fontId="2" numFmtId="0" xfId="0" applyAlignment="1" applyBorder="1" applyFont="1">
      <alignment horizontal="right" readingOrder="0" shrinkToFit="0" vertical="bottom" wrapText="1"/>
    </xf>
    <xf borderId="4" fillId="10" fontId="17" numFmtId="3" xfId="0" applyAlignment="1" applyBorder="1" applyFont="1" applyNumberFormat="1">
      <alignment horizontal="center" shrinkToFit="0" vertical="bottom" wrapText="1"/>
    </xf>
    <xf borderId="4" fillId="10" fontId="17" numFmtId="0" xfId="0" applyAlignment="1" applyBorder="1" applyFont="1">
      <alignment horizontal="center" shrinkToFit="0" vertical="bottom" wrapText="1"/>
    </xf>
    <xf borderId="48" fillId="0" fontId="16" numFmtId="0" xfId="0" applyAlignment="1" applyBorder="1" applyFont="1">
      <alignment horizontal="center" shrinkToFit="0" vertical="bottom" wrapText="1"/>
    </xf>
    <xf borderId="0" fillId="0" fontId="2" numFmtId="0" xfId="0" applyAlignment="1" applyFont="1">
      <alignment shrinkToFit="0" wrapText="1"/>
    </xf>
    <xf borderId="4" fillId="2" fontId="1" numFmtId="0" xfId="0" applyAlignment="1" applyBorder="1" applyFont="1">
      <alignment horizontal="center" readingOrder="0" shrinkToFit="0" vertical="bottom" wrapText="1"/>
    </xf>
    <xf borderId="4" fillId="4" fontId="19" numFmtId="0" xfId="0" applyAlignment="1" applyBorder="1" applyFont="1">
      <alignment horizontal="center" readingOrder="0" shrinkToFit="0" vertical="center" wrapText="1"/>
    </xf>
    <xf borderId="4" fillId="4" fontId="12" numFmtId="0" xfId="0" applyAlignment="1" applyBorder="1" applyFont="1">
      <alignment horizontal="center" readingOrder="0" shrinkToFit="0" vertical="bottom" wrapText="1"/>
    </xf>
    <xf borderId="4" fillId="7" fontId="19" numFmtId="0" xfId="0" applyAlignment="1" applyBorder="1" applyFont="1">
      <alignment horizontal="center" readingOrder="0" shrinkToFit="0" vertical="bottom" wrapText="1"/>
    </xf>
    <xf borderId="19" fillId="5" fontId="2" numFmtId="0" xfId="0" applyAlignment="1" applyBorder="1" applyFont="1">
      <alignment shrinkToFit="0" vertical="bottom" wrapText="1"/>
    </xf>
    <xf borderId="43" fillId="0" fontId="16" numFmtId="0" xfId="0" applyAlignment="1" applyBorder="1" applyFont="1">
      <alignment readingOrder="0" shrinkToFit="0" vertical="bottom" wrapText="1"/>
    </xf>
    <xf borderId="29" fillId="0" fontId="16" numFmtId="0" xfId="0" applyAlignment="1" applyBorder="1" applyFont="1">
      <alignment readingOrder="0" shrinkToFit="0" vertical="bottom" wrapText="1"/>
    </xf>
    <xf borderId="39" fillId="0" fontId="16" numFmtId="0" xfId="0" applyAlignment="1" applyBorder="1" applyFont="1">
      <alignment readingOrder="0" shrinkToFit="0" vertical="bottom" wrapText="1"/>
    </xf>
    <xf borderId="43" fillId="0" fontId="16" numFmtId="0" xfId="0" applyAlignment="1" applyBorder="1" applyFont="1">
      <alignment readingOrder="0" shrinkToFit="0" vertical="bottom" wrapText="1"/>
    </xf>
    <xf borderId="43" fillId="0" fontId="16" numFmtId="0" xfId="0" applyAlignment="1" applyBorder="1" applyFont="1">
      <alignment shrinkToFit="0" vertical="bottom" wrapText="1"/>
    </xf>
    <xf borderId="48" fillId="0" fontId="16" numFmtId="0" xfId="0" applyAlignment="1" applyBorder="1" applyFont="1">
      <alignment readingOrder="0" shrinkToFit="0" vertical="bottom" wrapText="1"/>
    </xf>
    <xf borderId="48" fillId="0" fontId="16" numFmtId="0" xfId="0" applyAlignment="1" applyBorder="1" applyFont="1">
      <alignment shrinkToFit="0" vertical="bottom" wrapText="1"/>
    </xf>
    <xf borderId="29" fillId="0" fontId="16" numFmtId="0" xfId="0" applyAlignment="1" applyBorder="1" applyFont="1">
      <alignment shrinkToFit="0" vertical="bottom" wrapText="1"/>
    </xf>
    <xf borderId="48" fillId="0" fontId="16" numFmtId="0" xfId="0" applyAlignment="1" applyBorder="1" applyFont="1">
      <alignment readingOrder="0" shrinkToFit="0" vertical="bottom" wrapText="1"/>
    </xf>
    <xf borderId="1" fillId="0" fontId="20" numFmtId="0" xfId="0" applyAlignment="1" applyBorder="1" applyFont="1">
      <alignment horizontal="center" readingOrder="0" shrinkToFit="0" vertical="bottom" wrapText="1"/>
    </xf>
    <xf borderId="3" fillId="0" fontId="21" numFmtId="0" xfId="0" applyAlignment="1" applyBorder="1" applyFont="1">
      <alignment shrinkToFit="0" wrapText="1"/>
    </xf>
    <xf borderId="4" fillId="10" fontId="21" numFmtId="0" xfId="0" applyAlignment="1" applyBorder="1" applyFont="1">
      <alignment horizontal="center" readingOrder="0" shrinkToFit="0" vertical="center" wrapText="1"/>
    </xf>
    <xf borderId="6" fillId="0" fontId="21" numFmtId="0" xfId="0" applyAlignment="1" applyBorder="1" applyFont="1">
      <alignment shrinkToFit="0" wrapText="1"/>
    </xf>
    <xf borderId="1" fillId="0" fontId="13" numFmtId="0" xfId="0" applyAlignment="1" applyBorder="1" applyFont="1">
      <alignment horizontal="center" readingOrder="0" shrinkToFit="0" vertical="bottom" wrapText="1"/>
    </xf>
    <xf borderId="0" fillId="0" fontId="13" numFmtId="0" xfId="0" applyAlignment="1" applyFont="1">
      <alignment shrinkToFit="0" wrapText="1"/>
    </xf>
    <xf borderId="1" fillId="0" fontId="13" numFmtId="0" xfId="0" applyAlignment="1" applyBorder="1" applyFont="1">
      <alignment horizontal="center" readingOrder="0" shrinkToFit="0" vertical="bottom" wrapText="1"/>
    </xf>
    <xf borderId="0" fillId="0" fontId="2" numFmtId="0" xfId="0" applyAlignment="1" applyFont="1">
      <alignment readingOrder="0" shrinkToFit="0" wrapText="1"/>
    </xf>
    <xf borderId="23" fillId="0" fontId="22" numFmtId="0" xfId="0" applyAlignment="1" applyBorder="1" applyFont="1">
      <alignment horizontal="center" readingOrder="0" shrinkToFit="0" vertical="bottom" wrapText="1"/>
    </xf>
    <xf borderId="0" fillId="0" fontId="22" numFmtId="0" xfId="0" applyAlignment="1" applyFont="1">
      <alignment shrinkToFit="0" wrapText="1"/>
    </xf>
    <xf borderId="23" fillId="0" fontId="22" numFmtId="0" xfId="0" applyAlignment="1" applyBorder="1" applyFont="1">
      <alignment readingOrder="0" shrinkToFit="0" wrapText="1"/>
    </xf>
    <xf borderId="0" fillId="0" fontId="17" numFmtId="0" xfId="0" applyAlignment="1" applyFont="1">
      <alignment shrinkToFit="0" wrapText="1"/>
    </xf>
    <xf borderId="29" fillId="0" fontId="16" numFmtId="0" xfId="0" applyAlignment="1" applyBorder="1" applyFont="1">
      <alignment readingOrder="0" shrinkToFit="0" vertical="bottom" wrapText="1"/>
    </xf>
    <xf borderId="4" fillId="2" fontId="23" numFmtId="0" xfId="0" applyAlignment="1" applyBorder="1" applyFont="1">
      <alignment horizontal="center" readingOrder="0" shrinkToFit="0" vertical="bottom" wrapText="1"/>
    </xf>
    <xf borderId="0" fillId="5" fontId="24" numFmtId="0" xfId="0" applyAlignment="1" applyFont="1">
      <alignment shrinkToFit="0" wrapText="1"/>
    </xf>
    <xf borderId="1" fillId="5" fontId="24" numFmtId="0" xfId="0" applyAlignment="1" applyBorder="1" applyFont="1">
      <alignment shrinkToFit="0" wrapText="1"/>
    </xf>
    <xf borderId="4" fillId="4" fontId="19" numFmtId="0" xfId="0" applyAlignment="1" applyBorder="1" applyFont="1">
      <alignment horizontal="center" readingOrder="0" shrinkToFit="0" vertical="bottom" wrapText="1"/>
    </xf>
    <xf borderId="4" fillId="7" fontId="25" numFmtId="0" xfId="0" applyAlignment="1" applyBorder="1" applyFont="1">
      <alignment horizontal="center" readingOrder="0" shrinkToFit="0" vertical="bottom" wrapText="1"/>
    </xf>
    <xf borderId="24" fillId="7" fontId="19" numFmtId="0" xfId="0" applyAlignment="1" applyBorder="1" applyFont="1">
      <alignment horizontal="center" readingOrder="0" shrinkToFit="0" vertical="bottom" wrapText="1"/>
    </xf>
    <xf borderId="29" fillId="0" fontId="26" numFmtId="3" xfId="0" applyAlignment="1" applyBorder="1" applyFont="1" applyNumberFormat="1">
      <alignment horizontal="center" readingOrder="0" shrinkToFit="0" vertical="bottom" wrapText="1"/>
    </xf>
    <xf borderId="30" fillId="10" fontId="26" numFmtId="164" xfId="0" applyAlignment="1" applyBorder="1" applyFont="1" applyNumberFormat="1">
      <alignment horizontal="center" shrinkToFit="0" vertical="bottom" wrapText="1"/>
    </xf>
    <xf borderId="29" fillId="0" fontId="26" numFmtId="0" xfId="0" applyAlignment="1" applyBorder="1" applyFont="1">
      <alignment horizontal="center" readingOrder="0" shrinkToFit="0" vertical="bottom" wrapText="1"/>
    </xf>
    <xf borderId="30" fillId="10" fontId="26" numFmtId="164" xfId="0" applyAlignment="1" applyBorder="1" applyFont="1" applyNumberFormat="1">
      <alignment horizontal="center" shrinkToFit="0" vertical="bottom" wrapText="1"/>
    </xf>
    <xf borderId="4" fillId="7" fontId="27" numFmtId="0" xfId="0" applyAlignment="1" applyBorder="1" applyFont="1">
      <alignment readingOrder="0" shrinkToFit="0" wrapText="1"/>
    </xf>
    <xf borderId="4" fillId="7" fontId="27" numFmtId="0" xfId="0" applyAlignment="1" applyBorder="1" applyFont="1">
      <alignment horizontal="center" readingOrder="0" shrinkToFit="0" vertical="bottom" wrapText="1"/>
    </xf>
    <xf borderId="4" fillId="11" fontId="2" numFmtId="3" xfId="0" applyAlignment="1" applyBorder="1" applyFill="1" applyFont="1" applyNumberFormat="1">
      <alignment horizontal="center" readingOrder="0" shrinkToFit="0" vertical="center" wrapText="1"/>
    </xf>
    <xf borderId="6" fillId="7" fontId="19" numFmtId="0" xfId="0" applyAlignment="1" applyBorder="1" applyFont="1">
      <alignment horizontal="center" readingOrder="0" shrinkToFit="0" vertical="bottom" wrapText="1"/>
    </xf>
    <xf borderId="43" fillId="0" fontId="26" numFmtId="3" xfId="0" applyAlignment="1" applyBorder="1" applyFont="1" applyNumberFormat="1">
      <alignment horizontal="center" readingOrder="0" shrinkToFit="0" vertical="bottom" wrapText="1"/>
    </xf>
    <xf borderId="39" fillId="10" fontId="26" numFmtId="164" xfId="0" applyAlignment="1" applyBorder="1" applyFont="1" applyNumberFormat="1">
      <alignment horizontal="center" shrinkToFit="0" vertical="bottom" wrapText="1"/>
    </xf>
    <xf borderId="43" fillId="0" fontId="26" numFmtId="0" xfId="0" applyAlignment="1" applyBorder="1" applyFont="1">
      <alignment horizontal="center" readingOrder="0" shrinkToFit="0" vertical="bottom" wrapText="1"/>
    </xf>
    <xf borderId="39" fillId="10" fontId="26" numFmtId="164" xfId="0" applyAlignment="1" applyBorder="1" applyFont="1" applyNumberFormat="1">
      <alignment horizontal="center" shrinkToFit="0" vertical="bottom" wrapText="1"/>
    </xf>
    <xf borderId="29" fillId="0" fontId="2" numFmtId="0" xfId="0" applyAlignment="1" applyBorder="1" applyFont="1">
      <alignment readingOrder="0" shrinkToFit="0" wrapText="1"/>
    </xf>
    <xf borderId="29" fillId="0" fontId="2" numFmtId="0" xfId="0" applyAlignment="1" applyBorder="1" applyFont="1">
      <alignment horizontal="center" readingOrder="0" shrinkToFit="0" vertical="bottom" wrapText="1"/>
    </xf>
    <xf borderId="29" fillId="12" fontId="2" numFmtId="0" xfId="0" applyAlignment="1" applyBorder="1" applyFill="1" applyFont="1">
      <alignment horizontal="center" shrinkToFit="0" vertical="bottom" wrapText="1"/>
    </xf>
    <xf borderId="0" fillId="0" fontId="2" numFmtId="0" xfId="0" applyAlignment="1" applyFont="1">
      <alignment horizontal="center" readingOrder="0" shrinkToFit="0" vertical="bottom" wrapText="1"/>
    </xf>
    <xf borderId="0" fillId="0" fontId="2" numFmtId="0" xfId="0" applyAlignment="1" applyFont="1">
      <alignment horizontal="center" shrinkToFit="0" vertical="bottom" wrapText="1"/>
    </xf>
    <xf borderId="43" fillId="0" fontId="2" numFmtId="0" xfId="0" applyAlignment="1" applyBorder="1" applyFont="1">
      <alignment readingOrder="0" shrinkToFit="0" wrapText="1"/>
    </xf>
    <xf borderId="43" fillId="0" fontId="2" numFmtId="0" xfId="0" applyAlignment="1" applyBorder="1" applyFont="1">
      <alignment horizontal="center" readingOrder="0" shrinkToFit="0" vertical="bottom" wrapText="1"/>
    </xf>
    <xf borderId="43" fillId="12" fontId="2" numFmtId="0" xfId="0" applyAlignment="1" applyBorder="1" applyFont="1">
      <alignment horizontal="center" shrinkToFit="0" vertical="bottom" wrapText="1"/>
    </xf>
    <xf borderId="43" fillId="0" fontId="2" numFmtId="0" xfId="0" applyAlignment="1" applyBorder="1" applyFont="1">
      <alignment readingOrder="0" shrinkToFit="0" wrapText="1"/>
    </xf>
    <xf borderId="43" fillId="0" fontId="2" numFmtId="0" xfId="0" applyAlignment="1" applyBorder="1" applyFont="1">
      <alignment horizontal="center" readingOrder="0" shrinkToFit="0" vertical="bottom" wrapText="1"/>
    </xf>
    <xf borderId="43" fillId="0" fontId="2" numFmtId="0" xfId="0" applyAlignment="1" applyBorder="1" applyFont="1">
      <alignment horizontal="center" shrinkToFit="0" vertical="bottom" wrapText="1"/>
    </xf>
    <xf borderId="4" fillId="7" fontId="9" numFmtId="0" xfId="0" applyAlignment="1" applyBorder="1" applyFont="1">
      <alignment horizontal="center" readingOrder="0" shrinkToFit="0" vertical="center" wrapText="1"/>
    </xf>
    <xf borderId="48" fillId="0" fontId="2" numFmtId="0" xfId="0" applyAlignment="1" applyBorder="1" applyFont="1">
      <alignment shrinkToFit="0" wrapText="1"/>
    </xf>
    <xf borderId="48" fillId="0" fontId="2" numFmtId="0" xfId="0" applyAlignment="1" applyBorder="1" applyFont="1">
      <alignment horizontal="center" shrinkToFit="0" vertical="bottom" wrapText="1"/>
    </xf>
    <xf borderId="48" fillId="12" fontId="2" numFmtId="0" xfId="0" applyAlignment="1" applyBorder="1" applyFont="1">
      <alignment horizontal="center" shrinkToFit="0" vertical="bottom" wrapText="1"/>
    </xf>
    <xf borderId="4" fillId="11" fontId="26" numFmtId="0" xfId="0" applyAlignment="1" applyBorder="1" applyFont="1">
      <alignment horizontal="center" readingOrder="0" shrinkToFit="0" vertical="center" wrapText="1"/>
    </xf>
    <xf borderId="4" fillId="11" fontId="28" numFmtId="0" xfId="0" applyAlignment="1" applyBorder="1" applyFont="1">
      <alignment horizontal="center" readingOrder="0" shrinkToFit="0" vertical="center" wrapText="1"/>
    </xf>
    <xf borderId="37" fillId="7" fontId="19" numFmtId="0" xfId="0" applyAlignment="1" applyBorder="1" applyFont="1">
      <alignment horizontal="center" readingOrder="0" shrinkToFit="0" vertical="bottom" wrapText="1"/>
    </xf>
    <xf borderId="48" fillId="0" fontId="26" numFmtId="3" xfId="0" applyAlignment="1" applyBorder="1" applyFont="1" applyNumberFormat="1">
      <alignment horizontal="center" readingOrder="0" shrinkToFit="0" vertical="bottom" wrapText="1"/>
    </xf>
    <xf borderId="49" fillId="10" fontId="26" numFmtId="164" xfId="0" applyAlignment="1" applyBorder="1" applyFont="1" applyNumberFormat="1">
      <alignment horizontal="center" shrinkToFit="0" vertical="bottom" wrapText="1"/>
    </xf>
    <xf borderId="48" fillId="0" fontId="26" numFmtId="0" xfId="0" applyAlignment="1" applyBorder="1" applyFont="1">
      <alignment horizontal="center" readingOrder="0" shrinkToFit="0" vertical="bottom" wrapText="1"/>
    </xf>
    <xf borderId="49" fillId="10" fontId="26" numFmtId="164" xfId="0" applyAlignment="1" applyBorder="1" applyFont="1" applyNumberFormat="1">
      <alignment horizontal="center" shrinkToFit="0" vertical="bottom" wrapText="1"/>
    </xf>
    <xf borderId="4" fillId="10" fontId="8" numFmtId="0" xfId="0" applyAlignment="1" applyBorder="1" applyFont="1">
      <alignment horizontal="right" readingOrder="0" shrinkToFit="0" vertical="bottom" wrapText="1"/>
    </xf>
    <xf borderId="4" fillId="10" fontId="8" numFmtId="0" xfId="0" applyAlignment="1" applyBorder="1" applyFont="1">
      <alignment horizontal="center" shrinkToFit="0" vertical="bottom" wrapText="1"/>
    </xf>
    <xf borderId="4" fillId="13" fontId="8" numFmtId="0" xfId="0" applyAlignment="1" applyBorder="1" applyFill="1" applyFont="1">
      <alignment shrinkToFit="0" wrapText="1"/>
    </xf>
    <xf borderId="0" fillId="5" fontId="29" numFmtId="0" xfId="0" applyAlignment="1" applyFont="1">
      <alignment horizontal="center" readingOrder="0" shrinkToFit="0" vertical="center" wrapText="1"/>
    </xf>
    <xf borderId="0" fillId="5" fontId="28" numFmtId="0" xfId="0" applyAlignment="1" applyFont="1">
      <alignment horizontal="center" readingOrder="0" shrinkToFit="0" vertical="center" wrapText="1"/>
    </xf>
    <xf borderId="23" fillId="5" fontId="24" numFmtId="0" xfId="0" applyAlignment="1" applyBorder="1" applyFont="1">
      <alignment shrinkToFit="0" wrapText="1"/>
    </xf>
    <xf borderId="23" fillId="5" fontId="24" numFmtId="0" xfId="0" applyAlignment="1" applyBorder="1" applyFont="1">
      <alignment horizontal="center" readingOrder="0" shrinkToFit="0" vertical="bottom" wrapText="1"/>
    </xf>
    <xf borderId="1" fillId="0" fontId="24" numFmtId="0" xfId="0" applyAlignment="1" applyBorder="1" applyFont="1">
      <alignment shrinkToFit="0" wrapText="1"/>
    </xf>
    <xf borderId="0" fillId="0" fontId="24" numFmtId="0" xfId="0" applyAlignment="1" applyFont="1">
      <alignment shrinkToFit="0" wrapText="1"/>
    </xf>
    <xf borderId="6" fillId="0" fontId="2" numFmtId="0" xfId="0" applyAlignment="1" applyBorder="1" applyFont="1">
      <alignment shrinkToFit="0" vertical="center" wrapText="1"/>
    </xf>
    <xf borderId="3" fillId="0" fontId="2" numFmtId="0" xfId="0" applyAlignment="1" applyBorder="1" applyFont="1">
      <alignment shrinkToFit="0" vertical="center" wrapText="1"/>
    </xf>
    <xf borderId="2" fillId="5" fontId="24" numFmtId="0" xfId="0" applyAlignment="1" applyBorder="1" applyFont="1">
      <alignment shrinkToFit="0" wrapText="1"/>
    </xf>
    <xf borderId="2" fillId="5" fontId="24" numFmtId="0" xfId="0" applyAlignment="1" applyBorder="1" applyFont="1">
      <alignment readingOrder="0" shrinkToFit="0" wrapText="1"/>
    </xf>
    <xf borderId="4" fillId="4" fontId="12" numFmtId="0" xfId="0" applyAlignment="1" applyBorder="1" applyFont="1">
      <alignment horizontal="center" readingOrder="0" shrinkToFit="0" vertical="bottom" wrapText="1"/>
    </xf>
    <xf borderId="6" fillId="5" fontId="2" numFmtId="0" xfId="0" applyAlignment="1" applyBorder="1" applyFont="1">
      <alignment shrinkToFit="0" vertical="center" wrapText="1"/>
    </xf>
    <xf borderId="3" fillId="5" fontId="2" numFmtId="0" xfId="0" applyAlignment="1" applyBorder="1" applyFont="1">
      <alignment shrinkToFit="0" vertical="center" wrapText="1"/>
    </xf>
    <xf borderId="4" fillId="7" fontId="27" numFmtId="0" xfId="0" applyAlignment="1" applyBorder="1" applyFont="1">
      <alignment horizontal="center" readingOrder="0" shrinkToFit="0" vertical="center" wrapText="1"/>
    </xf>
    <xf borderId="4" fillId="7" fontId="27" numFmtId="0" xfId="0" applyAlignment="1" applyBorder="1" applyFont="1">
      <alignment readingOrder="0" shrinkToFit="0" vertical="center" wrapText="1"/>
    </xf>
    <xf borderId="2" fillId="7" fontId="27" numFmtId="0" xfId="0" applyAlignment="1" applyBorder="1" applyFont="1">
      <alignment horizontal="center" readingOrder="0" shrinkToFit="0" vertical="center" wrapText="1"/>
    </xf>
    <xf borderId="2" fillId="7" fontId="27" numFmtId="0" xfId="0" applyAlignment="1" applyBorder="1" applyFont="1">
      <alignment readingOrder="0" shrinkToFit="0" vertical="center" wrapText="1"/>
    </xf>
    <xf borderId="23" fillId="14" fontId="8" numFmtId="164" xfId="0" applyAlignment="1" applyBorder="1" applyFill="1" applyFont="1" applyNumberFormat="1">
      <alignment horizontal="center" shrinkToFit="0" vertical="center" wrapText="1"/>
    </xf>
    <xf borderId="24" fillId="0" fontId="16" numFmtId="0" xfId="0" applyAlignment="1" applyBorder="1" applyFont="1">
      <alignment readingOrder="0" shrinkToFit="0" vertical="center" wrapText="1"/>
    </xf>
    <xf borderId="24" fillId="0" fontId="17" numFmtId="0" xfId="0" applyAlignment="1" applyBorder="1" applyFont="1">
      <alignment horizontal="center" readingOrder="0" shrinkToFit="0" vertical="center" wrapText="1"/>
    </xf>
    <xf borderId="24" fillId="0" fontId="17" numFmtId="0" xfId="0" applyAlignment="1" applyBorder="1" applyFont="1">
      <alignment horizontal="center" shrinkToFit="0" vertical="center" wrapText="1"/>
    </xf>
    <xf borderId="24" fillId="10" fontId="29" numFmtId="0" xfId="0" applyAlignment="1" applyBorder="1" applyFont="1">
      <alignment horizontal="center" shrinkToFit="0" vertical="center" wrapText="1"/>
    </xf>
    <xf borderId="24" fillId="10" fontId="29" numFmtId="3" xfId="0" applyAlignment="1" applyBorder="1" applyFont="1" applyNumberFormat="1">
      <alignment horizontal="center" shrinkToFit="0" vertical="center" wrapText="1"/>
    </xf>
    <xf quotePrefix="1" borderId="0" fillId="5" fontId="26" numFmtId="49" xfId="0" applyAlignment="1" applyFont="1" applyNumberFormat="1">
      <alignment horizontal="center" readingOrder="0" shrinkToFit="0" vertical="bottom" wrapText="1"/>
    </xf>
    <xf borderId="4" fillId="10" fontId="2" numFmtId="0" xfId="0" applyAlignment="1" applyBorder="1" applyFont="1">
      <alignment horizontal="center" shrinkToFit="0" vertical="center" wrapText="1"/>
    </xf>
    <xf borderId="29" fillId="10" fontId="2" numFmtId="0" xfId="0" applyAlignment="1" applyBorder="1" applyFont="1">
      <alignment horizontal="center" shrinkToFit="0" vertical="bottom" wrapText="1"/>
    </xf>
    <xf borderId="0" fillId="10" fontId="8" numFmtId="164" xfId="0" applyAlignment="1" applyFont="1" applyNumberFormat="1">
      <alignment horizontal="center" shrinkToFit="0" vertical="center" wrapText="1"/>
    </xf>
    <xf borderId="6" fillId="15" fontId="16" numFmtId="0" xfId="0" applyAlignment="1" applyBorder="1" applyFill="1" applyFont="1">
      <alignment readingOrder="0" shrinkToFit="0" vertical="center" wrapText="1"/>
    </xf>
    <xf borderId="6" fillId="15" fontId="17" numFmtId="0" xfId="0" applyAlignment="1" applyBorder="1" applyFont="1">
      <alignment horizontal="center" readingOrder="0" shrinkToFit="0" vertical="center" wrapText="1"/>
    </xf>
    <xf borderId="6" fillId="15" fontId="17" numFmtId="0" xfId="0" applyAlignment="1" applyBorder="1" applyFont="1">
      <alignment horizontal="center" shrinkToFit="0" vertical="center" wrapText="1"/>
    </xf>
    <xf borderId="37" fillId="0" fontId="6" numFmtId="0" xfId="0" applyAlignment="1" applyBorder="1" applyFont="1">
      <alignment shrinkToFit="0" wrapText="1"/>
    </xf>
    <xf borderId="0" fillId="5" fontId="8" numFmtId="0" xfId="0" applyAlignment="1" applyFont="1">
      <alignment horizontal="center" readingOrder="0" shrinkToFit="0" vertical="bottom" wrapText="1"/>
    </xf>
    <xf borderId="48" fillId="0" fontId="2" numFmtId="0" xfId="0" applyAlignment="1" applyBorder="1" applyFont="1">
      <alignment readingOrder="0" shrinkToFit="0" wrapText="1"/>
    </xf>
    <xf borderId="48" fillId="0" fontId="2" numFmtId="0" xfId="0" applyAlignment="1" applyBorder="1" applyFont="1">
      <alignment horizontal="center" readingOrder="0" shrinkToFit="0" vertical="bottom" wrapText="1"/>
    </xf>
    <xf borderId="48" fillId="13" fontId="2" numFmtId="0" xfId="0" applyAlignment="1" applyBorder="1" applyFont="1">
      <alignment horizontal="center" shrinkToFit="0" vertical="bottom" wrapText="1"/>
    </xf>
    <xf borderId="0" fillId="14" fontId="8" numFmtId="164" xfId="0" applyAlignment="1" applyFont="1" applyNumberFormat="1">
      <alignment horizontal="center" shrinkToFit="0" vertical="center" wrapText="1"/>
    </xf>
    <xf borderId="6" fillId="0" fontId="16" numFmtId="0" xfId="0" applyAlignment="1" applyBorder="1" applyFont="1">
      <alignment readingOrder="0" shrinkToFit="0" vertical="center" wrapText="1"/>
    </xf>
    <xf borderId="6" fillId="0" fontId="17" numFmtId="0" xfId="0" applyAlignment="1" applyBorder="1" applyFont="1">
      <alignment horizontal="center" readingOrder="0" shrinkToFit="0" vertical="center" wrapText="1"/>
    </xf>
    <xf borderId="6" fillId="0" fontId="17" numFmtId="0" xfId="0" applyAlignment="1" applyBorder="1" applyFont="1">
      <alignment horizontal="center" shrinkToFit="0" vertical="center" wrapText="1"/>
    </xf>
    <xf borderId="0" fillId="5" fontId="30" numFmtId="0" xfId="0" applyAlignment="1" applyFont="1">
      <alignment horizontal="center" shrinkToFit="0" vertical="center" wrapText="1"/>
    </xf>
    <xf borderId="4" fillId="0" fontId="2" numFmtId="164" xfId="0" applyAlignment="1" applyBorder="1" applyFont="1" applyNumberFormat="1">
      <alignment horizontal="center" readingOrder="0" shrinkToFit="0" vertical="center" wrapText="1"/>
    </xf>
    <xf borderId="23" fillId="5" fontId="2" numFmtId="0" xfId="0" applyAlignment="1" applyBorder="1" applyFont="1">
      <alignment horizontal="right" shrinkToFit="0" vertical="bottom" wrapText="1"/>
    </xf>
    <xf borderId="23" fillId="5" fontId="2" numFmtId="0" xfId="0" applyAlignment="1" applyBorder="1" applyFont="1">
      <alignment horizontal="right" readingOrder="0" shrinkToFit="0" vertical="bottom" wrapText="0"/>
    </xf>
    <xf borderId="25" fillId="5" fontId="2" numFmtId="0" xfId="0" applyAlignment="1" applyBorder="1" applyFont="1">
      <alignment horizontal="right" shrinkToFit="0" vertical="bottom" wrapText="1"/>
    </xf>
    <xf borderId="6" fillId="15" fontId="17" numFmtId="0" xfId="0" applyAlignment="1" applyBorder="1" applyFont="1">
      <alignment horizontal="center" readingOrder="0" shrinkToFit="0" vertical="center" wrapText="1"/>
    </xf>
    <xf borderId="1" fillId="5" fontId="2" numFmtId="0" xfId="0" applyAlignment="1" applyBorder="1" applyFont="1">
      <alignment horizontal="center" shrinkToFit="0" vertical="bottom" wrapText="1"/>
    </xf>
    <xf borderId="6" fillId="0" fontId="17" numFmtId="0" xfId="0" applyAlignment="1" applyBorder="1" applyFont="1">
      <alignment horizontal="center" readingOrder="0" shrinkToFit="0" vertical="center" wrapText="1"/>
    </xf>
    <xf borderId="6" fillId="5" fontId="26" numFmtId="0" xfId="0" applyAlignment="1" applyBorder="1" applyFont="1">
      <alignment horizontal="center" shrinkToFit="0" vertical="bottom" wrapText="1"/>
    </xf>
    <xf borderId="3" fillId="5" fontId="26" numFmtId="0" xfId="0" applyAlignment="1" applyBorder="1" applyFont="1">
      <alignment horizontal="center" shrinkToFit="0" vertical="bottom" wrapText="1"/>
    </xf>
    <xf borderId="24" fillId="7" fontId="31" numFmtId="0" xfId="0" applyAlignment="1" applyBorder="1" applyFont="1">
      <alignment horizontal="center" shrinkToFit="0" wrapText="1"/>
    </xf>
    <xf borderId="24" fillId="11" fontId="32" numFmtId="0" xfId="0" applyAlignment="1" applyBorder="1" applyFont="1">
      <alignment horizontal="center" readingOrder="0" shrinkToFit="0" vertical="center" wrapText="1"/>
    </xf>
    <xf borderId="6" fillId="5" fontId="2" numFmtId="0" xfId="0" applyAlignment="1" applyBorder="1" applyFont="1">
      <alignment horizontal="left" shrinkToFit="0" vertical="top" wrapText="1"/>
    </xf>
    <xf borderId="3" fillId="5" fontId="2" numFmtId="0" xfId="0" applyAlignment="1" applyBorder="1" applyFont="1">
      <alignment horizontal="left" shrinkToFit="0" vertical="top" wrapText="1"/>
    </xf>
    <xf borderId="24" fillId="0" fontId="13" numFmtId="0" xfId="0" applyAlignment="1" applyBorder="1" applyFont="1">
      <alignment readingOrder="0" shrinkToFit="0" vertical="center" wrapText="1"/>
    </xf>
    <xf borderId="24" fillId="0" fontId="33" numFmtId="0" xfId="0" applyAlignment="1" applyBorder="1" applyFont="1">
      <alignment horizontal="center" shrinkToFit="0" vertical="center" wrapText="1"/>
    </xf>
    <xf borderId="24" fillId="0" fontId="34" numFmtId="0" xfId="0" applyAlignment="1" applyBorder="1" applyFont="1">
      <alignment shrinkToFit="0" wrapText="1"/>
    </xf>
    <xf borderId="23" fillId="0" fontId="16" numFmtId="0" xfId="0" applyAlignment="1" applyBorder="1" applyFont="1">
      <alignment horizontal="left" readingOrder="0" shrinkToFit="0" vertical="center" wrapText="0"/>
    </xf>
    <xf borderId="25" fillId="0" fontId="16" numFmtId="0" xfId="0" applyAlignment="1" applyBorder="1" applyFont="1">
      <alignment horizontal="left" readingOrder="0" shrinkToFit="0" vertical="center" wrapText="0"/>
    </xf>
    <xf borderId="0" fillId="5" fontId="2" numFmtId="0" xfId="0" applyAlignment="1" applyFont="1">
      <alignment shrinkToFit="0" wrapText="0"/>
    </xf>
    <xf borderId="37" fillId="11" fontId="32" numFmtId="0" xfId="0" applyAlignment="1" applyBorder="1" applyFont="1">
      <alignment horizontal="center" readingOrder="0" shrinkToFit="0" vertical="center" wrapText="1"/>
    </xf>
    <xf borderId="37" fillId="0" fontId="13" numFmtId="0" xfId="0" applyAlignment="1" applyBorder="1" applyFont="1">
      <alignment readingOrder="0" shrinkToFit="0" vertical="center" wrapText="1"/>
    </xf>
    <xf borderId="37" fillId="0" fontId="33" numFmtId="0" xfId="0" applyAlignment="1" applyBorder="1" applyFont="1">
      <alignment horizontal="center" shrinkToFit="0" vertical="center" wrapText="1"/>
    </xf>
    <xf borderId="37" fillId="0" fontId="16" numFmtId="0" xfId="0" applyAlignment="1" applyBorder="1" applyFont="1">
      <alignment horizontal="left" readingOrder="0" shrinkToFit="0" vertical="center" wrapText="1"/>
    </xf>
    <xf borderId="1" fillId="0" fontId="16" numFmtId="0" xfId="0" applyAlignment="1" applyBorder="1" applyFont="1">
      <alignment horizontal="left" readingOrder="0" shrinkToFit="0" vertical="center" wrapText="0"/>
    </xf>
    <xf borderId="38" fillId="0" fontId="16" numFmtId="0" xfId="0" applyAlignment="1" applyBorder="1" applyFont="1">
      <alignment horizontal="left" readingOrder="0" shrinkToFit="0" vertical="center" wrapText="0"/>
    </xf>
    <xf borderId="2" fillId="5" fontId="2" numFmtId="0" xfId="0" applyAlignment="1" applyBorder="1" applyFont="1">
      <alignment horizontal="left" shrinkToFit="0" vertical="top" wrapText="1"/>
    </xf>
    <xf borderId="1" fillId="5" fontId="13" numFmtId="0" xfId="0" applyAlignment="1" applyBorder="1" applyFont="1">
      <alignment shrinkToFit="0" vertical="center" wrapText="1"/>
    </xf>
    <xf borderId="4" fillId="4" fontId="9" numFmtId="0" xfId="0" applyAlignment="1" applyBorder="1" applyFont="1">
      <alignment readingOrder="0" shrinkToFit="0" wrapText="1"/>
    </xf>
    <xf borderId="2" fillId="4" fontId="9" numFmtId="0" xfId="0" applyAlignment="1" applyBorder="1" applyFont="1">
      <alignment horizontal="center" readingOrder="0" shrinkToFit="0" vertical="bottom" wrapText="1"/>
    </xf>
    <xf borderId="29" fillId="0" fontId="17" numFmtId="0" xfId="0" applyAlignment="1" applyBorder="1" applyFont="1">
      <alignment readingOrder="0" shrinkToFit="0" vertical="bottom" wrapText="0"/>
    </xf>
    <xf borderId="29" fillId="0" fontId="2" numFmtId="164" xfId="0" applyAlignment="1" applyBorder="1" applyFont="1" applyNumberFormat="1">
      <alignment horizontal="center" readingOrder="0" shrinkToFit="0" vertical="bottom" wrapText="0"/>
    </xf>
    <xf borderId="29" fillId="0" fontId="2" numFmtId="0" xfId="0" applyAlignment="1" applyBorder="1" applyFont="1">
      <alignment horizontal="center" readingOrder="0" shrinkToFit="0" vertical="bottom" wrapText="0"/>
    </xf>
    <xf borderId="29" fillId="0" fontId="16" numFmtId="0" xfId="0" applyAlignment="1" applyBorder="1" applyFont="1">
      <alignment horizontal="center" readingOrder="0" shrinkToFit="0" vertical="bottom" wrapText="0"/>
    </xf>
    <xf borderId="43" fillId="16" fontId="17" numFmtId="0" xfId="0" applyAlignment="1" applyBorder="1" applyFill="1" applyFont="1">
      <alignment readingOrder="0" shrinkToFit="0" vertical="bottom" wrapText="0"/>
    </xf>
    <xf borderId="43" fillId="16" fontId="2" numFmtId="164" xfId="0" applyAlignment="1" applyBorder="1" applyFont="1" applyNumberFormat="1">
      <alignment horizontal="center" readingOrder="0" shrinkToFit="0" vertical="bottom" wrapText="0"/>
    </xf>
    <xf borderId="43" fillId="16" fontId="2" numFmtId="0" xfId="0" applyAlignment="1" applyBorder="1" applyFont="1">
      <alignment horizontal="center" readingOrder="0" shrinkToFit="0" vertical="bottom" wrapText="0"/>
    </xf>
    <xf borderId="43" fillId="16" fontId="2" numFmtId="0" xfId="0" applyAlignment="1" applyBorder="1" applyFont="1">
      <alignment horizontal="center" readingOrder="0" shrinkToFit="0" vertical="bottom" wrapText="0"/>
    </xf>
    <xf borderId="43" fillId="16" fontId="16" numFmtId="0" xfId="0" applyAlignment="1" applyBorder="1" applyFont="1">
      <alignment horizontal="center" readingOrder="0" shrinkToFit="0" vertical="bottom" wrapText="0"/>
    </xf>
    <xf borderId="43" fillId="0" fontId="17" numFmtId="0" xfId="0" applyAlignment="1" applyBorder="1" applyFont="1">
      <alignment readingOrder="0" shrinkToFit="0" vertical="bottom" wrapText="0"/>
    </xf>
    <xf borderId="43" fillId="0" fontId="2" numFmtId="164" xfId="0" applyAlignment="1" applyBorder="1" applyFont="1" applyNumberFormat="1">
      <alignment horizontal="center" readingOrder="0" shrinkToFit="0" vertical="bottom" wrapText="0"/>
    </xf>
    <xf borderId="43" fillId="0" fontId="2" numFmtId="0" xfId="0" applyAlignment="1" applyBorder="1" applyFont="1">
      <alignment horizontal="center" readingOrder="0" shrinkToFit="0" vertical="bottom" wrapText="0"/>
    </xf>
    <xf borderId="43" fillId="0" fontId="16" numFmtId="0" xfId="0" applyAlignment="1" applyBorder="1" applyFont="1">
      <alignment horizontal="center" readingOrder="0" shrinkToFit="0" vertical="bottom" wrapText="0"/>
    </xf>
    <xf borderId="43" fillId="16" fontId="17" numFmtId="0" xfId="0" applyAlignment="1" applyBorder="1" applyFont="1">
      <alignment readingOrder="0" shrinkToFit="0" vertical="bottom" wrapText="0"/>
    </xf>
    <xf borderId="43" fillId="16" fontId="2" numFmtId="0" xfId="0" applyAlignment="1" applyBorder="1" applyFont="1">
      <alignment horizontal="center" shrinkToFit="0" vertical="bottom" wrapText="0"/>
    </xf>
    <xf borderId="43" fillId="16" fontId="16" numFmtId="0" xfId="0" applyAlignment="1" applyBorder="1" applyFont="1">
      <alignment horizontal="center" shrinkToFit="0" vertical="bottom" wrapText="0"/>
    </xf>
    <xf borderId="43" fillId="0" fontId="17" numFmtId="0" xfId="0" applyAlignment="1" applyBorder="1" applyFont="1">
      <alignment shrinkToFit="0" vertical="bottom" wrapText="0"/>
    </xf>
    <xf borderId="43" fillId="0" fontId="2" numFmtId="164" xfId="0" applyAlignment="1" applyBorder="1" applyFont="1" applyNumberFormat="1">
      <alignment horizontal="center" shrinkToFit="0" vertical="bottom" wrapText="0"/>
    </xf>
    <xf borderId="43" fillId="0" fontId="2" numFmtId="0" xfId="0" applyAlignment="1" applyBorder="1" applyFont="1">
      <alignment horizontal="center" shrinkToFit="0" vertical="bottom" wrapText="0"/>
    </xf>
    <xf borderId="43" fillId="0" fontId="16" numFmtId="0" xfId="0" applyAlignment="1" applyBorder="1" applyFont="1">
      <alignment horizontal="center" shrinkToFit="0" vertical="bottom" wrapText="0"/>
    </xf>
    <xf borderId="48" fillId="16" fontId="17" numFmtId="0" xfId="0" applyAlignment="1" applyBorder="1" applyFont="1">
      <alignment shrinkToFit="0" vertical="bottom" wrapText="0"/>
    </xf>
    <xf borderId="48" fillId="16" fontId="2" numFmtId="164" xfId="0" applyAlignment="1" applyBorder="1" applyFont="1" applyNumberFormat="1">
      <alignment horizontal="center" shrinkToFit="0" vertical="bottom" wrapText="0"/>
    </xf>
    <xf borderId="48" fillId="16" fontId="2" numFmtId="0" xfId="0" applyAlignment="1" applyBorder="1" applyFont="1">
      <alignment horizontal="center" shrinkToFit="0" vertical="bottom" wrapText="0"/>
    </xf>
    <xf borderId="48" fillId="16" fontId="16" numFmtId="0" xfId="0" applyAlignment="1" applyBorder="1" applyFont="1">
      <alignment horizontal="center" shrinkToFit="0" vertical="bottom" wrapText="0"/>
    </xf>
    <xf borderId="29" fillId="7" fontId="19" numFmtId="0" xfId="0" applyAlignment="1" applyBorder="1" applyFont="1">
      <alignment horizontal="center" readingOrder="0" shrinkToFit="0" vertical="center" wrapText="1"/>
    </xf>
    <xf borderId="6" fillId="5" fontId="13" numFmtId="0" xfId="0" applyAlignment="1" applyBorder="1" applyFont="1">
      <alignment shrinkToFit="0" vertical="center" wrapText="1"/>
    </xf>
    <xf borderId="3" fillId="5" fontId="13" numFmtId="0" xfId="0" applyAlignment="1" applyBorder="1" applyFont="1">
      <alignment shrinkToFit="0" vertical="center" wrapText="1"/>
    </xf>
    <xf borderId="4" fillId="7" fontId="19" numFmtId="0" xfId="0" applyAlignment="1" applyBorder="1" applyFont="1">
      <alignment horizontal="center" readingOrder="0" shrinkToFit="0" vertical="center" wrapText="1"/>
    </xf>
    <xf borderId="1" fillId="10" fontId="8" numFmtId="164" xfId="0" applyAlignment="1" applyBorder="1" applyFont="1" applyNumberFormat="1">
      <alignment horizontal="center" shrinkToFit="0" vertical="center" wrapText="1"/>
    </xf>
    <xf borderId="37" fillId="15" fontId="16" numFmtId="0" xfId="0" applyAlignment="1" applyBorder="1" applyFont="1">
      <alignment readingOrder="0" shrinkToFit="0" vertical="center" wrapText="1"/>
    </xf>
    <xf borderId="37" fillId="15" fontId="17" numFmtId="0" xfId="0" applyAlignment="1" applyBorder="1" applyFont="1">
      <alignment horizontal="center" readingOrder="0" shrinkToFit="0" vertical="center" wrapText="1"/>
    </xf>
    <xf borderId="37" fillId="15" fontId="17" numFmtId="0" xfId="0" applyAlignment="1" applyBorder="1" applyFont="1">
      <alignment horizontal="center" shrinkToFit="0" vertical="center" wrapText="1"/>
    </xf>
    <xf borderId="43" fillId="0" fontId="16" numFmtId="0" xfId="0" applyAlignment="1" applyBorder="1" applyFont="1">
      <alignment readingOrder="0" shrinkToFit="0" vertical="bottom" wrapText="0"/>
    </xf>
    <xf borderId="6" fillId="5" fontId="16" numFmtId="0" xfId="0" applyAlignment="1" applyBorder="1" applyFont="1">
      <alignment shrinkToFit="0" wrapText="1"/>
    </xf>
    <xf borderId="3" fillId="5" fontId="16" numFmtId="0" xfId="0" applyAlignment="1" applyBorder="1" applyFont="1">
      <alignment shrinkToFit="0" wrapText="1"/>
    </xf>
    <xf borderId="30" fillId="10" fontId="26" numFmtId="1" xfId="0" applyAlignment="1" applyBorder="1" applyFont="1" applyNumberFormat="1">
      <alignment horizontal="center" shrinkToFit="0" vertical="center" wrapText="1"/>
    </xf>
    <xf borderId="39" fillId="0" fontId="16" numFmtId="0" xfId="0" applyAlignment="1" applyBorder="1" applyFont="1">
      <alignment readingOrder="0" shrinkToFit="0" wrapText="1"/>
    </xf>
    <xf borderId="49" fillId="10" fontId="26" numFmtId="1" xfId="0" applyAlignment="1" applyBorder="1" applyFont="1" applyNumberFormat="1">
      <alignment horizontal="center" shrinkToFit="0" vertical="center" wrapText="1"/>
    </xf>
    <xf borderId="48" fillId="7" fontId="19" numFmtId="0" xfId="0" applyAlignment="1" applyBorder="1" applyFont="1">
      <alignment horizontal="center" readingOrder="0" shrinkToFit="0" vertical="center" wrapText="1"/>
    </xf>
    <xf borderId="43" fillId="0" fontId="16" numFmtId="0" xfId="0" applyAlignment="1" applyBorder="1" applyFont="1">
      <alignment shrinkToFit="0" vertical="bottom" wrapText="0"/>
    </xf>
    <xf borderId="49" fillId="10" fontId="26" numFmtId="164" xfId="0" applyAlignment="1" applyBorder="1" applyFont="1" applyNumberFormat="1">
      <alignment horizontal="center" shrinkToFit="0" vertical="center" wrapText="1"/>
    </xf>
    <xf borderId="48" fillId="0" fontId="16" numFmtId="0" xfId="0" applyAlignment="1" applyBorder="1" applyFont="1">
      <alignment shrinkToFit="0" vertical="bottom" wrapText="0"/>
    </xf>
    <xf borderId="4" fillId="2" fontId="1" numFmtId="0" xfId="0" applyAlignment="1" applyBorder="1" applyFont="1">
      <alignment horizontal="center" readingOrder="0" shrinkToFit="0" vertical="center" wrapText="1"/>
    </xf>
    <xf borderId="4" fillId="4" fontId="9" numFmtId="0" xfId="0" applyAlignment="1" applyBorder="1" applyFont="1">
      <alignment horizontal="center" readingOrder="0" shrinkToFit="0" wrapText="1"/>
    </xf>
    <xf borderId="57" fillId="0" fontId="16" numFmtId="0" xfId="0" applyAlignment="1" applyBorder="1" applyFont="1">
      <alignment readingOrder="0" shrinkToFit="0" wrapText="0"/>
    </xf>
    <xf borderId="58" fillId="0" fontId="16" numFmtId="0" xfId="0" applyAlignment="1" applyBorder="1" applyFont="1">
      <alignment readingOrder="0" shrinkToFit="0" wrapText="1"/>
    </xf>
    <xf borderId="6" fillId="5" fontId="2" numFmtId="0" xfId="0" applyAlignment="1" applyBorder="1" applyFont="1">
      <alignment readingOrder="0" shrinkToFit="0" wrapText="1"/>
    </xf>
    <xf borderId="57" fillId="0" fontId="16" numFmtId="0" xfId="0" applyAlignment="1" applyBorder="1" applyFont="1">
      <alignment shrinkToFit="0" wrapText="1"/>
    </xf>
    <xf borderId="0" fillId="0" fontId="35" numFmtId="0" xfId="0" applyAlignment="1" applyFont="1">
      <alignment horizontal="left" shrinkToFit="0" vertical="top" wrapText="1"/>
    </xf>
    <xf borderId="0" fillId="0" fontId="35" numFmtId="0" xfId="0" applyAlignment="1" applyFont="1">
      <alignment horizontal="center" shrinkToFit="0" vertical="top" wrapText="1"/>
    </xf>
    <xf borderId="0" fillId="0" fontId="36" numFmtId="0" xfId="0" applyAlignment="1" applyFont="1">
      <alignment horizontal="center" readingOrder="0" shrinkToFit="0" vertical="top" wrapText="1"/>
    </xf>
    <xf borderId="0" fillId="0" fontId="37" numFmtId="0" xfId="0" applyAlignment="1" applyFont="1">
      <alignment horizontal="left" readingOrder="0" shrinkToFit="0" vertical="top" wrapText="1"/>
    </xf>
    <xf borderId="0" fillId="0" fontId="37" numFmtId="0" xfId="0" applyAlignment="1" applyFont="1">
      <alignment horizontal="left" shrinkToFit="0" vertical="top" wrapText="1"/>
    </xf>
    <xf borderId="0" fillId="0" fontId="35" numFmtId="0" xfId="0" applyAlignment="1" applyFont="1">
      <alignment horizontal="center" readingOrder="0" shrinkToFit="0" vertical="top" wrapText="1"/>
    </xf>
    <xf borderId="0" fillId="0" fontId="35" numFmtId="0" xfId="0" applyAlignment="1" applyFont="1">
      <alignment horizontal="center" shrinkToFit="0" vertical="top" wrapText="1"/>
    </xf>
    <xf borderId="0" fillId="0" fontId="35" numFmtId="0" xfId="0" applyAlignment="1" applyFont="1">
      <alignment horizontal="center" readingOrder="0" shrinkToFit="0" vertical="top" wrapText="1"/>
    </xf>
    <xf borderId="0" fillId="17" fontId="35" numFmtId="0" xfId="0" applyAlignment="1" applyFill="1" applyFont="1">
      <alignment horizontal="left" shrinkToFit="0" vertical="top" wrapText="1"/>
    </xf>
    <xf borderId="0" fillId="17" fontId="35" numFmtId="0" xfId="0" applyAlignment="1" applyFont="1">
      <alignment horizontal="center" shrinkToFit="0" vertical="top" wrapText="1"/>
    </xf>
    <xf borderId="0" fillId="17" fontId="35" numFmtId="0" xfId="0" applyAlignment="1" applyFont="1">
      <alignment horizontal="center" readingOrder="0" shrinkToFit="0" vertical="top" wrapText="1"/>
    </xf>
    <xf borderId="0" fillId="17" fontId="35" numFmtId="0" xfId="0" applyAlignment="1" applyFont="1">
      <alignment horizontal="center" shrinkToFit="0" vertical="top" wrapText="1"/>
    </xf>
    <xf borderId="0" fillId="17" fontId="35" numFmtId="0" xfId="0" applyAlignment="1" applyFont="1">
      <alignment horizontal="center" readingOrder="0" shrinkToFit="0" vertical="top" wrapText="1"/>
    </xf>
    <xf borderId="0" fillId="18" fontId="37" numFmtId="0" xfId="0" applyAlignment="1" applyFill="1" applyFont="1">
      <alignment horizontal="left" readingOrder="0" shrinkToFit="0" vertical="top" wrapText="1"/>
    </xf>
    <xf borderId="0" fillId="18" fontId="37" numFmtId="0" xfId="0" applyAlignment="1" applyFont="1">
      <alignment horizontal="left" shrinkToFit="0" vertical="top" wrapText="1"/>
    </xf>
    <xf borderId="0" fillId="0" fontId="37" numFmtId="0" xfId="0" applyAlignment="1" applyFont="1">
      <alignment readingOrder="0" shrinkToFit="0" vertical="top" wrapText="0"/>
    </xf>
    <xf borderId="0" fillId="0" fontId="37" numFmtId="0" xfId="0" applyAlignment="1" applyFont="1">
      <alignment horizontal="center" readingOrder="0" shrinkToFit="0" vertical="top" wrapText="0"/>
    </xf>
    <xf borderId="0" fillId="0" fontId="37" numFmtId="0" xfId="0" applyAlignment="1" applyFont="1">
      <alignment horizontal="center" readingOrder="0" shrinkToFit="0" vertical="top" wrapText="1"/>
    </xf>
    <xf borderId="0" fillId="18" fontId="37" numFmtId="0" xfId="0" applyAlignment="1" applyFont="1">
      <alignment shrinkToFit="0" vertical="top" wrapText="1"/>
    </xf>
    <xf borderId="0" fillId="18" fontId="37" numFmtId="0" xfId="0" applyAlignment="1" applyFont="1">
      <alignment readingOrder="0" shrinkToFit="0" vertical="top" wrapText="1"/>
    </xf>
    <xf borderId="0" fillId="18" fontId="37" numFmtId="0" xfId="0" applyAlignment="1" applyFont="1">
      <alignment shrinkToFit="0" vertical="top" wrapText="1"/>
    </xf>
    <xf borderId="0" fillId="11" fontId="37" numFmtId="0" xfId="0" applyAlignment="1" applyFont="1">
      <alignment horizontal="center" readingOrder="0" shrinkToFit="0" vertical="top" wrapText="1"/>
    </xf>
    <xf borderId="0" fillId="0" fontId="37" numFmtId="0" xfId="0" applyAlignment="1" applyFont="1">
      <alignment horizontal="center" shrinkToFit="0" vertical="top" wrapText="1"/>
    </xf>
    <xf borderId="0" fillId="11" fontId="38" numFmtId="0" xfId="0" applyAlignment="1" applyFont="1">
      <alignment horizontal="center" readingOrder="0" shrinkToFit="0" vertical="top" wrapText="1"/>
    </xf>
    <xf borderId="0" fillId="11" fontId="37" numFmtId="0" xfId="0" applyAlignment="1" applyFont="1">
      <alignment horizontal="center" readingOrder="0" shrinkToFit="0" vertical="top" wrapText="1"/>
    </xf>
    <xf borderId="0" fillId="11" fontId="37" numFmtId="0" xfId="0" applyAlignment="1" applyFont="1">
      <alignment horizontal="center" readingOrder="0" shrinkToFit="0" wrapText="1"/>
    </xf>
    <xf borderId="0" fillId="0" fontId="39" numFmtId="0" xfId="0" applyAlignment="1" applyFont="1">
      <alignment horizontal="left" readingOrder="0" shrinkToFit="0" vertical="top" wrapText="1"/>
    </xf>
  </cellXfs>
  <cellStyles count="1">
    <cellStyle xfId="0" name="Normal" builtinId="0"/>
  </cellStyles>
  <dxfs count="7">
    <dxf>
      <font/>
      <fill>
        <patternFill patternType="none"/>
      </fill>
      <border/>
    </dxf>
    <dxf>
      <font/>
      <fill>
        <patternFill patternType="solid">
          <fgColor rgb="FF000000"/>
          <bgColor rgb="FF000000"/>
        </patternFill>
      </fill>
      <border/>
    </dxf>
    <dxf>
      <font/>
      <fill>
        <patternFill patternType="solid">
          <fgColor rgb="FFFFFFFF"/>
          <bgColor rgb="FFFFFFFF"/>
        </patternFill>
      </fill>
      <border/>
    </dxf>
    <dxf>
      <font/>
      <fill>
        <patternFill patternType="solid">
          <fgColor rgb="FFD9D9D9"/>
          <bgColor rgb="FFD9D9D9"/>
        </patternFill>
      </fill>
      <border/>
    </dxf>
    <dxf>
      <font/>
      <fill>
        <patternFill patternType="solid">
          <fgColor rgb="FFEFEFEF"/>
          <bgColor rgb="FFEFEFEF"/>
        </patternFill>
      </fill>
      <border/>
    </dxf>
    <dxf>
      <font>
        <color rgb="FFCC0000"/>
      </font>
      <fill>
        <patternFill patternType="none"/>
      </fill>
      <border/>
    </dxf>
    <dxf>
      <font/>
      <fill>
        <patternFill patternType="solid">
          <fgColor rgb="FFD9EAD3"/>
          <bgColor rgb="FFD9EAD3"/>
        </patternFill>
      </fill>
      <border/>
    </dxf>
  </dxfs>
  <tableStyles count="10">
    <tableStyle count="3" pivot="0" name="Spell Sheet-style">
      <tableStyleElement dxfId="1" type="headerRow"/>
      <tableStyleElement dxfId="2" type="firstRowStripe"/>
      <tableStyleElement dxfId="3" type="secondRowStripe"/>
    </tableStyle>
    <tableStyle count="3" pivot="0" name="Spell Sheet-style 2">
      <tableStyleElement dxfId="1" type="headerRow"/>
      <tableStyleElement dxfId="2" type="firstRowStripe"/>
      <tableStyleElement dxfId="3" type="secondRowStripe"/>
    </tableStyle>
    <tableStyle count="3" pivot="0" name="Spell Sheet-style 3">
      <tableStyleElement dxfId="1" type="headerRow"/>
      <tableStyleElement dxfId="2" type="firstRowStripe"/>
      <tableStyleElement dxfId="4" type="secondRowStripe"/>
    </tableStyle>
    <tableStyle count="3" pivot="0" name="Spell Sheet-style 4">
      <tableStyleElement dxfId="1" type="headerRow"/>
      <tableStyleElement dxfId="2" type="firstRowStripe"/>
      <tableStyleElement dxfId="4" type="secondRowStripe"/>
    </tableStyle>
    <tableStyle count="3" pivot="0" name="Spell Sheet-style 5">
      <tableStyleElement dxfId="1" type="headerRow"/>
      <tableStyleElement dxfId="2" type="firstRowStripe"/>
      <tableStyleElement dxfId="4" type="secondRowStripe"/>
    </tableStyle>
    <tableStyle count="3" pivot="0" name="Spell Sheet-style 6">
      <tableStyleElement dxfId="1" type="headerRow"/>
      <tableStyleElement dxfId="2" type="firstRowStripe"/>
      <tableStyleElement dxfId="4" type="secondRowStripe"/>
    </tableStyle>
    <tableStyle count="3" pivot="0" name="Spell Sheet-style 7">
      <tableStyleElement dxfId="1" type="headerRow"/>
      <tableStyleElement dxfId="2" type="firstRowStripe"/>
      <tableStyleElement dxfId="4" type="secondRowStripe"/>
    </tableStyle>
    <tableStyle count="3" pivot="0" name="Spell Sheet-style 8">
      <tableStyleElement dxfId="1" type="headerRow"/>
      <tableStyleElement dxfId="2" type="firstRowStripe"/>
      <tableStyleElement dxfId="3" type="secondRowStripe"/>
    </tableStyle>
    <tableStyle count="3" pivot="0" name="Spell Sheet-style 9">
      <tableStyleElement dxfId="1" type="headerRow"/>
      <tableStyleElement dxfId="2" type="firstRowStripe"/>
      <tableStyleElement dxfId="4" type="secondRowStripe"/>
    </tableStyle>
    <tableStyle count="3" pivot="0" name="Spell Sheet-style 10">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52</xdr:col>
      <xdr:colOff>123825</xdr:colOff>
      <xdr:row>0</xdr:row>
      <xdr:rowOff>342900</xdr:rowOff>
    </xdr:from>
    <xdr:to>
      <xdr:col>65</xdr:col>
      <xdr:colOff>57150</xdr:colOff>
      <xdr:row>4</xdr:row>
      <xdr:rowOff>19050</xdr:rowOff>
    </xdr:to>
    <xdr:pic>
      <xdr:nvPicPr>
        <xdr:cNvPr id="0" name="image1.jpg"/>
        <xdr:cNvPicPr preferRelativeResize="0"/>
      </xdr:nvPicPr>
      <xdr:blipFill>
        <a:blip cstate="print" r:embed="rId1"/>
        <a:stretch>
          <a:fillRect/>
        </a:stretch>
      </xdr:blipFill>
      <xdr:spPr>
        <a:xfrm>
          <a:ext cx="1914525" cy="590550"/>
        </a:xfrm>
        <a:prstGeom prst="rect">
          <a:avLst/>
        </a:prstGeom>
        <a:noFill/>
      </xdr:spPr>
    </xdr:pic>
    <xdr:clientData fLocksWithSheet="0"/>
  </xdr:twoCellAnchor>
  <xdr:twoCellAnchor>
    <xdr:from>
      <xdr:col>33</xdr:col>
      <xdr:colOff>95250</xdr:colOff>
      <xdr:row>22</xdr:row>
      <xdr:rowOff>495300</xdr:rowOff>
    </xdr:from>
    <xdr:to>
      <xdr:col>37</xdr:col>
      <xdr:colOff>57150</xdr:colOff>
      <xdr:row>25</xdr:row>
      <xdr:rowOff>190500</xdr:rowOff>
    </xdr:to>
    <xdr:pic>
      <xdr:nvPicPr>
        <xdr:cNvPr id="0" name="image2.jpg" title="Image"/>
        <xdr:cNvPicPr preferRelativeResize="0"/>
      </xdr:nvPicPr>
      <xdr:blipFill>
        <a:blip cstate="print" r:embed="rId2"/>
        <a:stretch>
          <a:fillRect/>
        </a:stretch>
      </xdr:blipFill>
      <xdr:spPr>
        <a:xfrm>
          <a:ext cx="571500" cy="381000"/>
        </a:xfrm>
        <a:prstGeom prst="rect">
          <a:avLst/>
        </a:prstGeom>
        <a:noFill/>
      </xdr:spPr>
    </xdr:pic>
    <xdr:clientData fLocksWithSheet="0"/>
  </xdr:twoCellAnchor>
  <xdr:twoCellAnchor>
    <xdr:from>
      <xdr:col>53</xdr:col>
      <xdr:colOff>66675</xdr:colOff>
      <xdr:row>22</xdr:row>
      <xdr:rowOff>447675</xdr:rowOff>
    </xdr:from>
    <xdr:to>
      <xdr:col>64</xdr:col>
      <xdr:colOff>66675</xdr:colOff>
      <xdr:row>25</xdr:row>
      <xdr:rowOff>190500</xdr:rowOff>
    </xdr:to>
    <xdr:pic>
      <xdr:nvPicPr>
        <xdr:cNvPr id="0" name="image3.png" title="Image"/>
        <xdr:cNvPicPr preferRelativeResize="0"/>
      </xdr:nvPicPr>
      <xdr:blipFill>
        <a:blip cstate="print" r:embed="rId3"/>
        <a:stretch>
          <a:fillRect/>
        </a:stretch>
      </xdr:blipFill>
      <xdr:spPr>
        <a:xfrm>
          <a:ext cx="1676400" cy="428625"/>
        </a:xfrm>
        <a:prstGeom prst="rect">
          <a:avLst/>
        </a:prstGeom>
        <a:noFill/>
      </xdr:spPr>
    </xdr:pic>
    <xdr:clientData fLocksWithSheet="0"/>
  </xdr:twoCellAnchor>
  <xdr:twoCellAnchor>
    <xdr:from>
      <xdr:col>54</xdr:col>
      <xdr:colOff>9525</xdr:colOff>
      <xdr:row>4</xdr:row>
      <xdr:rowOff>19050</xdr:rowOff>
    </xdr:from>
    <xdr:to>
      <xdr:col>64</xdr:col>
      <xdr:colOff>133350</xdr:colOff>
      <xdr:row>17</xdr:row>
      <xdr:rowOff>95250</xdr:rowOff>
    </xdr:to>
    <xdr:pic>
      <xdr:nvPicPr>
        <xdr:cNvPr id="0" name="image4.png" title="Image"/>
        <xdr:cNvPicPr preferRelativeResize="0"/>
      </xdr:nvPicPr>
      <xdr:blipFill>
        <a:blip cstate="print" r:embed="rId4"/>
        <a:stretch>
          <a:fillRect/>
        </a:stretch>
      </xdr:blipFill>
      <xdr:spPr>
        <a:xfrm>
          <a:ext cx="1647825" cy="28194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16:L26" displayName="Table_1" id="1">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showColumnStripes="0" showFirstColumn="1" showLastColumn="1" showRowStripes="1"/>
</table>
</file>

<file path=xl/tables/table10.xml><?xml version="1.0" encoding="utf-8"?>
<table xmlns="http://schemas.openxmlformats.org/spreadsheetml/2006/main" ref="A30:L38" displayName="Table_10" id="10">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10" showColumnStripes="0" showFirstColumn="1" showLastColumn="1" showRowStripes="1"/>
</table>
</file>

<file path=xl/tables/table2.xml><?xml version="1.0" encoding="utf-8"?>
<table xmlns="http://schemas.openxmlformats.org/spreadsheetml/2006/main" ref="A6:L12" displayName="Table_2" id="2">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2" showColumnStripes="0" showFirstColumn="1" showLastColumn="1" showRowStripes="1"/>
</table>
</file>

<file path=xl/tables/table3.xml><?xml version="1.0" encoding="utf-8"?>
<table xmlns="http://schemas.openxmlformats.org/spreadsheetml/2006/main" ref="A110:L114" displayName="Table_3" id="3">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3" showColumnStripes="0" showFirstColumn="1" showLastColumn="1" showRowStripes="1"/>
</table>
</file>

<file path=xl/tables/table4.xml><?xml version="1.0" encoding="utf-8"?>
<table xmlns="http://schemas.openxmlformats.org/spreadsheetml/2006/main" ref="A78:L86" displayName="Table_4" id="4">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4" showColumnStripes="0" showFirstColumn="1" showLastColumn="1" showRowStripes="1"/>
</table>
</file>

<file path=xl/tables/table5.xml><?xml version="1.0" encoding="utf-8"?>
<table xmlns="http://schemas.openxmlformats.org/spreadsheetml/2006/main" ref="A100:L106" displayName="Table_5" id="5">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5" showColumnStripes="0" showFirstColumn="1" showLastColumn="1" showRowStripes="1"/>
</table>
</file>

<file path=xl/tables/table6.xml><?xml version="1.0" encoding="utf-8"?>
<table xmlns="http://schemas.openxmlformats.org/spreadsheetml/2006/main" ref="A90:L96" displayName="Table_6" id="6">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6" showColumnStripes="0" showFirstColumn="1" showLastColumn="1" showRowStripes="1"/>
</table>
</file>

<file path=xl/tables/table7.xml><?xml version="1.0" encoding="utf-8"?>
<table xmlns="http://schemas.openxmlformats.org/spreadsheetml/2006/main" ref="A54:L62" displayName="Table_7" id="7">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7" showColumnStripes="0" showFirstColumn="1" showLastColumn="1" showRowStripes="1"/>
</table>
</file>

<file path=xl/tables/table8.xml><?xml version="1.0" encoding="utf-8"?>
<table xmlns="http://schemas.openxmlformats.org/spreadsheetml/2006/main" ref="A42:L50" displayName="Table_8" id="8">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8" showColumnStripes="0" showFirstColumn="1" showLastColumn="1" showRowStripes="1"/>
</table>
</file>

<file path=xl/tables/table9.xml><?xml version="1.0" encoding="utf-8"?>
<table xmlns="http://schemas.openxmlformats.org/spreadsheetml/2006/main" ref="A66:L74" displayName="Table_9" id="9">
  <tableColumns count="12">
    <tableColumn name="Spell Name" id="1"/>
    <tableColumn name="School" id="2"/>
    <tableColumn name="Casting Time       " id="3"/>
    <tableColumn name="Range" id="4"/>
    <tableColumn name="Area / Targets" id="5"/>
    <tableColumn name="Effect" id="6"/>
    <tableColumn name="Save /Att" id="7"/>
    <tableColumn name="Duration" id="8"/>
    <tableColumn name="Conc" id="9"/>
    <tableColumn name="Ritual" id="10"/>
    <tableColumn name="Comp" id="11"/>
    <tableColumn name="Cost" id="12"/>
  </tableColumns>
  <tableStyleInfo name="Spell Sheet-style 9"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0" Type="http://schemas.openxmlformats.org/officeDocument/2006/relationships/table" Target="../tables/table9.xml"/><Relationship Id="rId21" Type="http://schemas.openxmlformats.org/officeDocument/2006/relationships/table" Target="../tables/table10.x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showGridLines="0" workbookViewId="0"/>
  </sheetViews>
  <sheetFormatPr customHeight="1" defaultColWidth="17.29" defaultRowHeight="15.75"/>
  <cols>
    <col customWidth="1" min="1" max="66" width="2.29"/>
  </cols>
  <sheetData>
    <row r="1" ht="18.0" customHeight="1">
      <c r="A1" s="194"/>
      <c r="B1" s="209" t="s">
        <v>101</v>
      </c>
      <c r="C1" s="110"/>
      <c r="D1" s="110"/>
      <c r="E1" s="110"/>
      <c r="F1" s="110"/>
      <c r="G1" s="110"/>
      <c r="H1" s="110"/>
      <c r="I1" s="110"/>
      <c r="J1" s="110"/>
      <c r="K1" s="110"/>
      <c r="L1" s="110"/>
      <c r="M1" s="110"/>
      <c r="N1" s="110"/>
      <c r="O1" s="210"/>
      <c r="P1" s="211">
        <f>AH14</f>
        <v>15</v>
      </c>
      <c r="Q1" s="9"/>
      <c r="R1" s="10"/>
      <c r="S1" s="212"/>
      <c r="T1" s="213" t="s">
        <v>103</v>
      </c>
      <c r="U1" s="110"/>
      <c r="V1" s="110"/>
      <c r="W1" s="110"/>
      <c r="X1" s="110"/>
      <c r="Y1" s="110"/>
      <c r="Z1" s="110"/>
      <c r="AA1" s="214"/>
      <c r="AB1" s="213" t="s">
        <v>104</v>
      </c>
      <c r="AC1" s="110"/>
      <c r="AD1" s="110"/>
      <c r="AE1" s="110"/>
      <c r="AF1" s="110"/>
      <c r="AG1" s="214"/>
      <c r="AH1" s="213" t="s">
        <v>105</v>
      </c>
      <c r="AI1" s="110"/>
      <c r="AJ1" s="110"/>
      <c r="AK1" s="110"/>
      <c r="AL1" s="110"/>
      <c r="AM1" s="110"/>
      <c r="AN1" s="110"/>
      <c r="AO1" s="110"/>
      <c r="AP1" s="214"/>
      <c r="AQ1" s="215"/>
      <c r="AR1" s="110"/>
      <c r="AS1" s="110"/>
      <c r="AT1" s="110"/>
      <c r="AU1" s="110"/>
      <c r="AV1" s="110"/>
      <c r="AW1" s="110"/>
      <c r="AX1" s="110"/>
      <c r="AY1" s="110"/>
      <c r="AZ1" s="110"/>
      <c r="BA1" s="194"/>
      <c r="BB1" s="194"/>
      <c r="BC1" s="194"/>
      <c r="BD1" s="194"/>
      <c r="BE1" s="194"/>
      <c r="BF1" s="194"/>
      <c r="BG1" s="194"/>
      <c r="BH1" s="194"/>
      <c r="BI1" s="216" t="s">
        <v>106</v>
      </c>
      <c r="BJ1" s="194"/>
      <c r="BK1" s="194"/>
      <c r="BL1" s="194"/>
      <c r="BM1" s="194"/>
      <c r="BN1" s="194"/>
    </row>
    <row r="2" ht="18.0" customHeight="1">
      <c r="A2" s="194"/>
      <c r="B2" s="217" t="s">
        <v>107</v>
      </c>
      <c r="C2" s="57"/>
      <c r="D2" s="57"/>
      <c r="E2" s="57"/>
      <c r="F2" s="57"/>
      <c r="G2" s="57"/>
      <c r="H2" s="57"/>
      <c r="I2" s="57"/>
      <c r="J2" s="57"/>
      <c r="K2" s="57"/>
      <c r="L2" s="57"/>
      <c r="M2" s="57"/>
      <c r="N2" s="57"/>
      <c r="O2" s="218"/>
      <c r="P2" s="219" t="s">
        <v>108</v>
      </c>
      <c r="Q2" s="57"/>
      <c r="R2" s="57"/>
      <c r="S2" s="218"/>
      <c r="T2" s="217" t="s">
        <v>109</v>
      </c>
      <c r="U2" s="57"/>
      <c r="V2" s="57"/>
      <c r="W2" s="57"/>
      <c r="X2" s="57"/>
      <c r="Y2" s="57"/>
      <c r="Z2" s="57"/>
      <c r="AA2" s="218"/>
      <c r="AB2" s="217" t="s">
        <v>110</v>
      </c>
      <c r="AC2" s="57"/>
      <c r="AD2" s="57"/>
      <c r="AE2" s="57"/>
      <c r="AF2" s="57"/>
      <c r="AG2" s="218"/>
      <c r="AH2" s="217" t="s">
        <v>111</v>
      </c>
      <c r="AI2" s="57"/>
      <c r="AJ2" s="57"/>
      <c r="AK2" s="57"/>
      <c r="AL2" s="57"/>
      <c r="AM2" s="57"/>
      <c r="AN2" s="57"/>
      <c r="AO2" s="57"/>
      <c r="AP2" s="218"/>
      <c r="AQ2" s="217" t="s">
        <v>112</v>
      </c>
      <c r="AR2" s="57"/>
      <c r="AS2" s="57"/>
      <c r="AT2" s="57"/>
      <c r="AU2" s="57"/>
      <c r="AV2" s="57"/>
      <c r="AW2" s="57"/>
      <c r="AX2" s="57"/>
      <c r="AY2" s="57"/>
      <c r="AZ2" s="57"/>
      <c r="BA2" s="194"/>
      <c r="BB2" s="194"/>
      <c r="BC2" s="194"/>
      <c r="BD2" s="194"/>
      <c r="BE2" s="194"/>
      <c r="BF2" s="194"/>
      <c r="BG2" s="194"/>
      <c r="BH2" s="194"/>
      <c r="BI2" s="220"/>
      <c r="BJ2" s="194"/>
      <c r="BK2" s="194"/>
      <c r="BL2" s="194"/>
      <c r="BM2" s="194"/>
      <c r="BN2" s="194"/>
    </row>
    <row r="3" ht="18.0" customHeight="1">
      <c r="A3" s="194"/>
      <c r="B3" s="213" t="s">
        <v>114</v>
      </c>
      <c r="C3" s="110"/>
      <c r="D3" s="110"/>
      <c r="E3" s="110"/>
      <c r="F3" s="110"/>
      <c r="G3" s="214"/>
      <c r="H3" s="213" t="s">
        <v>115</v>
      </c>
      <c r="I3" s="110"/>
      <c r="J3" s="110"/>
      <c r="K3" s="110"/>
      <c r="L3" s="110"/>
      <c r="M3" s="110"/>
      <c r="N3" s="214"/>
      <c r="O3" s="213" t="s">
        <v>116</v>
      </c>
      <c r="P3" s="110"/>
      <c r="Q3" s="110"/>
      <c r="R3" s="110"/>
      <c r="S3" s="110"/>
      <c r="T3" s="214"/>
      <c r="U3" s="213" t="s">
        <v>117</v>
      </c>
      <c r="V3" s="110"/>
      <c r="W3" s="110"/>
      <c r="X3" s="110"/>
      <c r="Y3" s="110"/>
      <c r="Z3" s="214"/>
      <c r="AA3" s="213">
        <v>240.0</v>
      </c>
      <c r="AB3" s="110"/>
      <c r="AC3" s="110"/>
      <c r="AD3" s="110"/>
      <c r="AE3" s="214"/>
      <c r="AF3" s="213" t="s">
        <v>118</v>
      </c>
      <c r="AG3" s="110"/>
      <c r="AH3" s="110"/>
      <c r="AI3" s="110"/>
      <c r="AJ3" s="110"/>
      <c r="AK3" s="110"/>
      <c r="AL3" s="110"/>
      <c r="AM3" s="110"/>
      <c r="AN3" s="110"/>
      <c r="AO3" s="110"/>
      <c r="AP3" s="110"/>
      <c r="AQ3" s="110"/>
      <c r="AR3" s="110"/>
      <c r="AS3" s="110"/>
      <c r="AT3" s="110"/>
      <c r="AU3" s="110"/>
      <c r="AV3" s="110"/>
      <c r="AW3" s="110"/>
      <c r="AX3" s="110"/>
      <c r="AY3" s="110"/>
      <c r="AZ3" s="110"/>
      <c r="BA3" s="194"/>
      <c r="BB3" s="194"/>
      <c r="BC3" s="194"/>
      <c r="BD3" s="194"/>
      <c r="BE3" s="194"/>
      <c r="BF3" s="194"/>
      <c r="BG3" s="194"/>
      <c r="BH3" s="194"/>
      <c r="BI3" s="194"/>
      <c r="BJ3" s="194"/>
      <c r="BK3" s="194"/>
      <c r="BL3" s="194"/>
      <c r="BM3" s="194"/>
      <c r="BN3" s="194"/>
    </row>
    <row r="4" ht="18.0" customHeight="1">
      <c r="A4" s="194"/>
      <c r="B4" s="217" t="s">
        <v>121</v>
      </c>
      <c r="C4" s="57"/>
      <c r="D4" s="57"/>
      <c r="E4" s="57"/>
      <c r="F4" s="57"/>
      <c r="G4" s="218"/>
      <c r="H4" s="217" t="s">
        <v>122</v>
      </c>
      <c r="I4" s="57"/>
      <c r="J4" s="57"/>
      <c r="K4" s="57"/>
      <c r="L4" s="57"/>
      <c r="M4" s="57"/>
      <c r="N4" s="218"/>
      <c r="O4" s="217" t="s">
        <v>123</v>
      </c>
      <c r="P4" s="57"/>
      <c r="Q4" s="57"/>
      <c r="R4" s="57"/>
      <c r="S4" s="57"/>
      <c r="T4" s="218"/>
      <c r="U4" s="217" t="s">
        <v>124</v>
      </c>
      <c r="V4" s="57"/>
      <c r="W4" s="57"/>
      <c r="X4" s="57"/>
      <c r="Y4" s="57"/>
      <c r="Z4" s="218"/>
      <c r="AA4" s="217" t="s">
        <v>125</v>
      </c>
      <c r="AB4" s="57"/>
      <c r="AC4" s="57"/>
      <c r="AD4" s="57"/>
      <c r="AE4" s="218"/>
      <c r="AF4" s="217" t="s">
        <v>126</v>
      </c>
      <c r="AG4" s="57"/>
      <c r="AH4" s="57"/>
      <c r="AI4" s="57"/>
      <c r="AJ4" s="57"/>
      <c r="AK4" s="57"/>
      <c r="AL4" s="57"/>
      <c r="AM4" s="57"/>
      <c r="AN4" s="57"/>
      <c r="AO4" s="57"/>
      <c r="AP4" s="57"/>
      <c r="AQ4" s="57"/>
      <c r="AR4" s="57"/>
      <c r="AS4" s="57"/>
      <c r="AT4" s="57"/>
      <c r="AU4" s="57"/>
      <c r="AV4" s="57"/>
      <c r="AW4" s="57"/>
      <c r="AX4" s="57"/>
      <c r="AY4" s="57"/>
      <c r="AZ4" s="57"/>
      <c r="BA4" s="194"/>
      <c r="BB4" s="194"/>
      <c r="BC4" s="194"/>
      <c r="BD4" s="194"/>
      <c r="BE4" s="194"/>
      <c r="BF4" s="194"/>
      <c r="BG4" s="194"/>
      <c r="BH4" s="194"/>
      <c r="BI4" s="194"/>
      <c r="BJ4" s="194"/>
      <c r="BK4" s="194"/>
      <c r="BL4" s="194"/>
      <c r="BM4" s="194"/>
      <c r="BN4" s="194"/>
    </row>
    <row r="5" ht="13.5" customHeight="1">
      <c r="A5" s="194"/>
      <c r="B5" s="194"/>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194"/>
      <c r="AZ5" s="194"/>
      <c r="BA5" s="194"/>
      <c r="BB5" s="194"/>
      <c r="BC5" s="194"/>
      <c r="BD5" s="194"/>
      <c r="BE5" s="194"/>
      <c r="BF5" s="194"/>
      <c r="BG5" s="194"/>
      <c r="BH5" s="194"/>
      <c r="BI5" s="194"/>
      <c r="BJ5" s="194"/>
      <c r="BK5" s="194"/>
      <c r="BL5" s="194"/>
      <c r="BM5" s="194"/>
      <c r="BN5" s="194"/>
    </row>
    <row r="6" ht="18.0" customHeight="1">
      <c r="A6" s="222" t="s">
        <v>127</v>
      </c>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10"/>
    </row>
    <row r="7" ht="13.5" customHeight="1">
      <c r="A7" s="223"/>
      <c r="B7" s="224"/>
      <c r="C7" s="224"/>
      <c r="D7" s="224"/>
      <c r="E7" s="224"/>
      <c r="F7" s="224"/>
      <c r="G7" s="224"/>
      <c r="H7" s="224"/>
      <c r="I7" s="224"/>
      <c r="J7" s="224"/>
      <c r="K7" s="224"/>
      <c r="L7" s="223"/>
      <c r="M7" s="223"/>
      <c r="N7" s="224"/>
      <c r="O7" s="224"/>
      <c r="P7" s="224"/>
      <c r="Q7" s="224"/>
      <c r="R7" s="224"/>
      <c r="S7" s="224"/>
      <c r="T7" s="224"/>
      <c r="U7" s="224"/>
      <c r="V7" s="224"/>
      <c r="W7" s="224"/>
      <c r="X7" s="223"/>
      <c r="Y7" s="223"/>
      <c r="Z7" s="224"/>
      <c r="AA7" s="224"/>
      <c r="AB7" s="224"/>
      <c r="AC7" s="224"/>
      <c r="AD7" s="224"/>
      <c r="AE7" s="224"/>
      <c r="AF7" s="224"/>
      <c r="AG7" s="224"/>
      <c r="AH7" s="224"/>
      <c r="AI7" s="224"/>
      <c r="AJ7" s="224"/>
      <c r="AK7" s="224"/>
      <c r="AL7" s="224"/>
      <c r="AM7" s="224"/>
      <c r="AN7" s="224"/>
      <c r="AO7" s="224"/>
      <c r="AP7" s="224"/>
      <c r="AQ7" s="224"/>
      <c r="AR7" s="224"/>
      <c r="AS7" s="223"/>
      <c r="AT7" s="223"/>
      <c r="AU7" s="224"/>
      <c r="AV7" s="224"/>
      <c r="AW7" s="224"/>
      <c r="AX7" s="224"/>
      <c r="AY7" s="224"/>
      <c r="AZ7" s="224"/>
      <c r="BA7" s="223"/>
      <c r="BB7" s="223"/>
      <c r="BC7" s="223"/>
      <c r="BD7" s="223"/>
      <c r="BE7" s="223"/>
      <c r="BF7" s="223"/>
      <c r="BG7" s="223"/>
      <c r="BH7" s="223"/>
      <c r="BI7" s="223"/>
      <c r="BJ7" s="223"/>
      <c r="BK7" s="223"/>
      <c r="BL7" s="223"/>
      <c r="BM7" s="223"/>
      <c r="BN7" s="223"/>
    </row>
    <row r="8" ht="18.0" customHeight="1">
      <c r="A8" s="36"/>
      <c r="B8" s="196" t="s">
        <v>128</v>
      </c>
      <c r="C8" s="9"/>
      <c r="D8" s="9"/>
      <c r="E8" s="9"/>
      <c r="F8" s="9"/>
      <c r="G8" s="9"/>
      <c r="H8" s="9"/>
      <c r="I8" s="9"/>
      <c r="J8" s="9"/>
      <c r="K8" s="10"/>
      <c r="L8" s="49"/>
      <c r="M8" s="36"/>
      <c r="N8" s="196" t="s">
        <v>129</v>
      </c>
      <c r="O8" s="9"/>
      <c r="P8" s="9"/>
      <c r="Q8" s="9"/>
      <c r="R8" s="9"/>
      <c r="S8" s="9"/>
      <c r="T8" s="9"/>
      <c r="U8" s="9"/>
      <c r="V8" s="9"/>
      <c r="W8" s="10"/>
      <c r="X8" s="49"/>
      <c r="Y8" s="36"/>
      <c r="Z8" s="225" t="s">
        <v>130</v>
      </c>
      <c r="AA8" s="9"/>
      <c r="AB8" s="9"/>
      <c r="AC8" s="9"/>
      <c r="AD8" s="9"/>
      <c r="AE8" s="9"/>
      <c r="AF8" s="9"/>
      <c r="AG8" s="9"/>
      <c r="AH8" s="9"/>
      <c r="AI8" s="9"/>
      <c r="AJ8" s="9"/>
      <c r="AK8" s="9"/>
      <c r="AL8" s="9"/>
      <c r="AM8" s="9"/>
      <c r="AN8" s="9"/>
      <c r="AO8" s="9"/>
      <c r="AP8" s="9"/>
      <c r="AQ8" s="9"/>
      <c r="AR8" s="10"/>
      <c r="AS8" s="49"/>
      <c r="AT8" s="36"/>
      <c r="AU8" s="226" t="s">
        <v>131</v>
      </c>
      <c r="AV8" s="9"/>
      <c r="AW8" s="9"/>
      <c r="AX8" s="9"/>
      <c r="AY8" s="9"/>
      <c r="AZ8" s="10"/>
      <c r="BA8" s="49"/>
      <c r="BB8" s="30"/>
      <c r="BC8" s="194"/>
      <c r="BD8" s="194"/>
      <c r="BE8" s="194"/>
      <c r="BF8" s="194"/>
      <c r="BG8" s="194"/>
      <c r="BH8" s="194"/>
      <c r="BI8" s="194"/>
      <c r="BJ8" s="194"/>
      <c r="BK8" s="194"/>
      <c r="BL8" s="194"/>
      <c r="BM8" s="194"/>
      <c r="BN8" s="30"/>
    </row>
    <row r="9" ht="18.0" customHeight="1">
      <c r="A9" s="36"/>
      <c r="B9" s="227" t="s">
        <v>132</v>
      </c>
      <c r="C9" s="57"/>
      <c r="D9" s="57"/>
      <c r="E9" s="57"/>
      <c r="F9" s="228">
        <v>17.0</v>
      </c>
      <c r="G9" s="86"/>
      <c r="H9" s="88"/>
      <c r="I9" s="229">
        <f>ROUNDDOWN(Str/2)-5</f>
        <v>3</v>
      </c>
      <c r="J9" s="86"/>
      <c r="K9" s="86"/>
      <c r="L9" s="49"/>
      <c r="M9" s="36"/>
      <c r="N9" s="230"/>
      <c r="O9" s="86"/>
      <c r="P9" s="88"/>
      <c r="Q9" s="227" t="s">
        <v>132</v>
      </c>
      <c r="R9" s="57"/>
      <c r="S9" s="57"/>
      <c r="T9" s="60"/>
      <c r="U9" s="231">
        <f>StrMod+IF(N9&gt;0,Prof,0)</f>
        <v>3</v>
      </c>
      <c r="V9" s="86"/>
      <c r="W9" s="86"/>
      <c r="X9" s="49"/>
      <c r="Y9" s="36"/>
      <c r="Z9" s="232" t="s">
        <v>133</v>
      </c>
      <c r="AA9" s="9"/>
      <c r="AB9" s="9"/>
      <c r="AC9" s="9"/>
      <c r="AD9" s="9"/>
      <c r="AE9" s="9"/>
      <c r="AF9" s="9"/>
      <c r="AG9" s="10"/>
      <c r="AH9" s="233" t="s">
        <v>134</v>
      </c>
      <c r="AI9" s="10"/>
      <c r="AJ9" s="233" t="s">
        <v>135</v>
      </c>
      <c r="AK9" s="9"/>
      <c r="AL9" s="9"/>
      <c r="AM9" s="9"/>
      <c r="AN9" s="10"/>
      <c r="AO9" s="233" t="s">
        <v>136</v>
      </c>
      <c r="AP9" s="10"/>
      <c r="AQ9" s="233" t="s">
        <v>137</v>
      </c>
      <c r="AR9" s="10"/>
      <c r="AS9" s="49"/>
      <c r="AT9" s="36"/>
      <c r="AU9" s="234"/>
      <c r="AV9" s="9"/>
      <c r="AW9" s="9"/>
      <c r="AX9" s="9"/>
      <c r="AY9" s="9"/>
      <c r="AZ9" s="10"/>
      <c r="BA9" s="49"/>
      <c r="BB9" s="30"/>
      <c r="BC9" s="194"/>
      <c r="BD9" s="194"/>
      <c r="BE9" s="194"/>
      <c r="BF9" s="194"/>
      <c r="BG9" s="194"/>
      <c r="BH9" s="194"/>
      <c r="BI9" s="194"/>
      <c r="BJ9" s="194"/>
      <c r="BK9" s="194"/>
      <c r="BL9" s="194"/>
      <c r="BM9" s="194"/>
      <c r="BN9" s="30"/>
    </row>
    <row r="10" ht="18.0" customHeight="1">
      <c r="A10" s="36"/>
      <c r="B10" s="235" t="s">
        <v>138</v>
      </c>
      <c r="F10" s="236">
        <v>10.0</v>
      </c>
      <c r="G10" s="119"/>
      <c r="H10" s="121"/>
      <c r="I10" s="237">
        <f>ROUNDDOWN(Dex/2)-5</f>
        <v>0</v>
      </c>
      <c r="J10" s="119"/>
      <c r="K10" s="119"/>
      <c r="L10" s="49"/>
      <c r="M10" s="36"/>
      <c r="N10" s="238"/>
      <c r="O10" s="119"/>
      <c r="P10" s="121"/>
      <c r="Q10" s="235" t="s">
        <v>138</v>
      </c>
      <c r="T10" s="14"/>
      <c r="U10" s="239">
        <f>DexMod+IF(N10&gt;0,Prof,0)</f>
        <v>0</v>
      </c>
      <c r="V10" s="119"/>
      <c r="W10" s="119"/>
      <c r="X10" s="49"/>
      <c r="Y10" s="36"/>
      <c r="Z10" s="240" t="s">
        <v>139</v>
      </c>
      <c r="AA10" s="86"/>
      <c r="AB10" s="86"/>
      <c r="AC10" s="86"/>
      <c r="AD10" s="86"/>
      <c r="AE10" s="86"/>
      <c r="AF10" s="86"/>
      <c r="AG10" s="88"/>
      <c r="AH10" s="241">
        <v>13.0</v>
      </c>
      <c r="AI10" s="88"/>
      <c r="AJ10" s="241" t="s">
        <v>140</v>
      </c>
      <c r="AK10" s="86"/>
      <c r="AL10" s="86"/>
      <c r="AM10" s="86"/>
      <c r="AN10" s="88"/>
      <c r="AO10" s="241">
        <v>150.0</v>
      </c>
      <c r="AP10" s="88"/>
      <c r="AQ10" s="242">
        <f>IF(AH10="","",AH10*ConMod)</f>
        <v>13</v>
      </c>
      <c r="AR10" s="88"/>
      <c r="AS10" s="49"/>
      <c r="AT10" s="30"/>
      <c r="AU10" s="30"/>
      <c r="AV10" s="30"/>
      <c r="AW10" s="30"/>
      <c r="AX10" s="30"/>
      <c r="AY10" s="30"/>
      <c r="AZ10" s="30"/>
      <c r="BA10" s="30"/>
      <c r="BB10" s="30"/>
      <c r="BC10" s="194"/>
      <c r="BD10" s="194"/>
      <c r="BE10" s="243" t="s">
        <v>141</v>
      </c>
      <c r="BL10" s="244"/>
      <c r="BM10" s="194"/>
      <c r="BN10" s="30"/>
    </row>
    <row r="11" ht="18.0" customHeight="1">
      <c r="A11" s="36"/>
      <c r="B11" s="235" t="s">
        <v>142</v>
      </c>
      <c r="F11" s="236">
        <v>12.0</v>
      </c>
      <c r="G11" s="119"/>
      <c r="H11" s="121"/>
      <c r="I11" s="237">
        <f>ROUNDDOWN(Con/2)-5</f>
        <v>1</v>
      </c>
      <c r="J11" s="119"/>
      <c r="K11" s="119"/>
      <c r="L11" s="49"/>
      <c r="M11" s="36"/>
      <c r="N11" s="238" t="s">
        <v>143</v>
      </c>
      <c r="O11" s="119"/>
      <c r="P11" s="121"/>
      <c r="Q11" s="235" t="s">
        <v>142</v>
      </c>
      <c r="T11" s="14"/>
      <c r="U11" s="239">
        <f>ConMod+IF(N11&gt;0,Prof,0)</f>
        <v>6</v>
      </c>
      <c r="V11" s="119"/>
      <c r="W11" s="119"/>
      <c r="X11" s="49"/>
      <c r="Y11" s="36"/>
      <c r="Z11" s="245" t="s">
        <v>144</v>
      </c>
      <c r="AA11" s="119"/>
      <c r="AB11" s="119"/>
      <c r="AC11" s="119"/>
      <c r="AD11" s="119"/>
      <c r="AE11" s="119"/>
      <c r="AF11" s="119"/>
      <c r="AG11" s="121"/>
      <c r="AH11" s="246">
        <v>2.0</v>
      </c>
      <c r="AI11" s="121"/>
      <c r="AJ11" s="246"/>
      <c r="AK11" s="119"/>
      <c r="AL11" s="119"/>
      <c r="AM11" s="119"/>
      <c r="AN11" s="121"/>
      <c r="AO11" s="246"/>
      <c r="AP11" s="121"/>
      <c r="AQ11" s="247">
        <f>IF(AH11="","",AH11*ConMod)</f>
        <v>2</v>
      </c>
      <c r="AR11" s="121"/>
      <c r="AS11" s="49"/>
      <c r="AT11" s="30"/>
      <c r="AU11" s="32"/>
      <c r="AV11" s="32"/>
      <c r="AW11" s="32"/>
      <c r="AX11" s="32"/>
      <c r="AY11" s="32"/>
      <c r="AZ11" s="32"/>
      <c r="BA11" s="30"/>
      <c r="BB11" s="30"/>
      <c r="BC11" s="194"/>
      <c r="BD11" s="194"/>
      <c r="BE11" s="194"/>
      <c r="BF11" s="194"/>
      <c r="BG11" s="194"/>
      <c r="BH11" s="194"/>
      <c r="BI11" s="194"/>
      <c r="BJ11" s="194"/>
      <c r="BK11" s="194"/>
      <c r="BL11" s="194"/>
      <c r="BM11" s="194"/>
      <c r="BN11" s="30"/>
    </row>
    <row r="12" ht="18.0" customHeight="1">
      <c r="A12" s="36"/>
      <c r="B12" s="235" t="s">
        <v>145</v>
      </c>
      <c r="F12" s="236">
        <v>10.0</v>
      </c>
      <c r="G12" s="119"/>
      <c r="H12" s="121"/>
      <c r="I12" s="237">
        <f>ROUNDDOWN(Int/2)-5</f>
        <v>0</v>
      </c>
      <c r="J12" s="119"/>
      <c r="K12" s="119"/>
      <c r="L12" s="49"/>
      <c r="M12" s="36"/>
      <c r="N12" s="238"/>
      <c r="O12" s="119"/>
      <c r="P12" s="121"/>
      <c r="Q12" s="235" t="s">
        <v>145</v>
      </c>
      <c r="T12" s="14"/>
      <c r="U12" s="239">
        <f>IntMod+IF(N12&gt;0,Prof,0)</f>
        <v>0</v>
      </c>
      <c r="V12" s="119"/>
      <c r="W12" s="119"/>
      <c r="X12" s="49"/>
      <c r="Y12" s="36"/>
      <c r="Z12" s="248"/>
      <c r="AA12" s="119"/>
      <c r="AB12" s="119"/>
      <c r="AC12" s="119"/>
      <c r="AD12" s="119"/>
      <c r="AE12" s="119"/>
      <c r="AF12" s="119"/>
      <c r="AG12" s="121"/>
      <c r="AH12" s="249"/>
      <c r="AI12" s="121"/>
      <c r="AJ12" s="246"/>
      <c r="AK12" s="119"/>
      <c r="AL12" s="119"/>
      <c r="AM12" s="119"/>
      <c r="AN12" s="121"/>
      <c r="AO12" s="250"/>
      <c r="AP12" s="121"/>
      <c r="AQ12" s="247" t="str">
        <f>IF(AH12="","",AH12*ConMod)</f>
        <v/>
      </c>
      <c r="AR12" s="121"/>
      <c r="AS12" s="49"/>
      <c r="AT12" s="36"/>
      <c r="AU12" s="251" t="s">
        <v>146</v>
      </c>
      <c r="AV12" s="9"/>
      <c r="AW12" s="10"/>
      <c r="AX12" s="251" t="s">
        <v>147</v>
      </c>
      <c r="AY12" s="9"/>
      <c r="AZ12" s="10"/>
      <c r="BA12" s="49"/>
      <c r="BB12" s="30"/>
      <c r="BC12" s="194"/>
      <c r="BD12" s="194"/>
      <c r="BE12" s="194"/>
      <c r="BF12" s="194"/>
      <c r="BG12" s="194"/>
      <c r="BH12" s="194"/>
      <c r="BI12" s="194"/>
      <c r="BJ12" s="194"/>
      <c r="BK12" s="194"/>
      <c r="BL12" s="194"/>
      <c r="BM12" s="194"/>
      <c r="BN12" s="30"/>
    </row>
    <row r="13" ht="18.0" customHeight="1">
      <c r="A13" s="36"/>
      <c r="B13" s="235" t="s">
        <v>148</v>
      </c>
      <c r="F13" s="236">
        <v>13.0</v>
      </c>
      <c r="G13" s="119"/>
      <c r="H13" s="121"/>
      <c r="I13" s="237">
        <f>ROUNDDOWN(Wis/2)-5</f>
        <v>1</v>
      </c>
      <c r="J13" s="119"/>
      <c r="K13" s="119"/>
      <c r="L13" s="49"/>
      <c r="M13" s="36"/>
      <c r="N13" s="238" t="s">
        <v>143</v>
      </c>
      <c r="O13" s="119"/>
      <c r="P13" s="121"/>
      <c r="Q13" s="235" t="s">
        <v>148</v>
      </c>
      <c r="T13" s="14"/>
      <c r="U13" s="239">
        <f>WisMod+IF(N13&gt;0,Prof,0)</f>
        <v>6</v>
      </c>
      <c r="V13" s="119"/>
      <c r="W13" s="119"/>
      <c r="X13" s="49"/>
      <c r="Y13" s="36"/>
      <c r="Z13" s="252"/>
      <c r="AA13" s="150"/>
      <c r="AB13" s="150"/>
      <c r="AC13" s="150"/>
      <c r="AD13" s="150"/>
      <c r="AE13" s="150"/>
      <c r="AF13" s="150"/>
      <c r="AG13" s="153"/>
      <c r="AH13" s="253"/>
      <c r="AI13" s="153"/>
      <c r="AJ13" s="253"/>
      <c r="AK13" s="150"/>
      <c r="AL13" s="150"/>
      <c r="AM13" s="150"/>
      <c r="AN13" s="153"/>
      <c r="AO13" s="253"/>
      <c r="AP13" s="153"/>
      <c r="AQ13" s="254" t="str">
        <f>IF(AH13="","",AH13*ConMod)</f>
        <v/>
      </c>
      <c r="AR13" s="153"/>
      <c r="AS13" s="49"/>
      <c r="AT13" s="36"/>
      <c r="AU13" s="255">
        <v>30.0</v>
      </c>
      <c r="AV13" s="9"/>
      <c r="AW13" s="9"/>
      <c r="AX13" s="256">
        <v>30.0</v>
      </c>
      <c r="AY13" s="9"/>
      <c r="AZ13" s="10"/>
      <c r="BA13" s="49"/>
      <c r="BB13" s="30"/>
      <c r="BC13" s="194"/>
      <c r="BD13" s="194"/>
      <c r="BE13" s="194"/>
      <c r="BF13" s="194"/>
      <c r="BG13" s="194"/>
      <c r="BH13" s="194"/>
      <c r="BI13" s="194"/>
      <c r="BJ13" s="194"/>
      <c r="BK13" s="194"/>
      <c r="BL13" s="194"/>
      <c r="BM13" s="194"/>
      <c r="BN13" s="30"/>
    </row>
    <row r="14" ht="18.0" customHeight="1">
      <c r="A14" s="36"/>
      <c r="B14" s="257" t="s">
        <v>149</v>
      </c>
      <c r="C14" s="110"/>
      <c r="D14" s="110"/>
      <c r="E14" s="110"/>
      <c r="F14" s="258">
        <v>18.0</v>
      </c>
      <c r="G14" s="150"/>
      <c r="H14" s="153"/>
      <c r="I14" s="259">
        <f>ROUNDDOWN(Cha/2)-5</f>
        <v>4</v>
      </c>
      <c r="J14" s="150"/>
      <c r="K14" s="150"/>
      <c r="L14" s="49"/>
      <c r="M14" s="36"/>
      <c r="N14" s="260" t="s">
        <v>143</v>
      </c>
      <c r="O14" s="150"/>
      <c r="P14" s="153"/>
      <c r="Q14" s="257" t="s">
        <v>149</v>
      </c>
      <c r="R14" s="110"/>
      <c r="S14" s="110"/>
      <c r="T14" s="112"/>
      <c r="U14" s="261">
        <f>ChaMod+IF(N14&gt;0,Prof,0)</f>
        <v>9</v>
      </c>
      <c r="V14" s="150"/>
      <c r="W14" s="150"/>
      <c r="X14" s="49"/>
      <c r="Y14" s="36"/>
      <c r="Z14" s="262" t="s">
        <v>150</v>
      </c>
      <c r="AA14" s="9"/>
      <c r="AB14" s="9"/>
      <c r="AC14" s="9"/>
      <c r="AD14" s="9"/>
      <c r="AE14" s="9"/>
      <c r="AF14" s="9"/>
      <c r="AG14" s="10"/>
      <c r="AH14" s="263">
        <f>SUM(AH10:AI13)</f>
        <v>15</v>
      </c>
      <c r="AI14" s="10"/>
      <c r="AJ14" s="264"/>
      <c r="AK14" s="9"/>
      <c r="AL14" s="9"/>
      <c r="AM14" s="9"/>
      <c r="AN14" s="10"/>
      <c r="AO14" s="263">
        <f>SUM(AO10:AP13)</f>
        <v>150</v>
      </c>
      <c r="AP14" s="10"/>
      <c r="AQ14" s="263">
        <f>SUM(AQ10:AR13)</f>
        <v>15</v>
      </c>
      <c r="AR14" s="10"/>
      <c r="AS14" s="49"/>
      <c r="AT14" s="30"/>
      <c r="AU14" s="265"/>
      <c r="AV14" s="265"/>
      <c r="AW14" s="265"/>
      <c r="AX14" s="266"/>
      <c r="AY14" s="266"/>
      <c r="AZ14" s="266"/>
      <c r="BA14" s="30"/>
      <c r="BB14" s="30"/>
      <c r="BC14" s="194"/>
      <c r="BD14" s="194"/>
      <c r="BE14" s="194"/>
      <c r="BF14" s="194"/>
      <c r="BG14" s="194"/>
      <c r="BH14" s="194"/>
      <c r="BI14" s="194"/>
      <c r="BJ14" s="194"/>
      <c r="BK14" s="194"/>
      <c r="BL14" s="194"/>
      <c r="BM14" s="194"/>
      <c r="BN14" s="30"/>
    </row>
    <row r="15" ht="13.5" customHeight="1">
      <c r="A15" s="223"/>
      <c r="B15" s="267"/>
      <c r="C15" s="267"/>
      <c r="D15" s="267"/>
      <c r="E15" s="267"/>
      <c r="F15" s="267"/>
      <c r="G15" s="267"/>
      <c r="H15" s="267"/>
      <c r="I15" s="267"/>
      <c r="J15" s="267"/>
      <c r="K15" s="267"/>
      <c r="L15" s="223"/>
      <c r="M15" s="223"/>
      <c r="N15" s="268" t="s">
        <v>151</v>
      </c>
      <c r="O15" s="57"/>
      <c r="P15" s="57"/>
      <c r="Q15" s="267"/>
      <c r="R15" s="267"/>
      <c r="S15" s="267"/>
      <c r="T15" s="267"/>
      <c r="U15" s="268" t="s">
        <v>152</v>
      </c>
      <c r="V15" s="57"/>
      <c r="W15" s="57"/>
      <c r="X15" s="223"/>
      <c r="Y15" s="223"/>
      <c r="Z15" s="267"/>
      <c r="AA15" s="267"/>
      <c r="AB15" s="267"/>
      <c r="AC15" s="267"/>
      <c r="AD15" s="267"/>
      <c r="AE15" s="267"/>
      <c r="AF15" s="267"/>
      <c r="AG15" s="267"/>
      <c r="AH15" s="267"/>
      <c r="AI15" s="267"/>
      <c r="AJ15" s="267"/>
      <c r="AK15" s="267"/>
      <c r="AL15" s="267"/>
      <c r="AM15" s="267"/>
      <c r="AN15" s="267"/>
      <c r="AO15" s="267"/>
      <c r="AP15" s="267"/>
      <c r="AQ15" s="267"/>
      <c r="AR15" s="267"/>
      <c r="AS15" s="223"/>
      <c r="AT15" s="223"/>
      <c r="AU15" s="223"/>
      <c r="AV15" s="223"/>
      <c r="AW15" s="223"/>
      <c r="AX15" s="223"/>
      <c r="AY15" s="223"/>
      <c r="AZ15" s="223"/>
      <c r="BA15" s="223"/>
      <c r="BB15" s="223"/>
      <c r="BC15" s="223"/>
      <c r="BD15" s="223"/>
      <c r="BE15" s="223"/>
      <c r="BF15" s="223"/>
      <c r="BG15" s="223"/>
      <c r="BH15" s="223"/>
      <c r="BI15" s="223"/>
      <c r="BJ15" s="223"/>
      <c r="BK15" s="223"/>
      <c r="BL15" s="223"/>
      <c r="BM15" s="223"/>
      <c r="BN15" s="223"/>
    </row>
    <row r="16" ht="13.5" customHeight="1">
      <c r="A16" s="269"/>
      <c r="B16" s="269"/>
      <c r="C16" s="269"/>
      <c r="D16" s="269"/>
      <c r="E16" s="269"/>
      <c r="F16" s="269"/>
      <c r="G16" s="269"/>
      <c r="H16" s="269"/>
      <c r="I16" s="269"/>
      <c r="J16" s="269"/>
      <c r="K16" s="269"/>
      <c r="L16" s="269"/>
      <c r="M16" s="269"/>
      <c r="N16" s="269"/>
      <c r="O16" s="269"/>
      <c r="P16" s="269"/>
      <c r="Q16" s="269"/>
      <c r="R16" s="269"/>
      <c r="S16" s="270"/>
      <c r="T16" s="270"/>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269"/>
      <c r="BE16" s="269"/>
      <c r="BF16" s="269"/>
      <c r="BG16" s="269"/>
      <c r="BH16" s="269"/>
      <c r="BI16" s="269"/>
      <c r="BJ16" s="269"/>
      <c r="BK16" s="269"/>
      <c r="BL16" s="269"/>
      <c r="BM16" s="269"/>
      <c r="BN16" s="269"/>
    </row>
    <row r="17" ht="18.0" customHeight="1">
      <c r="A17" s="26" t="s">
        <v>153</v>
      </c>
      <c r="B17" s="9"/>
      <c r="C17" s="9"/>
      <c r="D17" s="9"/>
      <c r="E17" s="9"/>
      <c r="F17" s="9"/>
      <c r="G17" s="9"/>
      <c r="H17" s="9"/>
      <c r="I17" s="9"/>
      <c r="J17" s="9"/>
      <c r="K17" s="9"/>
      <c r="L17" s="9"/>
      <c r="M17" s="9"/>
      <c r="N17" s="9"/>
      <c r="O17" s="9"/>
      <c r="P17" s="9"/>
      <c r="Q17" s="9"/>
      <c r="R17" s="10"/>
      <c r="S17" s="271"/>
      <c r="T17" s="272"/>
      <c r="U17" s="26" t="s">
        <v>154</v>
      </c>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10"/>
    </row>
    <row r="18" ht="13.5" customHeight="1">
      <c r="A18" s="267"/>
      <c r="B18" s="273"/>
      <c r="C18" s="273"/>
      <c r="D18" s="273"/>
      <c r="E18" s="273"/>
      <c r="F18" s="273"/>
      <c r="G18" s="273"/>
      <c r="H18" s="273"/>
      <c r="I18" s="273"/>
      <c r="J18" s="273"/>
      <c r="K18" s="273"/>
      <c r="L18" s="273"/>
      <c r="M18" s="273"/>
      <c r="N18" s="273"/>
      <c r="O18" s="273"/>
      <c r="P18" s="274" t="s">
        <v>155</v>
      </c>
      <c r="Q18" s="273"/>
      <c r="R18" s="267"/>
      <c r="S18" s="270"/>
      <c r="T18" s="270"/>
      <c r="U18" s="267"/>
      <c r="V18" s="273"/>
      <c r="W18" s="273"/>
      <c r="X18" s="273"/>
      <c r="Y18" s="273"/>
      <c r="Z18" s="273"/>
      <c r="AA18" s="273"/>
      <c r="AB18" s="267"/>
      <c r="AC18" s="267"/>
      <c r="AD18" s="273"/>
      <c r="AE18" s="273"/>
      <c r="AF18" s="273"/>
      <c r="AG18" s="273"/>
      <c r="AH18" s="273"/>
      <c r="AI18" s="267"/>
      <c r="AJ18" s="267"/>
      <c r="AK18" s="267"/>
      <c r="AL18" s="273"/>
      <c r="AM18" s="273"/>
      <c r="AN18" s="273"/>
      <c r="AO18" s="273"/>
      <c r="AP18" s="273"/>
      <c r="AQ18" s="273"/>
      <c r="AR18" s="267"/>
      <c r="AS18" s="273"/>
      <c r="AT18" s="273"/>
      <c r="AU18" s="273"/>
      <c r="AV18" s="273"/>
      <c r="AW18" s="273"/>
      <c r="AX18" s="273"/>
      <c r="AY18" s="273"/>
      <c r="AZ18" s="273"/>
      <c r="BA18" s="273"/>
      <c r="BB18" s="273"/>
      <c r="BC18" s="273"/>
      <c r="BD18" s="273"/>
      <c r="BE18" s="273"/>
      <c r="BF18" s="273"/>
      <c r="BG18" s="273"/>
      <c r="BH18" s="273"/>
      <c r="BI18" s="273"/>
      <c r="BJ18" s="273"/>
      <c r="BK18" s="273"/>
      <c r="BL18" s="273"/>
      <c r="BM18" s="273"/>
      <c r="BN18" s="267"/>
    </row>
    <row r="19" ht="18.0" customHeight="1">
      <c r="A19" s="36"/>
      <c r="B19" s="275" t="s">
        <v>156</v>
      </c>
      <c r="C19" s="9"/>
      <c r="D19" s="10"/>
      <c r="E19" s="275" t="s">
        <v>157</v>
      </c>
      <c r="F19" s="9"/>
      <c r="G19" s="9"/>
      <c r="H19" s="9"/>
      <c r="I19" s="9"/>
      <c r="J19" s="9"/>
      <c r="K19" s="9"/>
      <c r="L19" s="9"/>
      <c r="M19" s="10"/>
      <c r="N19" s="275" t="s">
        <v>151</v>
      </c>
      <c r="O19" s="10"/>
      <c r="P19" s="275" t="s">
        <v>158</v>
      </c>
      <c r="Q19" s="10"/>
      <c r="R19" s="49"/>
      <c r="S19" s="194"/>
      <c r="T19" s="194"/>
      <c r="U19" s="36"/>
      <c r="V19" s="196" t="s">
        <v>159</v>
      </c>
      <c r="W19" s="9"/>
      <c r="X19" s="9"/>
      <c r="Y19" s="9"/>
      <c r="Z19" s="9"/>
      <c r="AA19" s="10"/>
      <c r="AB19" s="276"/>
      <c r="AC19" s="277"/>
      <c r="AD19" s="196" t="s">
        <v>160</v>
      </c>
      <c r="AE19" s="9"/>
      <c r="AF19" s="9"/>
      <c r="AG19" s="9"/>
      <c r="AH19" s="10"/>
      <c r="AI19" s="49"/>
      <c r="AJ19" s="30"/>
      <c r="AK19" s="36"/>
      <c r="AL19" s="278" t="s">
        <v>161</v>
      </c>
      <c r="AM19" s="9"/>
      <c r="AN19" s="10"/>
      <c r="AO19" s="278" t="s">
        <v>162</v>
      </c>
      <c r="AP19" s="9"/>
      <c r="AQ19" s="10"/>
      <c r="AR19" s="65"/>
      <c r="AS19" s="279" t="s">
        <v>163</v>
      </c>
      <c r="AT19" s="9"/>
      <c r="AU19" s="9"/>
      <c r="AV19" s="9"/>
      <c r="AW19" s="9"/>
      <c r="AX19" s="9"/>
      <c r="AY19" s="9"/>
      <c r="AZ19" s="9"/>
      <c r="BA19" s="9"/>
      <c r="BB19" s="9"/>
      <c r="BC19" s="9"/>
      <c r="BD19" s="280" t="s">
        <v>164</v>
      </c>
      <c r="BE19" s="9"/>
      <c r="BF19" s="281" t="s">
        <v>160</v>
      </c>
      <c r="BG19" s="9"/>
      <c r="BH19" s="281" t="s">
        <v>162</v>
      </c>
      <c r="BI19" s="9"/>
      <c r="BJ19" s="281" t="s">
        <v>165</v>
      </c>
      <c r="BK19" s="9"/>
      <c r="BL19" s="281" t="s">
        <v>166</v>
      </c>
      <c r="BM19" s="10"/>
      <c r="BN19" s="49"/>
    </row>
    <row r="20" ht="18.0" customHeight="1">
      <c r="A20" s="36"/>
      <c r="B20" s="282">
        <f>DexMod+(Prof*IF(N20="x2",2,IF(N20=".5",0.5,IF(N20="●",1,0))))</f>
        <v>0</v>
      </c>
      <c r="C20" s="57"/>
      <c r="D20" s="57"/>
      <c r="E20" s="283" t="s">
        <v>167</v>
      </c>
      <c r="F20" s="57"/>
      <c r="G20" s="57"/>
      <c r="H20" s="57"/>
      <c r="I20" s="57"/>
      <c r="J20" s="57"/>
      <c r="K20" s="57"/>
      <c r="L20" s="57"/>
      <c r="M20" s="60"/>
      <c r="N20" s="284"/>
      <c r="O20" s="60"/>
      <c r="P20" s="285"/>
      <c r="Q20" s="60"/>
      <c r="R20" s="49"/>
      <c r="S20" s="194"/>
      <c r="T20" s="194"/>
      <c r="U20" s="36"/>
      <c r="V20" s="286">
        <f>SUM(AO14:AR14)</f>
        <v>165</v>
      </c>
      <c r="W20" s="57"/>
      <c r="X20" s="57"/>
      <c r="Y20" s="57"/>
      <c r="Z20" s="57"/>
      <c r="AA20" s="60"/>
      <c r="AB20" s="49"/>
      <c r="AC20" s="36"/>
      <c r="AD20" s="287">
        <f>SUM(AL20,AO20,AL22,AO22)</f>
        <v>37</v>
      </c>
      <c r="AE20" s="57"/>
      <c r="AF20" s="57"/>
      <c r="AG20" s="57"/>
      <c r="AH20" s="60"/>
      <c r="AI20" s="288" t="s">
        <v>168</v>
      </c>
      <c r="AK20" s="14"/>
      <c r="AL20" s="289">
        <f>BF22</f>
        <v>21</v>
      </c>
      <c r="AM20" s="9"/>
      <c r="AN20" s="10"/>
      <c r="AO20" s="289">
        <f>BH22</f>
        <v>0</v>
      </c>
      <c r="AP20" s="9"/>
      <c r="AQ20" s="10"/>
      <c r="AR20" s="65"/>
      <c r="AS20" s="240" t="s">
        <v>169</v>
      </c>
      <c r="AT20" s="86"/>
      <c r="AU20" s="86"/>
      <c r="AV20" s="86"/>
      <c r="AW20" s="86"/>
      <c r="AX20" s="86"/>
      <c r="AY20" s="86"/>
      <c r="AZ20" s="86"/>
      <c r="BA20" s="86"/>
      <c r="BB20" s="86"/>
      <c r="BC20" s="88"/>
      <c r="BD20" s="241" t="s">
        <v>170</v>
      </c>
      <c r="BE20" s="88"/>
      <c r="BF20" s="241">
        <v>20.0</v>
      </c>
      <c r="BG20" s="88"/>
      <c r="BH20" s="290">
        <f>IF(BD20="H",0,IF(BD20="M",2,DexMod))</f>
        <v>0</v>
      </c>
      <c r="BI20" s="88"/>
      <c r="BJ20" s="241"/>
      <c r="BK20" s="88"/>
      <c r="BL20" s="241">
        <v>65.0</v>
      </c>
      <c r="BM20" s="88"/>
      <c r="BN20" s="49"/>
    </row>
    <row r="21" ht="18.0" customHeight="1">
      <c r="A21" s="36"/>
      <c r="B21" s="291">
        <f>WisMod+(Prof*IF(N21="x2",2,IF(N21=".5",0.5,IF(N21="●",1,0))))</f>
        <v>1</v>
      </c>
      <c r="E21" s="292" t="s">
        <v>171</v>
      </c>
      <c r="M21" s="14"/>
      <c r="N21" s="293"/>
      <c r="O21" s="14"/>
      <c r="P21" s="294"/>
      <c r="Q21" s="14"/>
      <c r="R21" s="49"/>
      <c r="S21" s="194"/>
      <c r="T21" s="194"/>
      <c r="U21" s="30"/>
      <c r="V21" s="295"/>
      <c r="W21" s="110"/>
      <c r="X21" s="110"/>
      <c r="Y21" s="110"/>
      <c r="Z21" s="110"/>
      <c r="AA21" s="112"/>
      <c r="AB21" s="30"/>
      <c r="AC21" s="30"/>
      <c r="AD21" s="295"/>
      <c r="AE21" s="110"/>
      <c r="AF21" s="110"/>
      <c r="AG21" s="110"/>
      <c r="AH21" s="112"/>
      <c r="AI21" s="296"/>
      <c r="AK21" s="14"/>
      <c r="AL21" s="278" t="s">
        <v>172</v>
      </c>
      <c r="AM21" s="9"/>
      <c r="AN21" s="10"/>
      <c r="AO21" s="278" t="s">
        <v>173</v>
      </c>
      <c r="AP21" s="9"/>
      <c r="AQ21" s="10"/>
      <c r="AR21" s="65"/>
      <c r="AS21" s="297" t="s">
        <v>65</v>
      </c>
      <c r="AT21" s="150"/>
      <c r="AU21" s="150"/>
      <c r="AV21" s="150"/>
      <c r="AW21" s="150"/>
      <c r="AX21" s="150"/>
      <c r="AY21" s="150"/>
      <c r="AZ21" s="150"/>
      <c r="BA21" s="150"/>
      <c r="BB21" s="150"/>
      <c r="BC21" s="153"/>
      <c r="BD21" s="253"/>
      <c r="BE21" s="153"/>
      <c r="BF21" s="298">
        <v>1.0</v>
      </c>
      <c r="BG21" s="153"/>
      <c r="BH21" s="299"/>
      <c r="BI21" s="153"/>
      <c r="BJ21" s="299"/>
      <c r="BK21" s="153"/>
      <c r="BL21" s="253"/>
      <c r="BM21" s="153"/>
      <c r="BN21" s="49"/>
    </row>
    <row r="22" ht="18.0" customHeight="1">
      <c r="A22" s="36"/>
      <c r="B22" s="300">
        <f>IntMod+(Prof*IF(N22="x2",2,IF(N22=".5",0.5,IF(N22="●",1,0))))</f>
        <v>0</v>
      </c>
      <c r="E22" s="301" t="s">
        <v>174</v>
      </c>
      <c r="M22" s="14"/>
      <c r="N22" s="302"/>
      <c r="O22" s="14"/>
      <c r="P22" s="303"/>
      <c r="Q22" s="14"/>
      <c r="R22" s="49"/>
      <c r="S22" s="194"/>
      <c r="T22" s="194"/>
      <c r="U22" s="30"/>
      <c r="V22" s="304"/>
      <c r="W22" s="304"/>
      <c r="X22" s="304"/>
      <c r="Y22" s="304"/>
      <c r="Z22" s="304"/>
      <c r="AA22" s="304"/>
      <c r="AB22" s="30"/>
      <c r="AC22" s="30"/>
      <c r="AD22" s="304"/>
      <c r="AE22" s="304"/>
      <c r="AF22" s="304"/>
      <c r="AG22" s="304"/>
      <c r="AH22" s="304"/>
      <c r="AI22" s="30"/>
      <c r="AJ22" s="30"/>
      <c r="AK22" s="36"/>
      <c r="AL22" s="305">
        <v>16.0</v>
      </c>
      <c r="AM22" s="9"/>
      <c r="AN22" s="10"/>
      <c r="AO22" s="305"/>
      <c r="AP22" s="9"/>
      <c r="AQ22" s="10"/>
      <c r="AR22" s="49"/>
      <c r="AS22" s="171"/>
      <c r="AT22" s="306"/>
      <c r="AU22" s="306"/>
      <c r="AV22" s="306"/>
      <c r="AW22" s="306"/>
      <c r="AX22" s="306"/>
      <c r="AY22" s="306"/>
      <c r="AZ22" s="306"/>
      <c r="BA22" s="307" t="s">
        <v>175</v>
      </c>
      <c r="BB22" s="57"/>
      <c r="BC22" s="57"/>
      <c r="BD22" s="57"/>
      <c r="BE22" s="308"/>
      <c r="BF22" s="289">
        <f>SUM(BF20:BG21)</f>
        <v>21</v>
      </c>
      <c r="BG22" s="10"/>
      <c r="BH22" s="289">
        <f>MIN(BH20,DexMod)</f>
        <v>0</v>
      </c>
      <c r="BI22" s="10"/>
      <c r="BJ22" s="289" t="str">
        <f>BJ20</f>
        <v/>
      </c>
      <c r="BK22" s="10"/>
      <c r="BL22" s="289">
        <f>SUM(BL20,BL21)</f>
        <v>65</v>
      </c>
      <c r="BM22" s="10"/>
      <c r="BN22" s="49"/>
    </row>
    <row r="23" ht="18.0" customHeight="1">
      <c r="A23" s="36"/>
      <c r="B23" s="291">
        <f>StrMod+(Prof*IF(N23="x2",2,IF(N23=".5",0.5,IF(N23="●",1,0))))</f>
        <v>8</v>
      </c>
      <c r="E23" s="292" t="s">
        <v>176</v>
      </c>
      <c r="M23" s="14"/>
      <c r="N23" s="309" t="s">
        <v>143</v>
      </c>
      <c r="O23" s="14"/>
      <c r="P23" s="294"/>
      <c r="Q23" s="14"/>
      <c r="R23" s="49"/>
      <c r="S23" s="194"/>
      <c r="T23" s="194"/>
      <c r="U23" s="30"/>
      <c r="V23" s="32"/>
      <c r="W23" s="32"/>
      <c r="X23" s="32"/>
      <c r="Y23" s="32"/>
      <c r="Z23" s="32"/>
      <c r="AA23" s="32"/>
      <c r="AB23" s="30"/>
      <c r="AC23" s="30"/>
      <c r="AD23" s="310"/>
      <c r="AE23" s="310"/>
      <c r="AF23" s="310"/>
      <c r="AG23" s="310"/>
      <c r="AH23" s="310"/>
      <c r="AI23" s="32"/>
      <c r="AJ23" s="32"/>
      <c r="AK23" s="32"/>
      <c r="AL23" s="172"/>
      <c r="AM23" s="171"/>
      <c r="AN23" s="171"/>
      <c r="AO23" s="172"/>
      <c r="AP23" s="172"/>
      <c r="AQ23" s="172"/>
      <c r="AR23" s="32"/>
      <c r="AS23" s="32"/>
      <c r="AT23" s="32"/>
      <c r="AU23" s="30"/>
      <c r="AV23" s="30"/>
      <c r="AW23" s="32"/>
      <c r="AX23" s="32"/>
      <c r="AY23" s="32"/>
      <c r="AZ23" s="32"/>
      <c r="BA23" s="32"/>
      <c r="BB23" s="32"/>
      <c r="BC23" s="32"/>
      <c r="BD23" s="32"/>
      <c r="BE23" s="32"/>
      <c r="BF23" s="172"/>
      <c r="BG23" s="172"/>
      <c r="BH23" s="172"/>
      <c r="BI23" s="172"/>
      <c r="BJ23" s="172"/>
      <c r="BK23" s="172"/>
      <c r="BL23" s="172"/>
      <c r="BM23" s="172"/>
      <c r="BN23" s="30"/>
    </row>
    <row r="24" ht="18.0" customHeight="1">
      <c r="A24" s="36"/>
      <c r="B24" s="300">
        <f>ChaMod+(Prof*IF(N24="x2",2,IF(N24=".5",0.5,IF(N24="●",1,0))))</f>
        <v>4</v>
      </c>
      <c r="E24" s="301" t="s">
        <v>177</v>
      </c>
      <c r="M24" s="14"/>
      <c r="N24" s="311"/>
      <c r="O24" s="14"/>
      <c r="P24" s="303"/>
      <c r="Q24" s="14"/>
      <c r="R24" s="49"/>
      <c r="S24" s="194"/>
      <c r="T24" s="194"/>
      <c r="U24" s="36"/>
      <c r="V24" s="198" t="s">
        <v>135</v>
      </c>
      <c r="W24" s="9"/>
      <c r="X24" s="9"/>
      <c r="Y24" s="9"/>
      <c r="Z24" s="9"/>
      <c r="AA24" s="10"/>
      <c r="AB24" s="312"/>
      <c r="AC24" s="313"/>
      <c r="AD24" s="198" t="s">
        <v>178</v>
      </c>
      <c r="AE24" s="9"/>
      <c r="AF24" s="9"/>
      <c r="AG24" s="9"/>
      <c r="AH24" s="9"/>
      <c r="AI24" s="9"/>
      <c r="AJ24" s="9"/>
      <c r="AK24" s="9"/>
      <c r="AL24" s="10"/>
      <c r="AM24" s="49"/>
      <c r="AN24" s="36"/>
      <c r="AO24" s="198" t="s">
        <v>179</v>
      </c>
      <c r="AP24" s="9"/>
      <c r="AQ24" s="9"/>
      <c r="AR24" s="9"/>
      <c r="AS24" s="9"/>
      <c r="AT24" s="10"/>
      <c r="AU24" s="49"/>
      <c r="AV24" s="36"/>
      <c r="AW24" s="314" t="s">
        <v>180</v>
      </c>
      <c r="AX24" s="57"/>
      <c r="AY24" s="57"/>
      <c r="AZ24" s="57"/>
      <c r="BA24" s="57"/>
      <c r="BB24" s="57"/>
      <c r="BC24" s="57"/>
      <c r="BD24" s="57"/>
      <c r="BE24" s="57"/>
      <c r="BF24" s="57"/>
      <c r="BG24" s="57"/>
      <c r="BH24" s="57"/>
      <c r="BI24" s="57"/>
      <c r="BJ24" s="57"/>
      <c r="BK24" s="57"/>
      <c r="BL24" s="57"/>
      <c r="BM24" s="60"/>
      <c r="BN24" s="49"/>
    </row>
    <row r="25" ht="18.0" customHeight="1">
      <c r="A25" s="36"/>
      <c r="B25" s="291">
        <f>IntMod+(Prof*IF(N25="x2",2,IF(N25=".5",0.5,IF(N25="●",1,0))))</f>
        <v>0</v>
      </c>
      <c r="E25" s="292" t="s">
        <v>181</v>
      </c>
      <c r="M25" s="14"/>
      <c r="N25" s="309"/>
      <c r="O25" s="14"/>
      <c r="P25" s="294"/>
      <c r="Q25" s="14"/>
      <c r="R25" s="49"/>
      <c r="S25" s="194"/>
      <c r="T25" s="194"/>
      <c r="U25" s="36"/>
      <c r="V25" s="315" t="s">
        <v>182</v>
      </c>
      <c r="W25" s="57"/>
      <c r="X25" s="57"/>
      <c r="Y25" s="57"/>
      <c r="Z25" s="57"/>
      <c r="AA25" s="57"/>
      <c r="AB25" s="316"/>
      <c r="AC25" s="317"/>
      <c r="AD25" s="318" t="s">
        <v>183</v>
      </c>
      <c r="AE25" s="57"/>
      <c r="AF25" s="57"/>
      <c r="AG25" s="57"/>
      <c r="AH25" s="57"/>
      <c r="AI25" s="57"/>
      <c r="AJ25" s="57"/>
      <c r="AK25" s="57"/>
      <c r="AL25" s="60"/>
      <c r="AM25" s="49"/>
      <c r="AN25" s="36"/>
      <c r="AO25" s="319"/>
      <c r="AP25" s="57"/>
      <c r="AQ25" s="57"/>
      <c r="AR25" s="57"/>
      <c r="AS25" s="57"/>
      <c r="AT25" s="57"/>
      <c r="AU25" s="49"/>
      <c r="AV25" s="30"/>
      <c r="AW25" s="320" t="s">
        <v>184</v>
      </c>
      <c r="AX25" s="57"/>
      <c r="AY25" s="57"/>
      <c r="AZ25" s="57"/>
      <c r="BA25" s="60"/>
      <c r="BB25" s="321"/>
      <c r="BC25" s="321"/>
      <c r="BD25" s="321"/>
      <c r="BE25" s="321"/>
      <c r="BF25" s="321"/>
      <c r="BG25" s="321"/>
      <c r="BH25" s="321"/>
      <c r="BI25" s="321"/>
      <c r="BJ25" s="321"/>
      <c r="BK25" s="321"/>
      <c r="BL25" s="321"/>
      <c r="BM25" s="322"/>
      <c r="BN25" s="323"/>
    </row>
    <row r="26" ht="18.0" customHeight="1">
      <c r="A26" s="36"/>
      <c r="B26" s="300">
        <f>WisMod+(Prof*IF(N26="x2",2,IF(N26=".5",0.5,IF(N26="●",1,0))))</f>
        <v>6</v>
      </c>
      <c r="E26" s="301" t="s">
        <v>185</v>
      </c>
      <c r="M26" s="14"/>
      <c r="N26" s="311" t="s">
        <v>143</v>
      </c>
      <c r="O26" s="14"/>
      <c r="P26" s="303"/>
      <c r="Q26" s="14"/>
      <c r="R26" s="49"/>
      <c r="S26" s="194"/>
      <c r="T26" s="194"/>
      <c r="U26" s="36"/>
      <c r="V26" s="324"/>
      <c r="W26" s="110"/>
      <c r="X26" s="110"/>
      <c r="Y26" s="110"/>
      <c r="Z26" s="110"/>
      <c r="AA26" s="110"/>
      <c r="AB26" s="316"/>
      <c r="AC26" s="317"/>
      <c r="AD26" s="325" t="s">
        <v>186</v>
      </c>
      <c r="AE26" s="110"/>
      <c r="AF26" s="110"/>
      <c r="AG26" s="110"/>
      <c r="AH26" s="110"/>
      <c r="AI26" s="110"/>
      <c r="AJ26" s="110"/>
      <c r="AK26" s="110"/>
      <c r="AL26" s="112"/>
      <c r="AM26" s="49"/>
      <c r="AN26" s="36"/>
      <c r="AO26" s="326"/>
      <c r="AP26" s="110"/>
      <c r="AQ26" s="110"/>
      <c r="AR26" s="110"/>
      <c r="AS26" s="110"/>
      <c r="AT26" s="110"/>
      <c r="AU26" s="49"/>
      <c r="AV26" s="30"/>
      <c r="AW26" s="327"/>
      <c r="AX26" s="110"/>
      <c r="AY26" s="110"/>
      <c r="AZ26" s="110"/>
      <c r="BA26" s="112"/>
      <c r="BB26" s="328"/>
      <c r="BC26" s="328"/>
      <c r="BD26" s="328"/>
      <c r="BE26" s="328"/>
      <c r="BF26" s="328"/>
      <c r="BG26" s="328"/>
      <c r="BH26" s="328"/>
      <c r="BI26" s="328"/>
      <c r="BJ26" s="328"/>
      <c r="BK26" s="328"/>
      <c r="BL26" s="328"/>
      <c r="BM26" s="329"/>
      <c r="BN26" s="30"/>
    </row>
    <row r="27" ht="18.0" customHeight="1">
      <c r="A27" s="36"/>
      <c r="B27" s="291">
        <f>ChaMod+(Prof*IF(N27="x2",2,IF(N27=".5",0.5,IF(N27="●",1,0))))</f>
        <v>9</v>
      </c>
      <c r="E27" s="292" t="s">
        <v>187</v>
      </c>
      <c r="M27" s="14"/>
      <c r="N27" s="309" t="s">
        <v>143</v>
      </c>
      <c r="O27" s="14"/>
      <c r="P27" s="294"/>
      <c r="Q27" s="14"/>
      <c r="R27" s="49"/>
      <c r="S27" s="194"/>
      <c r="T27" s="194"/>
      <c r="U27" s="30"/>
      <c r="V27" s="172"/>
      <c r="W27" s="172"/>
      <c r="X27" s="172"/>
      <c r="Y27" s="172"/>
      <c r="Z27" s="172"/>
      <c r="AA27" s="172"/>
      <c r="AB27" s="32"/>
      <c r="AC27" s="32"/>
      <c r="AD27" s="172"/>
      <c r="AE27" s="330"/>
      <c r="AF27" s="330"/>
      <c r="AG27" s="330"/>
      <c r="AH27" s="330"/>
      <c r="AI27" s="330"/>
      <c r="AJ27" s="172"/>
      <c r="AK27" s="172"/>
      <c r="AL27" s="172"/>
      <c r="AM27" s="32"/>
      <c r="AN27" s="32"/>
      <c r="AO27" s="172"/>
      <c r="AP27" s="172"/>
      <c r="AQ27" s="172"/>
      <c r="AR27" s="172"/>
      <c r="AS27" s="172"/>
      <c r="AT27" s="172"/>
      <c r="AU27" s="32"/>
      <c r="AV27" s="32"/>
      <c r="AW27" s="331"/>
      <c r="AX27" s="110"/>
      <c r="AY27" s="110"/>
      <c r="AZ27" s="110"/>
      <c r="BA27" s="110"/>
      <c r="BB27" s="110"/>
      <c r="BC27" s="110"/>
      <c r="BD27" s="110"/>
      <c r="BE27" s="110"/>
      <c r="BF27" s="32"/>
      <c r="BG27" s="32"/>
      <c r="BH27" s="32"/>
      <c r="BI27" s="32"/>
      <c r="BJ27" s="32"/>
      <c r="BK27" s="32"/>
      <c r="BL27" s="32"/>
      <c r="BM27" s="32"/>
      <c r="BN27" s="30"/>
    </row>
    <row r="28" ht="18.0" customHeight="1">
      <c r="A28" s="36"/>
      <c r="B28" s="300">
        <f>IntMod+(Prof*IF(N28="x2",2,IF(N28=".5",0.5,IF(N28="●",1,0))))</f>
        <v>0</v>
      </c>
      <c r="E28" s="301" t="s">
        <v>188</v>
      </c>
      <c r="M28" s="14"/>
      <c r="N28" s="302"/>
      <c r="O28" s="14"/>
      <c r="P28" s="303"/>
      <c r="Q28" s="14"/>
      <c r="R28" s="49"/>
      <c r="S28" s="194"/>
      <c r="T28" s="194"/>
      <c r="U28" s="36"/>
      <c r="V28" s="332" t="s">
        <v>189</v>
      </c>
      <c r="W28" s="9"/>
      <c r="X28" s="9"/>
      <c r="Y28" s="9"/>
      <c r="Z28" s="9"/>
      <c r="AA28" s="9"/>
      <c r="AB28" s="9"/>
      <c r="AC28" s="9"/>
      <c r="AD28" s="9"/>
      <c r="AE28" s="9"/>
      <c r="AF28" s="9"/>
      <c r="AG28" s="333" t="s">
        <v>190</v>
      </c>
      <c r="AH28" s="9"/>
      <c r="AI28" s="9"/>
      <c r="AJ28" s="333" t="s">
        <v>191</v>
      </c>
      <c r="AK28" s="9"/>
      <c r="AL28" s="9"/>
      <c r="AM28" s="333" t="s">
        <v>192</v>
      </c>
      <c r="AN28" s="9"/>
      <c r="AO28" s="9"/>
      <c r="AP28" s="9"/>
      <c r="AQ28" s="9"/>
      <c r="AR28" s="9"/>
      <c r="AS28" s="9"/>
      <c r="AT28" s="9"/>
      <c r="AU28" s="333" t="s">
        <v>193</v>
      </c>
      <c r="AV28" s="9"/>
      <c r="AW28" s="9"/>
      <c r="AX28" s="333" t="s">
        <v>164</v>
      </c>
      <c r="AY28" s="9"/>
      <c r="AZ28" s="9"/>
      <c r="BA28" s="333" t="s">
        <v>194</v>
      </c>
      <c r="BB28" s="9"/>
      <c r="BC28" s="9"/>
      <c r="BD28" s="9"/>
      <c r="BE28" s="9"/>
      <c r="BF28" s="9"/>
      <c r="BG28" s="9"/>
      <c r="BH28" s="9"/>
      <c r="BI28" s="9"/>
      <c r="BJ28" s="9"/>
      <c r="BK28" s="9"/>
      <c r="BL28" s="9"/>
      <c r="BM28" s="10"/>
      <c r="BN28" s="49"/>
    </row>
    <row r="29" ht="18.0" customHeight="1">
      <c r="A29" s="36"/>
      <c r="B29" s="291">
        <f>WisMod+(Prof*IF(N29="x2",2,IF(N29=".5",0.5,IF(N29="●",1,0))))</f>
        <v>1</v>
      </c>
      <c r="E29" s="292" t="s">
        <v>195</v>
      </c>
      <c r="M29" s="14"/>
      <c r="N29" s="293"/>
      <c r="O29" s="14"/>
      <c r="P29" s="294"/>
      <c r="Q29" s="14"/>
      <c r="R29" s="49"/>
      <c r="S29" s="194"/>
      <c r="T29" s="194"/>
      <c r="U29" s="36"/>
      <c r="V29" s="334" t="s">
        <v>196</v>
      </c>
      <c r="W29" s="86"/>
      <c r="X29" s="86"/>
      <c r="Y29" s="86"/>
      <c r="Z29" s="86"/>
      <c r="AA29" s="86"/>
      <c r="AB29" s="86"/>
      <c r="AC29" s="86"/>
      <c r="AD29" s="86"/>
      <c r="AE29" s="86"/>
      <c r="AF29" s="88"/>
      <c r="AG29" s="335">
        <f>9</f>
        <v>9</v>
      </c>
      <c r="AH29" s="86"/>
      <c r="AI29" s="88"/>
      <c r="AJ29" s="336">
        <v>2.0</v>
      </c>
      <c r="AK29" s="86"/>
      <c r="AL29" s="88"/>
      <c r="AM29" s="336" t="s">
        <v>197</v>
      </c>
      <c r="AN29" s="86"/>
      <c r="AO29" s="86"/>
      <c r="AP29" s="86"/>
      <c r="AQ29" s="86"/>
      <c r="AR29" s="86"/>
      <c r="AS29" s="86"/>
      <c r="AT29" s="88"/>
      <c r="AU29" s="336" t="s">
        <v>198</v>
      </c>
      <c r="AV29" s="86"/>
      <c r="AW29" s="88"/>
      <c r="AX29" s="336" t="s">
        <v>199</v>
      </c>
      <c r="AY29" s="86"/>
      <c r="AZ29" s="88"/>
      <c r="BA29" s="337" t="s">
        <v>200</v>
      </c>
      <c r="BB29" s="86"/>
      <c r="BC29" s="86"/>
      <c r="BD29" s="86"/>
      <c r="BE29" s="86"/>
      <c r="BF29" s="86"/>
      <c r="BG29" s="86"/>
      <c r="BH29" s="86"/>
      <c r="BI29" s="86"/>
      <c r="BJ29" s="86"/>
      <c r="BK29" s="86"/>
      <c r="BL29" s="86"/>
      <c r="BM29" s="88"/>
      <c r="BN29" s="49"/>
    </row>
    <row r="30" ht="18.0" customHeight="1">
      <c r="A30" s="36"/>
      <c r="B30" s="300">
        <f>IntMod+(Prof*IF(N30="x2",2,IF(N30=".5",0.5,IF(N30="●",1,0))))</f>
        <v>0</v>
      </c>
      <c r="E30" s="301" t="s">
        <v>201</v>
      </c>
      <c r="M30" s="14"/>
      <c r="N30" s="302"/>
      <c r="O30" s="14"/>
      <c r="P30" s="303"/>
      <c r="Q30" s="14"/>
      <c r="R30" s="49"/>
      <c r="S30" s="194"/>
      <c r="T30" s="194"/>
      <c r="U30" s="36"/>
      <c r="V30" s="338"/>
      <c r="W30" s="119"/>
      <c r="X30" s="119"/>
      <c r="Y30" s="119"/>
      <c r="Z30" s="119"/>
      <c r="AA30" s="119"/>
      <c r="AB30" s="119"/>
      <c r="AC30" s="119"/>
      <c r="AD30" s="119"/>
      <c r="AE30" s="119"/>
      <c r="AF30" s="121"/>
      <c r="AG30" s="339"/>
      <c r="AH30" s="119"/>
      <c r="AI30" s="121"/>
      <c r="AJ30" s="340"/>
      <c r="AK30" s="119"/>
      <c r="AL30" s="121"/>
      <c r="AM30" s="341"/>
      <c r="AN30" s="119"/>
      <c r="AO30" s="119"/>
      <c r="AP30" s="119"/>
      <c r="AQ30" s="119"/>
      <c r="AR30" s="119"/>
      <c r="AS30" s="119"/>
      <c r="AT30" s="121"/>
      <c r="AU30" s="341"/>
      <c r="AV30" s="119"/>
      <c r="AW30" s="121"/>
      <c r="AX30" s="341"/>
      <c r="AY30" s="119"/>
      <c r="AZ30" s="121"/>
      <c r="BA30" s="342"/>
      <c r="BB30" s="119"/>
      <c r="BC30" s="119"/>
      <c r="BD30" s="119"/>
      <c r="BE30" s="119"/>
      <c r="BF30" s="119"/>
      <c r="BG30" s="119"/>
      <c r="BH30" s="119"/>
      <c r="BI30" s="119"/>
      <c r="BJ30" s="119"/>
      <c r="BK30" s="119"/>
      <c r="BL30" s="119"/>
      <c r="BM30" s="121"/>
      <c r="BN30" s="49"/>
    </row>
    <row r="31" ht="18.0" customHeight="1">
      <c r="A31" s="36"/>
      <c r="B31" s="291">
        <f>WisMod+(Prof*IF(N31="x2",2,IF(N31=".5",0.5,IF(N31="●",1,0))))</f>
        <v>6</v>
      </c>
      <c r="E31" s="292" t="s">
        <v>202</v>
      </c>
      <c r="M31" s="14"/>
      <c r="N31" s="309" t="s">
        <v>143</v>
      </c>
      <c r="O31" s="14"/>
      <c r="P31" s="294"/>
      <c r="Q31" s="14"/>
      <c r="R31" s="49"/>
      <c r="S31" s="194"/>
      <c r="T31" s="194"/>
      <c r="U31" s="36"/>
      <c r="V31" s="343"/>
      <c r="W31" s="119"/>
      <c r="X31" s="119"/>
      <c r="Y31" s="119"/>
      <c r="Z31" s="119"/>
      <c r="AA31" s="119"/>
      <c r="AB31" s="119"/>
      <c r="AC31" s="119"/>
      <c r="AD31" s="119"/>
      <c r="AE31" s="119"/>
      <c r="AF31" s="121"/>
      <c r="AG31" s="344"/>
      <c r="AH31" s="119"/>
      <c r="AI31" s="121"/>
      <c r="AJ31" s="345"/>
      <c r="AK31" s="119"/>
      <c r="AL31" s="121"/>
      <c r="AM31" s="345"/>
      <c r="AN31" s="119"/>
      <c r="AO31" s="119"/>
      <c r="AP31" s="119"/>
      <c r="AQ31" s="119"/>
      <c r="AR31" s="119"/>
      <c r="AS31" s="119"/>
      <c r="AT31" s="121"/>
      <c r="AU31" s="345"/>
      <c r="AV31" s="119"/>
      <c r="AW31" s="121"/>
      <c r="AX31" s="345"/>
      <c r="AY31" s="119"/>
      <c r="AZ31" s="121"/>
      <c r="BA31" s="346"/>
      <c r="BB31" s="119"/>
      <c r="BC31" s="119"/>
      <c r="BD31" s="119"/>
      <c r="BE31" s="119"/>
      <c r="BF31" s="119"/>
      <c r="BG31" s="119"/>
      <c r="BH31" s="119"/>
      <c r="BI31" s="119"/>
      <c r="BJ31" s="119"/>
      <c r="BK31" s="119"/>
      <c r="BL31" s="119"/>
      <c r="BM31" s="121"/>
      <c r="BN31" s="49"/>
    </row>
    <row r="32" ht="18.0" customHeight="1">
      <c r="A32" s="36"/>
      <c r="B32" s="300">
        <f>ChaMod+(Prof*IF(N32="x2",2,IF(N32=".5",0.5,IF(N32="●",1,0))))</f>
        <v>4</v>
      </c>
      <c r="E32" s="301" t="s">
        <v>203</v>
      </c>
      <c r="M32" s="14"/>
      <c r="N32" s="302"/>
      <c r="O32" s="14"/>
      <c r="P32" s="303"/>
      <c r="Q32" s="14"/>
      <c r="R32" s="49"/>
      <c r="S32" s="194"/>
      <c r="T32" s="194"/>
      <c r="U32" s="36"/>
      <c r="V32" s="347"/>
      <c r="W32" s="119"/>
      <c r="X32" s="119"/>
      <c r="Y32" s="119"/>
      <c r="Z32" s="119"/>
      <c r="AA32" s="119"/>
      <c r="AB32" s="119"/>
      <c r="AC32" s="119"/>
      <c r="AD32" s="119"/>
      <c r="AE32" s="119"/>
      <c r="AF32" s="121"/>
      <c r="AG32" s="339"/>
      <c r="AH32" s="119"/>
      <c r="AI32" s="121"/>
      <c r="AJ32" s="340"/>
      <c r="AK32" s="119"/>
      <c r="AL32" s="121"/>
      <c r="AM32" s="340"/>
      <c r="AN32" s="119"/>
      <c r="AO32" s="119"/>
      <c r="AP32" s="119"/>
      <c r="AQ32" s="119"/>
      <c r="AR32" s="119"/>
      <c r="AS32" s="119"/>
      <c r="AT32" s="121"/>
      <c r="AU32" s="348"/>
      <c r="AV32" s="119"/>
      <c r="AW32" s="121"/>
      <c r="AX32" s="348"/>
      <c r="AY32" s="119"/>
      <c r="AZ32" s="121"/>
      <c r="BA32" s="349"/>
      <c r="BB32" s="119"/>
      <c r="BC32" s="119"/>
      <c r="BD32" s="119"/>
      <c r="BE32" s="119"/>
      <c r="BF32" s="119"/>
      <c r="BG32" s="119"/>
      <c r="BH32" s="119"/>
      <c r="BI32" s="119"/>
      <c r="BJ32" s="119"/>
      <c r="BK32" s="119"/>
      <c r="BL32" s="119"/>
      <c r="BM32" s="121"/>
      <c r="BN32" s="49"/>
    </row>
    <row r="33" ht="18.0" customHeight="1">
      <c r="A33" s="36"/>
      <c r="B33" s="291">
        <f>ChaMod+(Prof*IF(N33="x2",2,IF(N33=".5",0.5,IF(N33="●",1,0))))</f>
        <v>9</v>
      </c>
      <c r="E33" s="292" t="s">
        <v>204</v>
      </c>
      <c r="M33" s="14"/>
      <c r="N33" s="309" t="s">
        <v>143</v>
      </c>
      <c r="O33" s="14"/>
      <c r="P33" s="294"/>
      <c r="Q33" s="14"/>
      <c r="R33" s="49"/>
      <c r="S33" s="194"/>
      <c r="T33" s="194"/>
      <c r="U33" s="36"/>
      <c r="V33" s="350"/>
      <c r="W33" s="119"/>
      <c r="X33" s="119"/>
      <c r="Y33" s="119"/>
      <c r="Z33" s="119"/>
      <c r="AA33" s="119"/>
      <c r="AB33" s="119"/>
      <c r="AC33" s="119"/>
      <c r="AD33" s="119"/>
      <c r="AE33" s="119"/>
      <c r="AF33" s="121"/>
      <c r="AG33" s="351"/>
      <c r="AH33" s="119"/>
      <c r="AI33" s="121"/>
      <c r="AJ33" s="352"/>
      <c r="AK33" s="119"/>
      <c r="AL33" s="121"/>
      <c r="AM33" s="352"/>
      <c r="AN33" s="119"/>
      <c r="AO33" s="119"/>
      <c r="AP33" s="119"/>
      <c r="AQ33" s="119"/>
      <c r="AR33" s="119"/>
      <c r="AS33" s="119"/>
      <c r="AT33" s="121"/>
      <c r="AU33" s="352"/>
      <c r="AV33" s="119"/>
      <c r="AW33" s="121"/>
      <c r="AX33" s="352"/>
      <c r="AY33" s="119"/>
      <c r="AZ33" s="121"/>
      <c r="BA33" s="353"/>
      <c r="BB33" s="119"/>
      <c r="BC33" s="119"/>
      <c r="BD33" s="119"/>
      <c r="BE33" s="119"/>
      <c r="BF33" s="119"/>
      <c r="BG33" s="119"/>
      <c r="BH33" s="119"/>
      <c r="BI33" s="119"/>
      <c r="BJ33" s="119"/>
      <c r="BK33" s="119"/>
      <c r="BL33" s="119"/>
      <c r="BM33" s="121"/>
      <c r="BN33" s="49"/>
    </row>
    <row r="34" ht="18.0" customHeight="1">
      <c r="A34" s="36"/>
      <c r="B34" s="300">
        <f>IntMod+(Prof*IF(N34="x2",2,IF(N34=".5",0.5,IF(N34="●",1,0))))</f>
        <v>0</v>
      </c>
      <c r="E34" s="301" t="s">
        <v>205</v>
      </c>
      <c r="M34" s="14"/>
      <c r="N34" s="302"/>
      <c r="O34" s="14"/>
      <c r="P34" s="303"/>
      <c r="Q34" s="14"/>
      <c r="R34" s="49"/>
      <c r="S34" s="194"/>
      <c r="T34" s="194"/>
      <c r="U34" s="36"/>
      <c r="V34" s="354"/>
      <c r="W34" s="150"/>
      <c r="X34" s="150"/>
      <c r="Y34" s="150"/>
      <c r="Z34" s="150"/>
      <c r="AA34" s="150"/>
      <c r="AB34" s="150"/>
      <c r="AC34" s="150"/>
      <c r="AD34" s="150"/>
      <c r="AE34" s="150"/>
      <c r="AF34" s="153"/>
      <c r="AG34" s="355"/>
      <c r="AH34" s="150"/>
      <c r="AI34" s="153"/>
      <c r="AJ34" s="356"/>
      <c r="AK34" s="150"/>
      <c r="AL34" s="153"/>
      <c r="AM34" s="356"/>
      <c r="AN34" s="150"/>
      <c r="AO34" s="150"/>
      <c r="AP34" s="150"/>
      <c r="AQ34" s="150"/>
      <c r="AR34" s="150"/>
      <c r="AS34" s="150"/>
      <c r="AT34" s="153"/>
      <c r="AU34" s="356"/>
      <c r="AV34" s="150"/>
      <c r="AW34" s="153"/>
      <c r="AX34" s="356"/>
      <c r="AY34" s="150"/>
      <c r="AZ34" s="153"/>
      <c r="BA34" s="357"/>
      <c r="BB34" s="150"/>
      <c r="BC34" s="150"/>
      <c r="BD34" s="150"/>
      <c r="BE34" s="150"/>
      <c r="BF34" s="150"/>
      <c r="BG34" s="150"/>
      <c r="BH34" s="150"/>
      <c r="BI34" s="150"/>
      <c r="BJ34" s="150"/>
      <c r="BK34" s="150"/>
      <c r="BL34" s="150"/>
      <c r="BM34" s="153"/>
      <c r="BN34" s="49"/>
    </row>
    <row r="35" ht="18.0" customHeight="1">
      <c r="A35" s="36"/>
      <c r="B35" s="291">
        <f>DexMod+(Prof*IF(N35="x2",2,IF(N35=".5",0.5,IF(N35="●",1,0))))</f>
        <v>0</v>
      </c>
      <c r="E35" s="292" t="s">
        <v>206</v>
      </c>
      <c r="M35" s="14"/>
      <c r="N35" s="309"/>
      <c r="O35" s="14"/>
      <c r="P35" s="294"/>
      <c r="Q35" s="14"/>
      <c r="R35" s="49"/>
      <c r="S35" s="194"/>
      <c r="T35" s="194"/>
      <c r="U35" s="30"/>
      <c r="V35" s="172"/>
      <c r="W35" s="172"/>
      <c r="X35" s="172"/>
      <c r="Y35" s="172"/>
      <c r="Z35" s="172"/>
      <c r="AA35" s="172"/>
      <c r="AB35" s="172"/>
      <c r="AC35" s="172"/>
      <c r="AD35" s="172"/>
      <c r="AE35" s="172"/>
      <c r="AF35" s="172"/>
      <c r="AG35" s="172"/>
      <c r="AH35" s="172"/>
      <c r="AI35" s="172"/>
      <c r="AJ35" s="172"/>
      <c r="AK35" s="172"/>
      <c r="AL35" s="172"/>
      <c r="AM35" s="172"/>
      <c r="AN35" s="172"/>
      <c r="AO35" s="172"/>
      <c r="AP35" s="172"/>
      <c r="AQ35" s="171"/>
      <c r="AR35" s="171"/>
      <c r="AS35" s="172"/>
      <c r="AT35" s="172"/>
      <c r="AU35" s="172"/>
      <c r="AV35" s="172"/>
      <c r="AW35" s="172"/>
      <c r="AX35" s="172"/>
      <c r="AY35" s="172"/>
      <c r="AZ35" s="172"/>
      <c r="BA35" s="172"/>
      <c r="BB35" s="172"/>
      <c r="BC35" s="172"/>
      <c r="BD35" s="172"/>
      <c r="BE35" s="172"/>
      <c r="BF35" s="172"/>
      <c r="BG35" s="172"/>
      <c r="BH35" s="172"/>
      <c r="BI35" s="172"/>
      <c r="BJ35" s="172"/>
      <c r="BK35" s="172"/>
      <c r="BL35" s="172"/>
      <c r="BM35" s="172"/>
      <c r="BN35" s="30"/>
    </row>
    <row r="36" ht="18.0" customHeight="1">
      <c r="A36" s="36"/>
      <c r="B36" s="300">
        <f>DexMod+(Prof*IF(N36="x2",2,IF(N36=".5",0.5,IF(N36="●",1,0))))</f>
        <v>0</v>
      </c>
      <c r="E36" s="301" t="s">
        <v>207</v>
      </c>
      <c r="M36" s="14"/>
      <c r="N36" s="311"/>
      <c r="O36" s="14"/>
      <c r="P36" s="303"/>
      <c r="Q36" s="14"/>
      <c r="R36" s="49"/>
      <c r="S36" s="194"/>
      <c r="T36" s="194"/>
      <c r="U36" s="36"/>
      <c r="V36" s="358" t="s">
        <v>208</v>
      </c>
      <c r="W36" s="86"/>
      <c r="X36" s="86"/>
      <c r="Y36" s="86"/>
      <c r="Z36" s="86"/>
      <c r="AA36" s="86"/>
      <c r="AB36" s="86"/>
      <c r="AC36" s="86"/>
      <c r="AD36" s="86"/>
      <c r="AE36" s="86"/>
      <c r="AF36" s="86"/>
      <c r="AG36" s="86"/>
      <c r="AH36" s="86"/>
      <c r="AI36" s="86"/>
      <c r="AJ36" s="86"/>
      <c r="AK36" s="86"/>
      <c r="AL36" s="86"/>
      <c r="AM36" s="86"/>
      <c r="AN36" s="86"/>
      <c r="AO36" s="86"/>
      <c r="AP36" s="88"/>
      <c r="AQ36" s="359"/>
      <c r="AR36" s="360"/>
      <c r="AS36" s="361" t="s">
        <v>209</v>
      </c>
      <c r="AT36" s="9"/>
      <c r="AU36" s="9"/>
      <c r="AV36" s="9"/>
      <c r="AW36" s="9"/>
      <c r="AX36" s="9"/>
      <c r="AY36" s="9"/>
      <c r="AZ36" s="9"/>
      <c r="BA36" s="9"/>
      <c r="BB36" s="9"/>
      <c r="BC36" s="9"/>
      <c r="BD36" s="9"/>
      <c r="BE36" s="9"/>
      <c r="BF36" s="9"/>
      <c r="BG36" s="9"/>
      <c r="BH36" s="9"/>
      <c r="BI36" s="9"/>
      <c r="BJ36" s="9"/>
      <c r="BK36" s="9"/>
      <c r="BL36" s="9"/>
      <c r="BM36" s="10"/>
      <c r="BN36" s="49"/>
    </row>
    <row r="37" ht="18.0" customHeight="1">
      <c r="A37" s="36"/>
      <c r="B37" s="362">
        <f>WisMod+(Prof*IF(N37="x2",2,IF(N37=".5",0.5,IF(N37="●",1,0))))</f>
        <v>1</v>
      </c>
      <c r="C37" s="110"/>
      <c r="D37" s="110"/>
      <c r="E37" s="363" t="s">
        <v>210</v>
      </c>
      <c r="F37" s="110"/>
      <c r="G37" s="110"/>
      <c r="H37" s="110"/>
      <c r="I37" s="110"/>
      <c r="J37" s="110"/>
      <c r="K37" s="110"/>
      <c r="L37" s="110"/>
      <c r="M37" s="112"/>
      <c r="N37" s="364"/>
      <c r="O37" s="112"/>
      <c r="P37" s="365"/>
      <c r="Q37" s="112"/>
      <c r="R37" s="49"/>
      <c r="S37" s="194"/>
      <c r="T37" s="194"/>
      <c r="U37" s="36"/>
      <c r="V37" s="366" t="s">
        <v>211</v>
      </c>
      <c r="W37" s="119"/>
      <c r="X37" s="119"/>
      <c r="Y37" s="119"/>
      <c r="Z37" s="119"/>
      <c r="AA37" s="119"/>
      <c r="AB37" s="119"/>
      <c r="AC37" s="119"/>
      <c r="AD37" s="119"/>
      <c r="AE37" s="119"/>
      <c r="AF37" s="119"/>
      <c r="AG37" s="119"/>
      <c r="AH37" s="119"/>
      <c r="AI37" s="119"/>
      <c r="AJ37" s="119"/>
      <c r="AK37" s="119"/>
      <c r="AL37" s="119"/>
      <c r="AM37" s="119"/>
      <c r="AN37" s="119"/>
      <c r="AO37" s="119"/>
      <c r="AP37" s="121"/>
      <c r="AQ37" s="367"/>
      <c r="AR37" s="368"/>
      <c r="AS37" s="181" t="s">
        <v>212</v>
      </c>
      <c r="AT37" s="86"/>
      <c r="AU37" s="86"/>
      <c r="AV37" s="86"/>
      <c r="AW37" s="86"/>
      <c r="AX37" s="86"/>
      <c r="AY37" s="86"/>
      <c r="AZ37" s="86"/>
      <c r="BA37" s="86"/>
      <c r="BB37" s="86"/>
      <c r="BC37" s="86"/>
      <c r="BD37" s="86"/>
      <c r="BE37" s="86"/>
      <c r="BF37" s="86"/>
      <c r="BG37" s="86"/>
      <c r="BH37" s="86"/>
      <c r="BI37" s="86"/>
      <c r="BJ37" s="86"/>
      <c r="BK37" s="86"/>
      <c r="BL37" s="86"/>
      <c r="BM37" s="88"/>
      <c r="BN37" s="49"/>
    </row>
    <row r="38" ht="18.0" customHeight="1">
      <c r="A38" s="30"/>
      <c r="B38" s="172"/>
      <c r="C38" s="172"/>
      <c r="D38" s="172"/>
      <c r="E38" s="172"/>
      <c r="F38" s="172"/>
      <c r="G38" s="172"/>
      <c r="H38" s="172"/>
      <c r="I38" s="172"/>
      <c r="J38" s="172"/>
      <c r="K38" s="172"/>
      <c r="L38" s="172"/>
      <c r="M38" s="172"/>
      <c r="N38" s="172"/>
      <c r="O38" s="172"/>
      <c r="P38" s="172"/>
      <c r="Q38" s="172"/>
      <c r="R38" s="30"/>
      <c r="S38" s="194"/>
      <c r="T38" s="194"/>
      <c r="U38" s="36"/>
      <c r="V38" s="366" t="s">
        <v>213</v>
      </c>
      <c r="W38" s="119"/>
      <c r="X38" s="119"/>
      <c r="Y38" s="119"/>
      <c r="Z38" s="119"/>
      <c r="AA38" s="119"/>
      <c r="AB38" s="119"/>
      <c r="AC38" s="119"/>
      <c r="AD38" s="119"/>
      <c r="AE38" s="119"/>
      <c r="AF38" s="119"/>
      <c r="AG38" s="119"/>
      <c r="AH38" s="119"/>
      <c r="AI38" s="119"/>
      <c r="AJ38" s="119"/>
      <c r="AK38" s="119"/>
      <c r="AL38" s="119"/>
      <c r="AM38" s="119"/>
      <c r="AN38" s="119"/>
      <c r="AO38" s="119"/>
      <c r="AP38" s="121"/>
      <c r="AQ38" s="367"/>
      <c r="AR38" s="368"/>
      <c r="AS38" s="160" t="s">
        <v>214</v>
      </c>
      <c r="AT38" s="119"/>
      <c r="AU38" s="119"/>
      <c r="AV38" s="119"/>
      <c r="AW38" s="119"/>
      <c r="AX38" s="119"/>
      <c r="AY38" s="119"/>
      <c r="AZ38" s="119"/>
      <c r="BA38" s="119"/>
      <c r="BB38" s="119"/>
      <c r="BC38" s="119"/>
      <c r="BD38" s="119"/>
      <c r="BE38" s="119"/>
      <c r="BF38" s="119"/>
      <c r="BG38" s="119"/>
      <c r="BH38" s="119"/>
      <c r="BI38" s="119"/>
      <c r="BJ38" s="119"/>
      <c r="BK38" s="119"/>
      <c r="BL38" s="119"/>
      <c r="BM38" s="121"/>
      <c r="BN38" s="49"/>
    </row>
    <row r="39" ht="18.0" customHeight="1">
      <c r="A39" s="36"/>
      <c r="B39" s="369">
        <f>B26+10+IF(P26="●",5,0)</f>
        <v>16</v>
      </c>
      <c r="C39" s="86"/>
      <c r="D39" s="86"/>
      <c r="E39" s="358" t="s">
        <v>215</v>
      </c>
      <c r="F39" s="86"/>
      <c r="G39" s="86"/>
      <c r="H39" s="86"/>
      <c r="I39" s="86"/>
      <c r="J39" s="86"/>
      <c r="K39" s="86"/>
      <c r="L39" s="86"/>
      <c r="M39" s="86"/>
      <c r="N39" s="86"/>
      <c r="O39" s="86"/>
      <c r="P39" s="86"/>
      <c r="Q39" s="88"/>
      <c r="R39" s="49"/>
      <c r="S39" s="194"/>
      <c r="T39" s="194"/>
      <c r="U39" s="36"/>
      <c r="V39" s="366" t="s">
        <v>216</v>
      </c>
      <c r="W39" s="119"/>
      <c r="X39" s="119"/>
      <c r="Y39" s="119"/>
      <c r="Z39" s="119"/>
      <c r="AA39" s="119"/>
      <c r="AB39" s="119"/>
      <c r="AC39" s="119"/>
      <c r="AD39" s="119"/>
      <c r="AE39" s="119"/>
      <c r="AF39" s="119"/>
      <c r="AG39" s="119"/>
      <c r="AH39" s="119"/>
      <c r="AI39" s="119"/>
      <c r="AJ39" s="119"/>
      <c r="AK39" s="119"/>
      <c r="AL39" s="119"/>
      <c r="AM39" s="119"/>
      <c r="AN39" s="119"/>
      <c r="AO39" s="119"/>
      <c r="AP39" s="121"/>
      <c r="AQ39" s="367"/>
      <c r="AR39" s="368"/>
      <c r="AS39" s="370"/>
      <c r="AT39" s="119"/>
      <c r="AU39" s="119"/>
      <c r="AV39" s="119"/>
      <c r="AW39" s="119"/>
      <c r="AX39" s="119"/>
      <c r="AY39" s="119"/>
      <c r="AZ39" s="119"/>
      <c r="BA39" s="119"/>
      <c r="BB39" s="119"/>
      <c r="BC39" s="119"/>
      <c r="BD39" s="119"/>
      <c r="BE39" s="119"/>
      <c r="BF39" s="119"/>
      <c r="BG39" s="119"/>
      <c r="BH39" s="119"/>
      <c r="BI39" s="119"/>
      <c r="BJ39" s="119"/>
      <c r="BK39" s="119"/>
      <c r="BL39" s="119"/>
      <c r="BM39" s="121"/>
      <c r="BN39" s="49"/>
    </row>
    <row r="40" ht="18.0" customHeight="1">
      <c r="A40" s="36"/>
      <c r="B40" s="371">
        <f>B31+10+IF(P31="●",5,0)</f>
        <v>16</v>
      </c>
      <c r="C40" s="150"/>
      <c r="D40" s="150"/>
      <c r="E40" s="372" t="s">
        <v>217</v>
      </c>
      <c r="F40" s="150"/>
      <c r="G40" s="150"/>
      <c r="H40" s="150"/>
      <c r="I40" s="150"/>
      <c r="J40" s="150"/>
      <c r="K40" s="150"/>
      <c r="L40" s="150"/>
      <c r="M40" s="150"/>
      <c r="N40" s="150"/>
      <c r="O40" s="150"/>
      <c r="P40" s="150"/>
      <c r="Q40" s="153"/>
      <c r="R40" s="49"/>
      <c r="S40" s="194"/>
      <c r="T40" s="194"/>
      <c r="U40" s="36"/>
      <c r="V40" s="366" t="s">
        <v>218</v>
      </c>
      <c r="W40" s="119"/>
      <c r="X40" s="119"/>
      <c r="Y40" s="119"/>
      <c r="Z40" s="119"/>
      <c r="AA40" s="119"/>
      <c r="AB40" s="119"/>
      <c r="AC40" s="119"/>
      <c r="AD40" s="119"/>
      <c r="AE40" s="119"/>
      <c r="AF40" s="119"/>
      <c r="AG40" s="119"/>
      <c r="AH40" s="119"/>
      <c r="AI40" s="119"/>
      <c r="AJ40" s="119"/>
      <c r="AK40" s="119"/>
      <c r="AL40" s="119"/>
      <c r="AM40" s="119"/>
      <c r="AN40" s="119"/>
      <c r="AO40" s="119"/>
      <c r="AP40" s="121"/>
      <c r="AQ40" s="367"/>
      <c r="AR40" s="368"/>
      <c r="AS40" s="187"/>
      <c r="AT40" s="119"/>
      <c r="AU40" s="119"/>
      <c r="AV40" s="119"/>
      <c r="AW40" s="119"/>
      <c r="AX40" s="119"/>
      <c r="AY40" s="119"/>
      <c r="AZ40" s="119"/>
      <c r="BA40" s="119"/>
      <c r="BB40" s="119"/>
      <c r="BC40" s="119"/>
      <c r="BD40" s="119"/>
      <c r="BE40" s="119"/>
      <c r="BF40" s="119"/>
      <c r="BG40" s="119"/>
      <c r="BH40" s="119"/>
      <c r="BI40" s="119"/>
      <c r="BJ40" s="119"/>
      <c r="BK40" s="119"/>
      <c r="BL40" s="119"/>
      <c r="BM40" s="121"/>
      <c r="BN40" s="49"/>
    </row>
    <row r="41" ht="18.0" customHeight="1">
      <c r="A41" s="30"/>
      <c r="B41" s="172"/>
      <c r="C41" s="172"/>
      <c r="D41" s="172"/>
      <c r="E41" s="172"/>
      <c r="F41" s="172"/>
      <c r="G41" s="172"/>
      <c r="H41" s="172"/>
      <c r="I41" s="172"/>
      <c r="J41" s="172"/>
      <c r="K41" s="172"/>
      <c r="L41" s="172"/>
      <c r="M41" s="172"/>
      <c r="N41" s="172"/>
      <c r="O41" s="172"/>
      <c r="P41" s="172"/>
      <c r="Q41" s="172"/>
      <c r="R41" s="30"/>
      <c r="S41" s="194"/>
      <c r="T41" s="194"/>
      <c r="U41" s="36"/>
      <c r="V41" s="373"/>
      <c r="W41" s="119"/>
      <c r="X41" s="119"/>
      <c r="Y41" s="119"/>
      <c r="Z41" s="119"/>
      <c r="AA41" s="119"/>
      <c r="AB41" s="119"/>
      <c r="AC41" s="119"/>
      <c r="AD41" s="119"/>
      <c r="AE41" s="119"/>
      <c r="AF41" s="119"/>
      <c r="AG41" s="119"/>
      <c r="AH41" s="119"/>
      <c r="AI41" s="119"/>
      <c r="AJ41" s="119"/>
      <c r="AK41" s="119"/>
      <c r="AL41" s="119"/>
      <c r="AM41" s="119"/>
      <c r="AN41" s="119"/>
      <c r="AO41" s="119"/>
      <c r="AP41" s="121"/>
      <c r="AQ41" s="367"/>
      <c r="AR41" s="368"/>
      <c r="AS41" s="142"/>
      <c r="AT41" s="119"/>
      <c r="AU41" s="119"/>
      <c r="AV41" s="119"/>
      <c r="AW41" s="119"/>
      <c r="AX41" s="119"/>
      <c r="AY41" s="119"/>
      <c r="AZ41" s="119"/>
      <c r="BA41" s="119"/>
      <c r="BB41" s="119"/>
      <c r="BC41" s="119"/>
      <c r="BD41" s="119"/>
      <c r="BE41" s="119"/>
      <c r="BF41" s="119"/>
      <c r="BG41" s="119"/>
      <c r="BH41" s="119"/>
      <c r="BI41" s="119"/>
      <c r="BJ41" s="119"/>
      <c r="BK41" s="119"/>
      <c r="BL41" s="119"/>
      <c r="BM41" s="121"/>
      <c r="BN41" s="49"/>
    </row>
    <row r="42" ht="18.0" customHeight="1">
      <c r="A42" s="36"/>
      <c r="B42" s="374">
        <f>IF(Lvl&lt;5,2,IF(Lvl&lt;9,3,IF(Lvl&lt;13,4,IF(Lvl&lt;17,5,IF(Lvl&lt;31,6,0)))))</f>
        <v>5</v>
      </c>
      <c r="C42" s="150"/>
      <c r="D42" s="150"/>
      <c r="E42" s="361" t="s">
        <v>219</v>
      </c>
      <c r="F42" s="9"/>
      <c r="G42" s="9"/>
      <c r="H42" s="9"/>
      <c r="I42" s="9"/>
      <c r="J42" s="9"/>
      <c r="K42" s="9"/>
      <c r="L42" s="9"/>
      <c r="M42" s="9"/>
      <c r="N42" s="9"/>
      <c r="O42" s="9"/>
      <c r="P42" s="9"/>
      <c r="Q42" s="10"/>
      <c r="R42" s="49"/>
      <c r="S42" s="194"/>
      <c r="T42" s="194"/>
      <c r="U42" s="36"/>
      <c r="V42" s="375"/>
      <c r="W42" s="150"/>
      <c r="X42" s="150"/>
      <c r="Y42" s="150"/>
      <c r="Z42" s="150"/>
      <c r="AA42" s="150"/>
      <c r="AB42" s="150"/>
      <c r="AC42" s="150"/>
      <c r="AD42" s="150"/>
      <c r="AE42" s="150"/>
      <c r="AF42" s="150"/>
      <c r="AG42" s="150"/>
      <c r="AH42" s="150"/>
      <c r="AI42" s="150"/>
      <c r="AJ42" s="150"/>
      <c r="AK42" s="150"/>
      <c r="AL42" s="150"/>
      <c r="AM42" s="150"/>
      <c r="AN42" s="150"/>
      <c r="AO42" s="150"/>
      <c r="AP42" s="153"/>
      <c r="AQ42" s="367"/>
      <c r="AR42" s="368"/>
      <c r="AS42" s="155"/>
      <c r="AT42" s="150"/>
      <c r="AU42" s="150"/>
      <c r="AV42" s="150"/>
      <c r="AW42" s="150"/>
      <c r="AX42" s="150"/>
      <c r="AY42" s="150"/>
      <c r="AZ42" s="150"/>
      <c r="BA42" s="150"/>
      <c r="BB42" s="150"/>
      <c r="BC42" s="150"/>
      <c r="BD42" s="150"/>
      <c r="BE42" s="150"/>
      <c r="BF42" s="150"/>
      <c r="BG42" s="150"/>
      <c r="BH42" s="150"/>
      <c r="BI42" s="150"/>
      <c r="BJ42" s="150"/>
      <c r="BK42" s="150"/>
      <c r="BL42" s="150"/>
      <c r="BM42" s="153"/>
      <c r="BN42" s="49"/>
    </row>
    <row r="43" ht="13.5" customHeight="1">
      <c r="A43" s="223"/>
      <c r="B43" s="267"/>
      <c r="C43" s="267"/>
      <c r="D43" s="267"/>
      <c r="E43" s="267"/>
      <c r="F43" s="267"/>
      <c r="G43" s="267"/>
      <c r="H43" s="267"/>
      <c r="I43" s="267"/>
      <c r="J43" s="267"/>
      <c r="K43" s="267"/>
      <c r="L43" s="267"/>
      <c r="M43" s="267"/>
      <c r="N43" s="267"/>
      <c r="O43" s="267"/>
      <c r="P43" s="267"/>
      <c r="Q43" s="267"/>
      <c r="R43" s="223"/>
      <c r="S43" s="270"/>
      <c r="T43" s="270"/>
      <c r="U43" s="223"/>
      <c r="V43" s="267"/>
      <c r="W43" s="267"/>
      <c r="X43" s="267"/>
      <c r="Y43" s="267"/>
      <c r="Z43" s="267"/>
      <c r="AA43" s="267"/>
      <c r="AB43" s="267"/>
      <c r="AC43" s="267"/>
      <c r="AD43" s="267"/>
      <c r="AE43" s="267"/>
      <c r="AF43" s="267"/>
      <c r="AG43" s="267"/>
      <c r="AH43" s="267"/>
      <c r="AI43" s="267"/>
      <c r="AJ43" s="267"/>
      <c r="AK43" s="267"/>
      <c r="AL43" s="267"/>
      <c r="AM43" s="267"/>
      <c r="AN43" s="267"/>
      <c r="AO43" s="267"/>
      <c r="AP43" s="267"/>
      <c r="AQ43" s="223"/>
      <c r="AR43" s="223"/>
      <c r="AS43" s="267"/>
      <c r="AT43" s="267"/>
      <c r="AU43" s="267"/>
      <c r="AV43" s="267"/>
      <c r="AW43" s="267"/>
      <c r="AX43" s="267"/>
      <c r="AY43" s="267"/>
      <c r="AZ43" s="267"/>
      <c r="BA43" s="267"/>
      <c r="BB43" s="267"/>
      <c r="BC43" s="267"/>
      <c r="BD43" s="267"/>
      <c r="BE43" s="267"/>
      <c r="BF43" s="267"/>
      <c r="BG43" s="267"/>
      <c r="BH43" s="267"/>
      <c r="BI43" s="267"/>
      <c r="BJ43" s="267"/>
      <c r="BK43" s="267"/>
      <c r="BL43" s="267"/>
      <c r="BM43" s="267"/>
      <c r="BN43" s="223"/>
    </row>
    <row r="44" ht="13.5" customHeight="1">
      <c r="A44" s="270"/>
      <c r="B44" s="270"/>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c r="AA44" s="270"/>
      <c r="AB44" s="270"/>
      <c r="AC44" s="270"/>
      <c r="AD44" s="270"/>
      <c r="AE44" s="270"/>
      <c r="AF44" s="270"/>
      <c r="AG44" s="270"/>
      <c r="AH44" s="270"/>
      <c r="AI44" s="270"/>
      <c r="AJ44" s="270"/>
      <c r="AK44" s="270"/>
      <c r="AL44" s="270"/>
      <c r="AM44" s="270"/>
      <c r="AN44" s="270"/>
      <c r="AO44" s="270"/>
      <c r="AP44" s="270"/>
      <c r="AQ44" s="270"/>
      <c r="AR44" s="270"/>
      <c r="AS44" s="270"/>
      <c r="AT44" s="270"/>
      <c r="AU44" s="270"/>
      <c r="AV44" s="270"/>
      <c r="AW44" s="270"/>
      <c r="AX44" s="270"/>
      <c r="AY44" s="270"/>
      <c r="AZ44" s="270"/>
      <c r="BA44" s="270"/>
      <c r="BB44" s="270"/>
      <c r="BC44" s="270"/>
      <c r="BD44" s="270"/>
      <c r="BE44" s="270"/>
      <c r="BF44" s="270"/>
      <c r="BG44" s="270"/>
      <c r="BH44" s="270"/>
      <c r="BI44" s="270"/>
      <c r="BJ44" s="270"/>
      <c r="BK44" s="270"/>
      <c r="BL44" s="270"/>
      <c r="BM44" s="270"/>
      <c r="BN44" s="270"/>
    </row>
    <row r="45" ht="18.0" customHeight="1">
      <c r="A45" s="376" t="s">
        <v>220</v>
      </c>
      <c r="B45" s="9"/>
      <c r="C45" s="9"/>
      <c r="D45" s="9"/>
      <c r="E45" s="9"/>
      <c r="F45" s="9"/>
      <c r="G45" s="9"/>
      <c r="H45" s="9"/>
      <c r="I45" s="9"/>
      <c r="J45" s="9"/>
      <c r="K45" s="9"/>
      <c r="L45" s="9"/>
      <c r="M45" s="9"/>
      <c r="N45" s="9"/>
      <c r="O45" s="9"/>
      <c r="P45" s="9"/>
      <c r="Q45" s="9"/>
      <c r="R45" s="10"/>
      <c r="S45" s="194"/>
      <c r="T45" s="194"/>
      <c r="U45" s="26" t="s">
        <v>221</v>
      </c>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10"/>
    </row>
    <row r="46" ht="13.5" customHeight="1">
      <c r="A46" s="30"/>
      <c r="B46" s="32"/>
      <c r="C46" s="32"/>
      <c r="D46" s="32"/>
      <c r="E46" s="32"/>
      <c r="F46" s="32"/>
      <c r="G46" s="32"/>
      <c r="H46" s="32"/>
      <c r="I46" s="32"/>
      <c r="J46" s="32"/>
      <c r="K46" s="32"/>
      <c r="L46" s="32"/>
      <c r="M46" s="32"/>
      <c r="N46" s="32"/>
      <c r="O46" s="32"/>
      <c r="P46" s="32"/>
      <c r="Q46" s="32"/>
      <c r="R46" s="30"/>
      <c r="S46" s="194"/>
      <c r="T46" s="194"/>
      <c r="U46" s="30"/>
      <c r="V46" s="32"/>
      <c r="W46" s="32"/>
      <c r="X46" s="32"/>
      <c r="Y46" s="32"/>
      <c r="Z46" s="32"/>
      <c r="AA46" s="32"/>
      <c r="AB46" s="32"/>
      <c r="AC46" s="32"/>
      <c r="AD46" s="32"/>
      <c r="AE46" s="32"/>
      <c r="AF46" s="32"/>
      <c r="AG46" s="32"/>
      <c r="AH46" s="32"/>
      <c r="AI46" s="32"/>
      <c r="AJ46" s="32"/>
      <c r="AK46" s="32"/>
      <c r="AL46" s="32"/>
      <c r="AM46" s="32"/>
      <c r="AN46" s="32"/>
      <c r="AO46" s="32"/>
      <c r="AP46" s="32"/>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row>
    <row r="47" ht="18.0" customHeight="1">
      <c r="A47" s="36"/>
      <c r="B47" s="181" t="s">
        <v>222</v>
      </c>
      <c r="C47" s="86"/>
      <c r="D47" s="86"/>
      <c r="E47" s="86"/>
      <c r="F47" s="86"/>
      <c r="G47" s="86"/>
      <c r="H47" s="86"/>
      <c r="I47" s="86"/>
      <c r="J47" s="86"/>
      <c r="K47" s="86"/>
      <c r="L47" s="86"/>
      <c r="M47" s="86"/>
      <c r="N47" s="86"/>
      <c r="O47" s="86"/>
      <c r="P47" s="86"/>
      <c r="Q47" s="88"/>
      <c r="R47" s="49"/>
      <c r="S47" s="194"/>
      <c r="T47" s="194"/>
      <c r="U47" s="36"/>
      <c r="V47" s="377" t="s">
        <v>223</v>
      </c>
      <c r="W47" s="9"/>
      <c r="X47" s="9"/>
      <c r="Y47" s="9"/>
      <c r="Z47" s="9"/>
      <c r="AA47" s="9"/>
      <c r="AB47" s="9"/>
      <c r="AC47" s="9"/>
      <c r="AD47" s="9"/>
      <c r="AE47" s="9"/>
      <c r="AF47" s="9"/>
      <c r="AG47" s="9"/>
      <c r="AH47" s="9"/>
      <c r="AI47" s="9"/>
      <c r="AJ47" s="9"/>
      <c r="AK47" s="9"/>
      <c r="AL47" s="9"/>
      <c r="AM47" s="9"/>
      <c r="AN47" s="9"/>
      <c r="AO47" s="9"/>
      <c r="AP47" s="10"/>
      <c r="AQ47" s="49"/>
      <c r="AR47" s="36"/>
      <c r="AS47" s="377" t="s">
        <v>224</v>
      </c>
      <c r="AT47" s="9"/>
      <c r="AU47" s="9"/>
      <c r="AV47" s="9"/>
      <c r="AW47" s="9"/>
      <c r="AX47" s="9"/>
      <c r="AY47" s="9"/>
      <c r="AZ47" s="9"/>
      <c r="BA47" s="9"/>
      <c r="BB47" s="9"/>
      <c r="BC47" s="9"/>
      <c r="BD47" s="9"/>
      <c r="BE47" s="9"/>
      <c r="BF47" s="9"/>
      <c r="BG47" s="9"/>
      <c r="BH47" s="9"/>
      <c r="BI47" s="9"/>
      <c r="BJ47" s="9"/>
      <c r="BK47" s="9"/>
      <c r="BL47" s="9"/>
      <c r="BM47" s="10"/>
      <c r="BN47" s="49"/>
    </row>
    <row r="48" ht="18.0" customHeight="1">
      <c r="A48" s="36"/>
      <c r="B48" s="160" t="s">
        <v>225</v>
      </c>
      <c r="C48" s="119"/>
      <c r="D48" s="119"/>
      <c r="E48" s="119"/>
      <c r="F48" s="119"/>
      <c r="G48" s="119"/>
      <c r="H48" s="119"/>
      <c r="I48" s="119"/>
      <c r="J48" s="119"/>
      <c r="K48" s="119"/>
      <c r="L48" s="119"/>
      <c r="M48" s="119"/>
      <c r="N48" s="119"/>
      <c r="O48" s="119"/>
      <c r="P48" s="119"/>
      <c r="Q48" s="121"/>
      <c r="R48" s="49"/>
      <c r="S48" s="194"/>
      <c r="T48" s="194"/>
      <c r="U48" s="36"/>
      <c r="V48" s="378" t="s">
        <v>226</v>
      </c>
      <c r="W48" s="175"/>
      <c r="X48" s="175"/>
      <c r="Y48" s="175"/>
      <c r="Z48" s="175"/>
      <c r="AA48" s="175"/>
      <c r="AB48" s="175"/>
      <c r="AC48" s="175"/>
      <c r="AD48" s="175"/>
      <c r="AE48" s="175"/>
      <c r="AF48" s="175"/>
      <c r="AG48" s="175"/>
      <c r="AH48" s="175"/>
      <c r="AI48" s="175"/>
      <c r="AJ48" s="175"/>
      <c r="AK48" s="175"/>
      <c r="AL48" s="175"/>
      <c r="AM48" s="175"/>
      <c r="AN48" s="175"/>
      <c r="AO48" s="175"/>
      <c r="AP48" s="185"/>
      <c r="AQ48" s="49"/>
      <c r="AR48" s="36"/>
      <c r="AS48" s="379"/>
      <c r="AT48" s="175"/>
      <c r="AU48" s="175"/>
      <c r="AV48" s="175"/>
      <c r="AW48" s="175"/>
      <c r="AX48" s="175"/>
      <c r="AY48" s="175"/>
      <c r="AZ48" s="175"/>
      <c r="BA48" s="175"/>
      <c r="BB48" s="175"/>
      <c r="BC48" s="175"/>
      <c r="BD48" s="175"/>
      <c r="BE48" s="175"/>
      <c r="BF48" s="175"/>
      <c r="BG48" s="175"/>
      <c r="BH48" s="175"/>
      <c r="BI48" s="175"/>
      <c r="BJ48" s="175"/>
      <c r="BK48" s="175"/>
      <c r="BL48" s="175"/>
      <c r="BM48" s="185"/>
      <c r="BN48" s="49"/>
    </row>
    <row r="49" ht="18.0" customHeight="1">
      <c r="A49" s="36"/>
      <c r="B49" s="160" t="s">
        <v>227</v>
      </c>
      <c r="C49" s="119"/>
      <c r="D49" s="119"/>
      <c r="E49" s="119"/>
      <c r="F49" s="119"/>
      <c r="G49" s="119"/>
      <c r="H49" s="119"/>
      <c r="I49" s="119"/>
      <c r="J49" s="119"/>
      <c r="K49" s="119"/>
      <c r="L49" s="119"/>
      <c r="M49" s="119"/>
      <c r="N49" s="119"/>
      <c r="O49" s="119"/>
      <c r="P49" s="119"/>
      <c r="Q49" s="121"/>
      <c r="R49" s="49"/>
      <c r="S49" s="194"/>
      <c r="T49" s="194"/>
      <c r="U49" s="36"/>
      <c r="V49" s="160" t="s">
        <v>228</v>
      </c>
      <c r="W49" s="119"/>
      <c r="X49" s="119"/>
      <c r="Y49" s="119"/>
      <c r="Z49" s="119"/>
      <c r="AA49" s="119"/>
      <c r="AB49" s="119"/>
      <c r="AC49" s="119"/>
      <c r="AD49" s="119"/>
      <c r="AE49" s="119"/>
      <c r="AF49" s="119"/>
      <c r="AG49" s="119"/>
      <c r="AH49" s="119"/>
      <c r="AI49" s="119"/>
      <c r="AJ49" s="119"/>
      <c r="AK49" s="119"/>
      <c r="AL49" s="119"/>
      <c r="AM49" s="119"/>
      <c r="AN49" s="119"/>
      <c r="AO49" s="119"/>
      <c r="AP49" s="121"/>
      <c r="AQ49" s="49"/>
      <c r="AR49" s="36"/>
      <c r="AS49" s="160"/>
      <c r="AT49" s="119"/>
      <c r="AU49" s="119"/>
      <c r="AV49" s="119"/>
      <c r="AW49" s="119"/>
      <c r="AX49" s="119"/>
      <c r="AY49" s="119"/>
      <c r="AZ49" s="119"/>
      <c r="BA49" s="119"/>
      <c r="BB49" s="119"/>
      <c r="BC49" s="119"/>
      <c r="BD49" s="119"/>
      <c r="BE49" s="119"/>
      <c r="BF49" s="119"/>
      <c r="BG49" s="119"/>
      <c r="BH49" s="119"/>
      <c r="BI49" s="119"/>
      <c r="BJ49" s="119"/>
      <c r="BK49" s="119"/>
      <c r="BL49" s="119"/>
      <c r="BM49" s="121"/>
      <c r="BN49" s="380" t="s">
        <v>155</v>
      </c>
    </row>
    <row r="50" ht="18.0" customHeight="1">
      <c r="A50" s="36"/>
      <c r="B50" s="160"/>
      <c r="C50" s="119"/>
      <c r="D50" s="119"/>
      <c r="E50" s="119"/>
      <c r="F50" s="119"/>
      <c r="G50" s="119"/>
      <c r="H50" s="119"/>
      <c r="I50" s="119"/>
      <c r="J50" s="119"/>
      <c r="K50" s="119"/>
      <c r="L50" s="119"/>
      <c r="M50" s="119"/>
      <c r="N50" s="119"/>
      <c r="O50" s="119"/>
      <c r="P50" s="119"/>
      <c r="Q50" s="121"/>
      <c r="R50" s="49"/>
      <c r="S50" s="194"/>
      <c r="T50" s="194"/>
      <c r="U50" s="36"/>
      <c r="V50" s="370" t="s">
        <v>229</v>
      </c>
      <c r="W50" s="119"/>
      <c r="X50" s="119"/>
      <c r="Y50" s="119"/>
      <c r="Z50" s="119"/>
      <c r="AA50" s="119"/>
      <c r="AB50" s="119"/>
      <c r="AC50" s="119"/>
      <c r="AD50" s="119"/>
      <c r="AE50" s="119"/>
      <c r="AF50" s="119"/>
      <c r="AG50" s="119"/>
      <c r="AH50" s="119"/>
      <c r="AI50" s="119"/>
      <c r="AJ50" s="119"/>
      <c r="AK50" s="119"/>
      <c r="AL50" s="119"/>
      <c r="AM50" s="119"/>
      <c r="AN50" s="119"/>
      <c r="AO50" s="119"/>
      <c r="AP50" s="121"/>
      <c r="AQ50" s="49"/>
      <c r="AR50" s="36"/>
      <c r="AS50" s="160"/>
      <c r="AT50" s="119"/>
      <c r="AU50" s="119"/>
      <c r="AV50" s="119"/>
      <c r="AW50" s="119"/>
      <c r="AX50" s="119"/>
      <c r="AY50" s="119"/>
      <c r="AZ50" s="119"/>
      <c r="BA50" s="119"/>
      <c r="BB50" s="119"/>
      <c r="BC50" s="119"/>
      <c r="BD50" s="119"/>
      <c r="BE50" s="119"/>
      <c r="BF50" s="119"/>
      <c r="BG50" s="119"/>
      <c r="BH50" s="119"/>
      <c r="BI50" s="119"/>
      <c r="BJ50" s="119"/>
      <c r="BK50" s="119"/>
      <c r="BL50" s="119"/>
      <c r="BM50" s="121"/>
      <c r="BN50" s="49"/>
    </row>
    <row r="51" ht="18.0" customHeight="1">
      <c r="A51" s="36"/>
      <c r="B51" s="160"/>
      <c r="C51" s="119"/>
      <c r="D51" s="119"/>
      <c r="E51" s="119"/>
      <c r="F51" s="119"/>
      <c r="G51" s="119"/>
      <c r="H51" s="119"/>
      <c r="I51" s="119"/>
      <c r="J51" s="119"/>
      <c r="K51" s="119"/>
      <c r="L51" s="119"/>
      <c r="M51" s="119"/>
      <c r="N51" s="119"/>
      <c r="O51" s="119"/>
      <c r="P51" s="119"/>
      <c r="Q51" s="121"/>
      <c r="R51" s="49"/>
      <c r="S51" s="194"/>
      <c r="T51" s="194"/>
      <c r="U51" s="36"/>
      <c r="V51" s="160" t="s">
        <v>230</v>
      </c>
      <c r="W51" s="119"/>
      <c r="X51" s="119"/>
      <c r="Y51" s="119"/>
      <c r="Z51" s="119"/>
      <c r="AA51" s="119"/>
      <c r="AB51" s="119"/>
      <c r="AC51" s="119"/>
      <c r="AD51" s="119"/>
      <c r="AE51" s="119"/>
      <c r="AF51" s="119"/>
      <c r="AG51" s="119"/>
      <c r="AH51" s="119"/>
      <c r="AI51" s="119"/>
      <c r="AJ51" s="119"/>
      <c r="AK51" s="119"/>
      <c r="AL51" s="119"/>
      <c r="AM51" s="119"/>
      <c r="AN51" s="119"/>
      <c r="AO51" s="119"/>
      <c r="AP51" s="121"/>
      <c r="AQ51" s="49"/>
      <c r="AR51" s="36"/>
      <c r="AS51" s="370"/>
      <c r="AT51" s="119"/>
      <c r="AU51" s="119"/>
      <c r="AV51" s="119"/>
      <c r="AW51" s="119"/>
      <c r="AX51" s="119"/>
      <c r="AY51" s="119"/>
      <c r="AZ51" s="119"/>
      <c r="BA51" s="119"/>
      <c r="BB51" s="119"/>
      <c r="BC51" s="119"/>
      <c r="BD51" s="119"/>
      <c r="BE51" s="119"/>
      <c r="BF51" s="119"/>
      <c r="BG51" s="119"/>
      <c r="BH51" s="119"/>
      <c r="BI51" s="119"/>
      <c r="BJ51" s="119"/>
      <c r="BK51" s="119"/>
      <c r="BL51" s="119"/>
      <c r="BM51" s="121"/>
      <c r="BN51" s="49"/>
    </row>
    <row r="52" ht="18.0" customHeight="1">
      <c r="A52" s="36"/>
      <c r="B52" s="370"/>
      <c r="C52" s="119"/>
      <c r="D52" s="119"/>
      <c r="E52" s="119"/>
      <c r="F52" s="119"/>
      <c r="G52" s="119"/>
      <c r="H52" s="119"/>
      <c r="I52" s="119"/>
      <c r="J52" s="119"/>
      <c r="K52" s="119"/>
      <c r="L52" s="119"/>
      <c r="M52" s="119"/>
      <c r="N52" s="119"/>
      <c r="O52" s="119"/>
      <c r="P52" s="119"/>
      <c r="Q52" s="121"/>
      <c r="R52" s="49"/>
      <c r="S52" s="194"/>
      <c r="T52" s="194"/>
      <c r="U52" s="36"/>
      <c r="V52" s="160"/>
      <c r="W52" s="119"/>
      <c r="X52" s="119"/>
      <c r="Y52" s="119"/>
      <c r="Z52" s="119"/>
      <c r="AA52" s="119"/>
      <c r="AB52" s="119"/>
      <c r="AC52" s="119"/>
      <c r="AD52" s="119"/>
      <c r="AE52" s="119"/>
      <c r="AF52" s="119"/>
      <c r="AG52" s="119"/>
      <c r="AH52" s="119"/>
      <c r="AI52" s="119"/>
      <c r="AJ52" s="119"/>
      <c r="AK52" s="119"/>
      <c r="AL52" s="119"/>
      <c r="AM52" s="119"/>
      <c r="AN52" s="119"/>
      <c r="AO52" s="119"/>
      <c r="AP52" s="121"/>
      <c r="AQ52" s="49"/>
      <c r="AR52" s="36"/>
      <c r="AS52" s="160"/>
      <c r="AT52" s="119"/>
      <c r="AU52" s="119"/>
      <c r="AV52" s="119"/>
      <c r="AW52" s="119"/>
      <c r="AX52" s="119"/>
      <c r="AY52" s="119"/>
      <c r="AZ52" s="119"/>
      <c r="BA52" s="119"/>
      <c r="BB52" s="119"/>
      <c r="BC52" s="119"/>
      <c r="BD52" s="119"/>
      <c r="BE52" s="119"/>
      <c r="BF52" s="119"/>
      <c r="BG52" s="119"/>
      <c r="BH52" s="119"/>
      <c r="BI52" s="119"/>
      <c r="BJ52" s="119"/>
      <c r="BK52" s="119"/>
      <c r="BL52" s="119"/>
      <c r="BM52" s="121"/>
      <c r="BN52" s="49"/>
    </row>
    <row r="53" ht="18.0" customHeight="1">
      <c r="A53" s="36"/>
      <c r="B53" s="370"/>
      <c r="C53" s="119"/>
      <c r="D53" s="119"/>
      <c r="E53" s="119"/>
      <c r="F53" s="119"/>
      <c r="G53" s="119"/>
      <c r="H53" s="119"/>
      <c r="I53" s="119"/>
      <c r="J53" s="119"/>
      <c r="K53" s="119"/>
      <c r="L53" s="119"/>
      <c r="M53" s="119"/>
      <c r="N53" s="119"/>
      <c r="O53" s="119"/>
      <c r="P53" s="119"/>
      <c r="Q53" s="121"/>
      <c r="R53" s="49"/>
      <c r="S53" s="194"/>
      <c r="T53" s="194"/>
      <c r="U53" s="36"/>
      <c r="V53" s="370"/>
      <c r="W53" s="119"/>
      <c r="X53" s="119"/>
      <c r="Y53" s="119"/>
      <c r="Z53" s="119"/>
      <c r="AA53" s="119"/>
      <c r="AB53" s="119"/>
      <c r="AC53" s="119"/>
      <c r="AD53" s="119"/>
      <c r="AE53" s="119"/>
      <c r="AF53" s="119"/>
      <c r="AG53" s="119"/>
      <c r="AH53" s="119"/>
      <c r="AI53" s="119"/>
      <c r="AJ53" s="119"/>
      <c r="AK53" s="119"/>
      <c r="AL53" s="119"/>
      <c r="AM53" s="119"/>
      <c r="AN53" s="119"/>
      <c r="AO53" s="119"/>
      <c r="AP53" s="121"/>
      <c r="AQ53" s="49"/>
      <c r="AR53" s="36"/>
      <c r="AS53" s="160"/>
      <c r="AT53" s="119"/>
      <c r="AU53" s="119"/>
      <c r="AV53" s="119"/>
      <c r="AW53" s="119"/>
      <c r="AX53" s="119"/>
      <c r="AY53" s="119"/>
      <c r="AZ53" s="119"/>
      <c r="BA53" s="119"/>
      <c r="BB53" s="119"/>
      <c r="BC53" s="119"/>
      <c r="BD53" s="119"/>
      <c r="BE53" s="119"/>
      <c r="BF53" s="119"/>
      <c r="BG53" s="119"/>
      <c r="BH53" s="119"/>
      <c r="BI53" s="119"/>
      <c r="BJ53" s="119"/>
      <c r="BK53" s="119"/>
      <c r="BL53" s="119"/>
      <c r="BM53" s="121"/>
      <c r="BN53" s="49"/>
    </row>
    <row r="54" ht="18.0" customHeight="1">
      <c r="A54" s="36"/>
      <c r="B54" s="187"/>
      <c r="C54" s="119"/>
      <c r="D54" s="119"/>
      <c r="E54" s="119"/>
      <c r="F54" s="119"/>
      <c r="G54" s="119"/>
      <c r="H54" s="119"/>
      <c r="I54" s="119"/>
      <c r="J54" s="119"/>
      <c r="K54" s="119"/>
      <c r="L54" s="119"/>
      <c r="M54" s="119"/>
      <c r="N54" s="119"/>
      <c r="O54" s="119"/>
      <c r="P54" s="119"/>
      <c r="Q54" s="121"/>
      <c r="R54" s="49"/>
      <c r="S54" s="194"/>
      <c r="T54" s="194"/>
      <c r="U54" s="36"/>
      <c r="V54" s="160" t="s">
        <v>231</v>
      </c>
      <c r="W54" s="119"/>
      <c r="X54" s="119"/>
      <c r="Y54" s="119"/>
      <c r="Z54" s="119"/>
      <c r="AA54" s="119"/>
      <c r="AB54" s="119"/>
      <c r="AC54" s="119"/>
      <c r="AD54" s="119"/>
      <c r="AE54" s="119"/>
      <c r="AF54" s="119"/>
      <c r="AG54" s="119"/>
      <c r="AH54" s="119"/>
      <c r="AI54" s="119"/>
      <c r="AJ54" s="119"/>
      <c r="AK54" s="119"/>
      <c r="AL54" s="119"/>
      <c r="AM54" s="119"/>
      <c r="AN54" s="119"/>
      <c r="AO54" s="119"/>
      <c r="AP54" s="121"/>
      <c r="AQ54" s="49"/>
      <c r="AR54" s="36"/>
      <c r="AS54" s="160"/>
      <c r="AT54" s="119"/>
      <c r="AU54" s="119"/>
      <c r="AV54" s="119"/>
      <c r="AW54" s="119"/>
      <c r="AX54" s="119"/>
      <c r="AY54" s="119"/>
      <c r="AZ54" s="119"/>
      <c r="BA54" s="119"/>
      <c r="BB54" s="119"/>
      <c r="BC54" s="119"/>
      <c r="BD54" s="119"/>
      <c r="BE54" s="119"/>
      <c r="BF54" s="119"/>
      <c r="BG54" s="119"/>
      <c r="BH54" s="119"/>
      <c r="BI54" s="119"/>
      <c r="BJ54" s="119"/>
      <c r="BK54" s="119"/>
      <c r="BL54" s="119"/>
      <c r="BM54" s="121"/>
      <c r="BN54" s="49"/>
    </row>
    <row r="55" ht="18.0" customHeight="1">
      <c r="A55" s="36"/>
      <c r="B55" s="370"/>
      <c r="C55" s="119"/>
      <c r="D55" s="119"/>
      <c r="E55" s="119"/>
      <c r="F55" s="119"/>
      <c r="G55" s="119"/>
      <c r="H55" s="119"/>
      <c r="I55" s="119"/>
      <c r="J55" s="119"/>
      <c r="K55" s="119"/>
      <c r="L55" s="119"/>
      <c r="M55" s="119"/>
      <c r="N55" s="119"/>
      <c r="O55" s="119"/>
      <c r="P55" s="119"/>
      <c r="Q55" s="121"/>
      <c r="R55" s="49"/>
      <c r="S55" s="194"/>
      <c r="T55" s="194"/>
      <c r="U55" s="36"/>
      <c r="V55" s="160" t="s">
        <v>232</v>
      </c>
      <c r="W55" s="119"/>
      <c r="X55" s="119"/>
      <c r="Y55" s="119"/>
      <c r="Z55" s="119"/>
      <c r="AA55" s="119"/>
      <c r="AB55" s="119"/>
      <c r="AC55" s="119"/>
      <c r="AD55" s="119"/>
      <c r="AE55" s="119"/>
      <c r="AF55" s="119"/>
      <c r="AG55" s="119"/>
      <c r="AH55" s="119"/>
      <c r="AI55" s="119"/>
      <c r="AJ55" s="119"/>
      <c r="AK55" s="119"/>
      <c r="AL55" s="119"/>
      <c r="AM55" s="119"/>
      <c r="AN55" s="119"/>
      <c r="AO55" s="119"/>
      <c r="AP55" s="121"/>
      <c r="AQ55" s="49"/>
      <c r="AR55" s="36"/>
      <c r="AS55" s="160"/>
      <c r="AT55" s="119"/>
      <c r="AU55" s="119"/>
      <c r="AV55" s="119"/>
      <c r="AW55" s="119"/>
      <c r="AX55" s="119"/>
      <c r="AY55" s="119"/>
      <c r="AZ55" s="119"/>
      <c r="BA55" s="119"/>
      <c r="BB55" s="119"/>
      <c r="BC55" s="119"/>
      <c r="BD55" s="119"/>
      <c r="BE55" s="119"/>
      <c r="BF55" s="119"/>
      <c r="BG55" s="119"/>
      <c r="BH55" s="119"/>
      <c r="BI55" s="119"/>
      <c r="BJ55" s="119"/>
      <c r="BK55" s="119"/>
      <c r="BL55" s="119"/>
      <c r="BM55" s="121"/>
      <c r="BN55" s="49"/>
    </row>
    <row r="56" ht="18.0" customHeight="1">
      <c r="A56" s="36"/>
      <c r="B56" s="381"/>
      <c r="C56" s="175"/>
      <c r="D56" s="175"/>
      <c r="E56" s="175"/>
      <c r="F56" s="175"/>
      <c r="G56" s="175"/>
      <c r="H56" s="175"/>
      <c r="I56" s="175"/>
      <c r="J56" s="175"/>
      <c r="K56" s="175"/>
      <c r="L56" s="175"/>
      <c r="M56" s="175"/>
      <c r="N56" s="175"/>
      <c r="O56" s="175"/>
      <c r="P56" s="175"/>
      <c r="Q56" s="185"/>
      <c r="R56" s="49"/>
      <c r="S56" s="194"/>
      <c r="T56" s="194"/>
      <c r="U56" s="36"/>
      <c r="V56" s="160" t="s">
        <v>233</v>
      </c>
      <c r="W56" s="119"/>
      <c r="X56" s="119"/>
      <c r="Y56" s="119"/>
      <c r="Z56" s="119"/>
      <c r="AA56" s="119"/>
      <c r="AB56" s="119"/>
      <c r="AC56" s="119"/>
      <c r="AD56" s="119"/>
      <c r="AE56" s="119"/>
      <c r="AF56" s="119"/>
      <c r="AG56" s="119"/>
      <c r="AH56" s="119"/>
      <c r="AI56" s="119"/>
      <c r="AJ56" s="119"/>
      <c r="AK56" s="119"/>
      <c r="AL56" s="119"/>
      <c r="AM56" s="119"/>
      <c r="AN56" s="119"/>
      <c r="AO56" s="119"/>
      <c r="AP56" s="121"/>
      <c r="AQ56" s="49"/>
      <c r="AR56" s="36"/>
      <c r="AS56" s="142"/>
      <c r="AT56" s="119"/>
      <c r="AU56" s="119"/>
      <c r="AV56" s="119"/>
      <c r="AW56" s="119"/>
      <c r="AX56" s="119"/>
      <c r="AY56" s="119"/>
      <c r="AZ56" s="119"/>
      <c r="BA56" s="119"/>
      <c r="BB56" s="119"/>
      <c r="BC56" s="119"/>
      <c r="BD56" s="119"/>
      <c r="BE56" s="119"/>
      <c r="BF56" s="119"/>
      <c r="BG56" s="119"/>
      <c r="BH56" s="119"/>
      <c r="BI56" s="119"/>
      <c r="BJ56" s="119"/>
      <c r="BK56" s="119"/>
      <c r="BL56" s="119"/>
      <c r="BM56" s="121"/>
      <c r="BN56" s="49"/>
    </row>
    <row r="57" ht="18.0" customHeight="1">
      <c r="A57" s="36"/>
      <c r="B57" s="142"/>
      <c r="C57" s="119"/>
      <c r="D57" s="119"/>
      <c r="E57" s="119"/>
      <c r="F57" s="119"/>
      <c r="G57" s="119"/>
      <c r="H57" s="119"/>
      <c r="I57" s="119"/>
      <c r="J57" s="119"/>
      <c r="K57" s="119"/>
      <c r="L57" s="119"/>
      <c r="M57" s="119"/>
      <c r="N57" s="119"/>
      <c r="O57" s="119"/>
      <c r="P57" s="119"/>
      <c r="Q57" s="121"/>
      <c r="R57" s="49"/>
      <c r="S57" s="194"/>
      <c r="T57" s="194"/>
      <c r="U57" s="36"/>
      <c r="V57" s="142"/>
      <c r="W57" s="119"/>
      <c r="X57" s="119"/>
      <c r="Y57" s="119"/>
      <c r="Z57" s="119"/>
      <c r="AA57" s="119"/>
      <c r="AB57" s="119"/>
      <c r="AC57" s="119"/>
      <c r="AD57" s="119"/>
      <c r="AE57" s="119"/>
      <c r="AF57" s="119"/>
      <c r="AG57" s="119"/>
      <c r="AH57" s="119"/>
      <c r="AI57" s="119"/>
      <c r="AJ57" s="119"/>
      <c r="AK57" s="119"/>
      <c r="AL57" s="119"/>
      <c r="AM57" s="119"/>
      <c r="AN57" s="119"/>
      <c r="AO57" s="119"/>
      <c r="AP57" s="121"/>
      <c r="AQ57" s="49"/>
      <c r="AR57" s="36"/>
      <c r="AS57" s="142"/>
      <c r="AT57" s="119"/>
      <c r="AU57" s="119"/>
      <c r="AV57" s="119"/>
      <c r="AW57" s="119"/>
      <c r="AX57" s="119"/>
      <c r="AY57" s="119"/>
      <c r="AZ57" s="119"/>
      <c r="BA57" s="119"/>
      <c r="BB57" s="119"/>
      <c r="BC57" s="119"/>
      <c r="BD57" s="119"/>
      <c r="BE57" s="119"/>
      <c r="BF57" s="119"/>
      <c r="BG57" s="119"/>
      <c r="BH57" s="119"/>
      <c r="BI57" s="119"/>
      <c r="BJ57" s="119"/>
      <c r="BK57" s="119"/>
      <c r="BL57" s="119"/>
      <c r="BM57" s="121"/>
      <c r="BN57" s="49"/>
    </row>
    <row r="58" ht="18.0" customHeight="1">
      <c r="A58" s="36"/>
      <c r="B58" s="155"/>
      <c r="C58" s="150"/>
      <c r="D58" s="150"/>
      <c r="E58" s="150"/>
      <c r="F58" s="150"/>
      <c r="G58" s="150"/>
      <c r="H58" s="150"/>
      <c r="I58" s="150"/>
      <c r="J58" s="150"/>
      <c r="K58" s="150"/>
      <c r="L58" s="150"/>
      <c r="M58" s="150"/>
      <c r="N58" s="150"/>
      <c r="O58" s="150"/>
      <c r="P58" s="150"/>
      <c r="Q58" s="153"/>
      <c r="R58" s="49"/>
      <c r="S58" s="194"/>
      <c r="T58" s="194"/>
      <c r="U58" s="36"/>
      <c r="V58" s="155"/>
      <c r="W58" s="150"/>
      <c r="X58" s="150"/>
      <c r="Y58" s="150"/>
      <c r="Z58" s="150"/>
      <c r="AA58" s="150"/>
      <c r="AB58" s="150"/>
      <c r="AC58" s="150"/>
      <c r="AD58" s="150"/>
      <c r="AE58" s="150"/>
      <c r="AF58" s="150"/>
      <c r="AG58" s="150"/>
      <c r="AH58" s="150"/>
      <c r="AI58" s="150"/>
      <c r="AJ58" s="150"/>
      <c r="AK58" s="150"/>
      <c r="AL58" s="150"/>
      <c r="AM58" s="150"/>
      <c r="AN58" s="150"/>
      <c r="AO58" s="150"/>
      <c r="AP58" s="153"/>
      <c r="AQ58" s="49"/>
      <c r="AR58" s="36"/>
      <c r="AS58" s="155"/>
      <c r="AT58" s="150"/>
      <c r="AU58" s="150"/>
      <c r="AV58" s="150"/>
      <c r="AW58" s="150"/>
      <c r="AX58" s="150"/>
      <c r="AY58" s="150"/>
      <c r="AZ58" s="150"/>
      <c r="BA58" s="150"/>
      <c r="BB58" s="150"/>
      <c r="BC58" s="150"/>
      <c r="BD58" s="150"/>
      <c r="BE58" s="150"/>
      <c r="BF58" s="150"/>
      <c r="BG58" s="150"/>
      <c r="BH58" s="150"/>
      <c r="BI58" s="150"/>
      <c r="BJ58" s="150"/>
      <c r="BK58" s="150"/>
      <c r="BL58" s="150"/>
      <c r="BM58" s="153"/>
      <c r="BN58" s="49"/>
    </row>
    <row r="59" ht="13.5" customHeight="1">
      <c r="A59" s="223"/>
      <c r="B59" s="267"/>
      <c r="C59" s="57"/>
      <c r="D59" s="57"/>
      <c r="E59" s="57"/>
      <c r="F59" s="57"/>
      <c r="G59" s="57"/>
      <c r="H59" s="57"/>
      <c r="I59" s="57"/>
      <c r="J59" s="57"/>
      <c r="K59" s="57"/>
      <c r="L59" s="57"/>
      <c r="M59" s="57"/>
      <c r="N59" s="57"/>
      <c r="O59" s="57"/>
      <c r="P59" s="57"/>
      <c r="Q59" s="57"/>
      <c r="R59" s="223"/>
      <c r="S59" s="270"/>
      <c r="T59" s="270"/>
      <c r="U59" s="223"/>
      <c r="V59" s="267"/>
      <c r="W59" s="267"/>
      <c r="X59" s="267"/>
      <c r="Y59" s="267"/>
      <c r="Z59" s="267"/>
      <c r="AA59" s="267"/>
      <c r="AB59" s="267"/>
      <c r="AC59" s="267"/>
      <c r="AD59" s="267"/>
      <c r="AE59" s="267"/>
      <c r="AF59" s="267"/>
      <c r="AG59" s="267"/>
      <c r="AH59" s="267"/>
      <c r="AI59" s="267"/>
      <c r="AJ59" s="267"/>
      <c r="AK59" s="267"/>
      <c r="AL59" s="267"/>
      <c r="AM59" s="267"/>
      <c r="AN59" s="267"/>
      <c r="AO59" s="267"/>
      <c r="AP59" s="267"/>
      <c r="AQ59" s="223"/>
      <c r="AR59" s="223"/>
      <c r="AS59" s="267"/>
      <c r="AT59" s="267"/>
      <c r="AU59" s="267"/>
      <c r="AV59" s="267"/>
      <c r="AW59" s="267"/>
      <c r="AX59" s="267"/>
      <c r="AY59" s="267"/>
      <c r="AZ59" s="267"/>
      <c r="BA59" s="267"/>
      <c r="BB59" s="267"/>
      <c r="BC59" s="267"/>
      <c r="BD59" s="267"/>
      <c r="BE59" s="267"/>
      <c r="BF59" s="267"/>
      <c r="BG59" s="267"/>
      <c r="BH59" s="267"/>
      <c r="BI59" s="267"/>
      <c r="BJ59" s="267"/>
      <c r="BK59" s="267"/>
      <c r="BL59" s="267"/>
      <c r="BM59" s="267"/>
      <c r="BN59" s="223"/>
    </row>
  </sheetData>
  <mergeCells count="339">
    <mergeCell ref="I14:K14"/>
    <mergeCell ref="U14:W14"/>
    <mergeCell ref="I11:K11"/>
    <mergeCell ref="Q11:T11"/>
    <mergeCell ref="N11:P11"/>
    <mergeCell ref="AH11:AI11"/>
    <mergeCell ref="Z11:AG11"/>
    <mergeCell ref="Z13:AG13"/>
    <mergeCell ref="Z12:AG12"/>
    <mergeCell ref="AH13:AI13"/>
    <mergeCell ref="AH12:AI12"/>
    <mergeCell ref="I12:K12"/>
    <mergeCell ref="N12:P12"/>
    <mergeCell ref="F13:H13"/>
    <mergeCell ref="I13:K13"/>
    <mergeCell ref="F14:H14"/>
    <mergeCell ref="Z9:AG9"/>
    <mergeCell ref="AH9:AI9"/>
    <mergeCell ref="U9:W9"/>
    <mergeCell ref="AH14:AI14"/>
    <mergeCell ref="Z14:AG14"/>
    <mergeCell ref="N10:P10"/>
    <mergeCell ref="Q9:T9"/>
    <mergeCell ref="N9:P9"/>
    <mergeCell ref="A6:BN6"/>
    <mergeCell ref="AU9:AZ9"/>
    <mergeCell ref="AU8:AZ8"/>
    <mergeCell ref="AO9:AP9"/>
    <mergeCell ref="AQ9:AR9"/>
    <mergeCell ref="I9:K9"/>
    <mergeCell ref="I10:K10"/>
    <mergeCell ref="F9:H9"/>
    <mergeCell ref="F10:H10"/>
    <mergeCell ref="B9:E9"/>
    <mergeCell ref="F11:H11"/>
    <mergeCell ref="F12:H12"/>
    <mergeCell ref="AO12:AP12"/>
    <mergeCell ref="AO13:AP13"/>
    <mergeCell ref="AQ12:AR12"/>
    <mergeCell ref="AQ11:AR11"/>
    <mergeCell ref="AQ10:AR10"/>
    <mergeCell ref="AU12:AW12"/>
    <mergeCell ref="AX12:AZ12"/>
    <mergeCell ref="BE10:BK10"/>
    <mergeCell ref="AJ9:AN9"/>
    <mergeCell ref="AJ12:AN12"/>
    <mergeCell ref="AJ14:AN14"/>
    <mergeCell ref="AJ10:AN10"/>
    <mergeCell ref="AJ13:AN13"/>
    <mergeCell ref="AO11:AP11"/>
    <mergeCell ref="AJ11:AN11"/>
    <mergeCell ref="AO10:AP10"/>
    <mergeCell ref="AQ14:AR14"/>
    <mergeCell ref="AO14:AP14"/>
    <mergeCell ref="U13:W13"/>
    <mergeCell ref="Q13:T13"/>
    <mergeCell ref="U17:BN17"/>
    <mergeCell ref="A17:R17"/>
    <mergeCell ref="AQ13:AR13"/>
    <mergeCell ref="AU13:AW13"/>
    <mergeCell ref="AX13:AZ13"/>
    <mergeCell ref="B13:E13"/>
    <mergeCell ref="AX32:AZ32"/>
    <mergeCell ref="AU32:AW32"/>
    <mergeCell ref="V32:AF32"/>
    <mergeCell ref="V33:AF33"/>
    <mergeCell ref="AJ33:AL33"/>
    <mergeCell ref="AJ32:AL32"/>
    <mergeCell ref="AM32:AT32"/>
    <mergeCell ref="AM33:AT33"/>
    <mergeCell ref="BA33:BM33"/>
    <mergeCell ref="BA32:BM32"/>
    <mergeCell ref="BA31:BM31"/>
    <mergeCell ref="AX31:AZ31"/>
    <mergeCell ref="V31:AF31"/>
    <mergeCell ref="AJ31:AL31"/>
    <mergeCell ref="AG31:AI31"/>
    <mergeCell ref="AM31:AT31"/>
    <mergeCell ref="AU34:AW34"/>
    <mergeCell ref="AX34:AZ34"/>
    <mergeCell ref="AS36:BM36"/>
    <mergeCell ref="AX33:AZ33"/>
    <mergeCell ref="AU31:AW31"/>
    <mergeCell ref="AU33:AW33"/>
    <mergeCell ref="BA34:BM34"/>
    <mergeCell ref="AJ34:AL34"/>
    <mergeCell ref="AM34:AT34"/>
    <mergeCell ref="AS37:BM37"/>
    <mergeCell ref="AS38:BM38"/>
    <mergeCell ref="V37:AP37"/>
    <mergeCell ref="V38:AP38"/>
    <mergeCell ref="V36:AP36"/>
    <mergeCell ref="V34:AF34"/>
    <mergeCell ref="AG34:AI34"/>
    <mergeCell ref="AS57:BM57"/>
    <mergeCell ref="AS56:BM56"/>
    <mergeCell ref="AS58:BM58"/>
    <mergeCell ref="V58:AP58"/>
    <mergeCell ref="V57:AP57"/>
    <mergeCell ref="V56:AP56"/>
    <mergeCell ref="BA29:BM29"/>
    <mergeCell ref="BA30:BM30"/>
    <mergeCell ref="AU29:AW29"/>
    <mergeCell ref="AX29:AZ29"/>
    <mergeCell ref="AX30:AZ30"/>
    <mergeCell ref="AU30:AW30"/>
    <mergeCell ref="AM30:AT30"/>
    <mergeCell ref="AM29:AT29"/>
    <mergeCell ref="V41:AP41"/>
    <mergeCell ref="V42:AP42"/>
    <mergeCell ref="AS42:BM42"/>
    <mergeCell ref="AS41:BM41"/>
    <mergeCell ref="AS40:BM40"/>
    <mergeCell ref="AS39:BM39"/>
    <mergeCell ref="U45:BN45"/>
    <mergeCell ref="V40:AP40"/>
    <mergeCell ref="V39:AP39"/>
    <mergeCell ref="AD26:AL26"/>
    <mergeCell ref="V26:AA26"/>
    <mergeCell ref="AW26:BA26"/>
    <mergeCell ref="BA28:BM28"/>
    <mergeCell ref="AM28:AT28"/>
    <mergeCell ref="AW27:BE27"/>
    <mergeCell ref="AU28:AW28"/>
    <mergeCell ref="AX28:AZ28"/>
    <mergeCell ref="AS53:BM53"/>
    <mergeCell ref="AS54:BM54"/>
    <mergeCell ref="AS55:BM55"/>
    <mergeCell ref="AS47:BM47"/>
    <mergeCell ref="AS48:BM48"/>
    <mergeCell ref="AS50:BM50"/>
    <mergeCell ref="AS51:BM51"/>
    <mergeCell ref="AS49:BM49"/>
    <mergeCell ref="AS52:BM52"/>
    <mergeCell ref="AL21:AN21"/>
    <mergeCell ref="AO20:AQ20"/>
    <mergeCell ref="AO19:AQ19"/>
    <mergeCell ref="AO21:AQ21"/>
    <mergeCell ref="AL20:AN20"/>
    <mergeCell ref="AL19:AN19"/>
    <mergeCell ref="N26:O26"/>
    <mergeCell ref="P26:Q26"/>
    <mergeCell ref="E26:M26"/>
    <mergeCell ref="N25:O25"/>
    <mergeCell ref="N24:O24"/>
    <mergeCell ref="E25:M25"/>
    <mergeCell ref="B25:D25"/>
    <mergeCell ref="E24:M24"/>
    <mergeCell ref="B24:D24"/>
    <mergeCell ref="N20:O20"/>
    <mergeCell ref="N19:O19"/>
    <mergeCell ref="P21:Q21"/>
    <mergeCell ref="N21:O21"/>
    <mergeCell ref="B21:D21"/>
    <mergeCell ref="P20:Q20"/>
    <mergeCell ref="P19:Q19"/>
    <mergeCell ref="AD20:AH21"/>
    <mergeCell ref="V20:AA21"/>
    <mergeCell ref="V19:AA19"/>
    <mergeCell ref="AD19:AH19"/>
    <mergeCell ref="P22:Q22"/>
    <mergeCell ref="N22:O22"/>
    <mergeCell ref="N27:O27"/>
    <mergeCell ref="B27:D27"/>
    <mergeCell ref="B28:D28"/>
    <mergeCell ref="B29:D29"/>
    <mergeCell ref="E28:M28"/>
    <mergeCell ref="E27:M27"/>
    <mergeCell ref="E30:M30"/>
    <mergeCell ref="N30:O30"/>
    <mergeCell ref="N29:O29"/>
    <mergeCell ref="P29:Q29"/>
    <mergeCell ref="N28:O28"/>
    <mergeCell ref="N23:O23"/>
    <mergeCell ref="E29:M29"/>
    <mergeCell ref="P30:Q30"/>
    <mergeCell ref="V29:AF29"/>
    <mergeCell ref="V30:AF30"/>
    <mergeCell ref="AG28:AI28"/>
    <mergeCell ref="AJ28:AL28"/>
    <mergeCell ref="AG32:AI32"/>
    <mergeCell ref="AG33:AI33"/>
    <mergeCell ref="AG29:AI29"/>
    <mergeCell ref="AJ29:AL29"/>
    <mergeCell ref="V24:AA24"/>
    <mergeCell ref="V28:AF28"/>
    <mergeCell ref="V25:AA25"/>
    <mergeCell ref="AI21:AK21"/>
    <mergeCell ref="AI20:AK20"/>
    <mergeCell ref="E31:M31"/>
    <mergeCell ref="P31:Q31"/>
    <mergeCell ref="N31:O31"/>
    <mergeCell ref="AG30:AI30"/>
    <mergeCell ref="AJ30:AL30"/>
    <mergeCell ref="B30:D30"/>
    <mergeCell ref="B32:D32"/>
    <mergeCell ref="B31:D31"/>
    <mergeCell ref="E32:M32"/>
    <mergeCell ref="N32:O32"/>
    <mergeCell ref="P32:Q32"/>
    <mergeCell ref="P27:Q27"/>
    <mergeCell ref="P28:Q28"/>
    <mergeCell ref="P33:Q33"/>
    <mergeCell ref="V47:AP47"/>
    <mergeCell ref="V48:AP48"/>
    <mergeCell ref="B48:Q48"/>
    <mergeCell ref="B49:Q49"/>
    <mergeCell ref="B47:Q47"/>
    <mergeCell ref="A45:R45"/>
    <mergeCell ref="V52:AP52"/>
    <mergeCell ref="V53:AP53"/>
    <mergeCell ref="V54:AP54"/>
    <mergeCell ref="V55:AP55"/>
    <mergeCell ref="V51:AP51"/>
    <mergeCell ref="V50:AP50"/>
    <mergeCell ref="V49:AP49"/>
    <mergeCell ref="B54:Q54"/>
    <mergeCell ref="B53:Q53"/>
    <mergeCell ref="B57:Q57"/>
    <mergeCell ref="B56:Q56"/>
    <mergeCell ref="B59:Q59"/>
    <mergeCell ref="B58:Q58"/>
    <mergeCell ref="B51:Q51"/>
    <mergeCell ref="B50:Q50"/>
    <mergeCell ref="B55:Q55"/>
    <mergeCell ref="B52:Q52"/>
    <mergeCell ref="AB1:AF1"/>
    <mergeCell ref="AB2:AF2"/>
    <mergeCell ref="AQ2:AZ2"/>
    <mergeCell ref="AQ1:AZ1"/>
    <mergeCell ref="Z10:AG10"/>
    <mergeCell ref="AH10:AI10"/>
    <mergeCell ref="Z8:AR8"/>
    <mergeCell ref="AF4:AZ4"/>
    <mergeCell ref="AF3:AZ3"/>
    <mergeCell ref="AH1:AO1"/>
    <mergeCell ref="AH2:AO2"/>
    <mergeCell ref="T1:Z1"/>
    <mergeCell ref="T2:Z2"/>
    <mergeCell ref="B1:N1"/>
    <mergeCell ref="B2:N2"/>
    <mergeCell ref="P1:R1"/>
    <mergeCell ref="B4:F4"/>
    <mergeCell ref="AA3:AD3"/>
    <mergeCell ref="AA4:AD4"/>
    <mergeCell ref="U3:Y3"/>
    <mergeCell ref="U4:Y4"/>
    <mergeCell ref="P2:R2"/>
    <mergeCell ref="H4:M4"/>
    <mergeCell ref="Q10:T10"/>
    <mergeCell ref="U10:W10"/>
    <mergeCell ref="U11:W11"/>
    <mergeCell ref="U12:W12"/>
    <mergeCell ref="U15:W15"/>
    <mergeCell ref="N15:P15"/>
    <mergeCell ref="N13:P13"/>
    <mergeCell ref="N14:P14"/>
    <mergeCell ref="Q14:T14"/>
    <mergeCell ref="Q12:T12"/>
    <mergeCell ref="N8:W8"/>
    <mergeCell ref="B12:E12"/>
    <mergeCell ref="B10:E10"/>
    <mergeCell ref="B11:E11"/>
    <mergeCell ref="E20:M20"/>
    <mergeCell ref="E21:M21"/>
    <mergeCell ref="B19:D19"/>
    <mergeCell ref="E19:M19"/>
    <mergeCell ref="B14:E14"/>
    <mergeCell ref="B20:D20"/>
    <mergeCell ref="B8:K8"/>
    <mergeCell ref="O3:S3"/>
    <mergeCell ref="O4:S4"/>
    <mergeCell ref="B3:F3"/>
    <mergeCell ref="H3:M3"/>
    <mergeCell ref="AO24:AT24"/>
    <mergeCell ref="AW24:BM24"/>
    <mergeCell ref="BH22:BI22"/>
    <mergeCell ref="BA22:BD22"/>
    <mergeCell ref="AO22:AQ22"/>
    <mergeCell ref="AL22:AN22"/>
    <mergeCell ref="AO25:AT25"/>
    <mergeCell ref="AO26:AT26"/>
    <mergeCell ref="AW25:BA25"/>
    <mergeCell ref="BH20:BI20"/>
    <mergeCell ref="BH21:BI21"/>
    <mergeCell ref="BJ19:BK19"/>
    <mergeCell ref="BH19:BI19"/>
    <mergeCell ref="BJ21:BK21"/>
    <mergeCell ref="BJ20:BK20"/>
    <mergeCell ref="BL19:BM19"/>
    <mergeCell ref="AS19:BC19"/>
    <mergeCell ref="BD20:BE20"/>
    <mergeCell ref="AS20:BC20"/>
    <mergeCell ref="BL20:BM20"/>
    <mergeCell ref="AS21:BC21"/>
    <mergeCell ref="BL22:BM22"/>
    <mergeCell ref="BL21:BM21"/>
    <mergeCell ref="BF21:BG21"/>
    <mergeCell ref="BD21:BE21"/>
    <mergeCell ref="BF22:BG22"/>
    <mergeCell ref="BJ22:BK22"/>
    <mergeCell ref="BF20:BG20"/>
    <mergeCell ref="BD19:BE19"/>
    <mergeCell ref="BF19:BG19"/>
    <mergeCell ref="P25:Q25"/>
    <mergeCell ref="P23:Q23"/>
    <mergeCell ref="P24:Q24"/>
    <mergeCell ref="AD24:AL24"/>
    <mergeCell ref="AD25:AL25"/>
    <mergeCell ref="B22:D22"/>
    <mergeCell ref="B23:D23"/>
    <mergeCell ref="B26:D26"/>
    <mergeCell ref="E23:M23"/>
    <mergeCell ref="E22:M22"/>
    <mergeCell ref="N36:O36"/>
    <mergeCell ref="N37:O37"/>
    <mergeCell ref="E40:Q40"/>
    <mergeCell ref="E39:Q39"/>
    <mergeCell ref="E42:Q42"/>
    <mergeCell ref="B42:D42"/>
    <mergeCell ref="B34:D34"/>
    <mergeCell ref="B35:D35"/>
    <mergeCell ref="B33:D33"/>
    <mergeCell ref="E33:M33"/>
    <mergeCell ref="N33:O33"/>
    <mergeCell ref="E34:M34"/>
    <mergeCell ref="N34:O34"/>
    <mergeCell ref="P34:Q34"/>
    <mergeCell ref="P35:Q35"/>
    <mergeCell ref="E36:M36"/>
    <mergeCell ref="B36:D36"/>
    <mergeCell ref="N35:O35"/>
    <mergeCell ref="B40:D40"/>
    <mergeCell ref="P37:Q37"/>
    <mergeCell ref="E35:M35"/>
    <mergeCell ref="P36:Q36"/>
    <mergeCell ref="E37:M37"/>
    <mergeCell ref="B39:D39"/>
    <mergeCell ref="B37:D37"/>
  </mergeCells>
  <conditionalFormatting sqref="B20:D37">
    <cfRule type="cellIs" dxfId="5" priority="1" operator="lessThan">
      <formula>0</formula>
    </cfRule>
  </conditionalFormatting>
  <conditionalFormatting sqref="I9:K14">
    <cfRule type="cellIs" dxfId="5" priority="2" operator="lessThan">
      <formula>0</formula>
    </cfRule>
  </conditionalFormatting>
  <conditionalFormatting sqref="U9:W14">
    <cfRule type="cellIs" dxfId="5" priority="3" operator="lessThan">
      <formula>0</formula>
    </cfRule>
  </conditionalFormatting>
  <dataValidations>
    <dataValidation type="list" allowBlank="1" showInputMessage="1" prompt="● = advantage" sqref="P21:P22 P24:P35 P37">
      <formula1>"●"</formula1>
    </dataValidation>
    <dataValidation type="list" allowBlank="1" showInputMessage="1" prompt="● = proficient, .5 and x2 multiply prof." sqref="N20:N37">
      <formula1>"●,.5,x2"</formula1>
    </dataValidation>
    <dataValidation type="list" allowBlank="1" showInputMessage="1" prompt="Select the dot for proficiency" sqref="N9:N14">
      <formula1>"●"</formula1>
    </dataValidation>
    <dataValidation type="list" allowBlank="1" showInputMessage="1" prompt="X if armor imposes disadvantage" sqref="BJ20">
      <formula1>"X"</formula1>
    </dataValidation>
    <dataValidation type="list" allowBlank="1" showInputMessage="1" prompt="X= disadvantage, ● = advantage" sqref="P20 P23 P36">
      <formula1>"x,●"</formula1>
    </dataValidation>
    <dataValidation type="list" allowBlank="1" showErrorMessage="1" sqref="BD20">
      <formula1>"None,L,M,H"</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showGridLines="0" workbookViewId="0"/>
  </sheetViews>
  <sheetFormatPr customHeight="1" defaultColWidth="17.29" defaultRowHeight="15.75"/>
  <cols>
    <col customWidth="1" min="1" max="66" width="2.29"/>
  </cols>
  <sheetData>
    <row r="1" ht="18.0" customHeight="1">
      <c r="A1" s="26" t="s">
        <v>6</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10"/>
    </row>
    <row r="2" ht="13.5" customHeight="1">
      <c r="A2" s="30"/>
      <c r="B2" s="32"/>
      <c r="C2" s="32"/>
      <c r="D2" s="32"/>
      <c r="E2" s="32"/>
      <c r="F2" s="32"/>
      <c r="G2" s="32"/>
      <c r="H2" s="32"/>
      <c r="I2" s="32"/>
      <c r="J2" s="32"/>
      <c r="K2" s="32"/>
      <c r="L2" s="32"/>
      <c r="M2" s="32"/>
      <c r="N2" s="32"/>
      <c r="O2" s="32"/>
      <c r="P2" s="32"/>
      <c r="Q2" s="30"/>
      <c r="R2" s="32"/>
      <c r="S2" s="32"/>
      <c r="T2" s="32"/>
      <c r="U2" s="32"/>
      <c r="V2" s="32"/>
      <c r="W2" s="32"/>
      <c r="X2" s="32"/>
      <c r="Y2" s="32"/>
      <c r="Z2" s="32"/>
      <c r="AA2" s="32"/>
      <c r="AB2" s="32"/>
      <c r="AC2" s="32"/>
      <c r="AD2" s="32"/>
      <c r="AE2" s="32"/>
      <c r="AF2" s="32"/>
      <c r="AG2" s="30"/>
      <c r="AH2" s="30"/>
      <c r="AI2" s="32"/>
      <c r="AJ2" s="32"/>
      <c r="AK2" s="32"/>
      <c r="AL2" s="32"/>
      <c r="AM2" s="32"/>
      <c r="AN2" s="32"/>
      <c r="AO2" s="32"/>
      <c r="AP2" s="32"/>
      <c r="AQ2" s="32"/>
      <c r="AR2" s="32"/>
      <c r="AS2" s="32"/>
      <c r="AT2" s="32"/>
      <c r="AU2" s="32"/>
      <c r="AV2" s="32"/>
      <c r="AW2" s="32"/>
      <c r="AX2" s="35"/>
      <c r="AY2" s="32"/>
      <c r="AZ2" s="32"/>
      <c r="BA2" s="32"/>
      <c r="BB2" s="32"/>
      <c r="BC2" s="32"/>
      <c r="BD2" s="32"/>
      <c r="BE2" s="32"/>
      <c r="BF2" s="32"/>
      <c r="BG2" s="32"/>
      <c r="BH2" s="32"/>
      <c r="BI2" s="32"/>
      <c r="BJ2" s="32"/>
      <c r="BK2" s="32"/>
      <c r="BL2" s="32"/>
      <c r="BM2" s="32"/>
      <c r="BN2" s="30"/>
    </row>
    <row r="3" ht="18.0" customHeight="1">
      <c r="A3" s="36"/>
      <c r="B3" s="38" t="s">
        <v>21</v>
      </c>
      <c r="C3" s="9"/>
      <c r="D3" s="9"/>
      <c r="E3" s="9"/>
      <c r="F3" s="9"/>
      <c r="G3" s="9"/>
      <c r="H3" s="9"/>
      <c r="I3" s="9"/>
      <c r="J3" s="40"/>
      <c r="K3" s="42" t="s">
        <v>24</v>
      </c>
      <c r="L3" s="40"/>
      <c r="M3" s="42" t="s">
        <v>25</v>
      </c>
      <c r="N3" s="40"/>
      <c r="O3" s="42" t="s">
        <v>26</v>
      </c>
      <c r="P3" s="10"/>
      <c r="Q3" s="45"/>
      <c r="R3" s="38" t="s">
        <v>21</v>
      </c>
      <c r="S3" s="9"/>
      <c r="T3" s="9"/>
      <c r="U3" s="9"/>
      <c r="V3" s="9"/>
      <c r="W3" s="9"/>
      <c r="X3" s="9"/>
      <c r="Y3" s="9"/>
      <c r="Z3" s="40"/>
      <c r="AA3" s="42" t="s">
        <v>24</v>
      </c>
      <c r="AB3" s="40"/>
      <c r="AC3" s="42" t="s">
        <v>25</v>
      </c>
      <c r="AD3" s="40"/>
      <c r="AE3" s="42" t="s">
        <v>26</v>
      </c>
      <c r="AF3" s="10"/>
      <c r="AG3" s="49"/>
      <c r="AH3" s="36"/>
      <c r="AI3" s="52" t="s">
        <v>31</v>
      </c>
      <c r="AJ3" s="9"/>
      <c r="AK3" s="9"/>
      <c r="AL3" s="9"/>
      <c r="AM3" s="9"/>
      <c r="AN3" s="9"/>
      <c r="AO3" s="9"/>
      <c r="AP3" s="9"/>
      <c r="AQ3" s="9"/>
      <c r="AR3" s="9"/>
      <c r="AS3" s="9"/>
      <c r="AT3" s="9"/>
      <c r="AU3" s="9"/>
      <c r="AV3" s="9"/>
      <c r="AW3" s="10"/>
      <c r="AX3" s="55"/>
      <c r="AY3" s="56" t="s">
        <v>33</v>
      </c>
      <c r="AZ3" s="57"/>
      <c r="BA3" s="57"/>
      <c r="BB3" s="57"/>
      <c r="BC3" s="57"/>
      <c r="BD3" s="57"/>
      <c r="BE3" s="57"/>
      <c r="BF3" s="57"/>
      <c r="BG3" s="57"/>
      <c r="BH3" s="57"/>
      <c r="BI3" s="57"/>
      <c r="BJ3" s="57"/>
      <c r="BK3" s="57"/>
      <c r="BL3" s="57"/>
      <c r="BM3" s="60"/>
      <c r="BN3" s="49"/>
    </row>
    <row r="4" ht="18.0" customHeight="1">
      <c r="A4" s="36"/>
      <c r="B4" s="62" t="s">
        <v>38</v>
      </c>
      <c r="C4" s="9"/>
      <c r="D4" s="9"/>
      <c r="E4" s="9"/>
      <c r="F4" s="9"/>
      <c r="G4" s="9"/>
      <c r="H4" s="9"/>
      <c r="I4" s="9"/>
      <c r="J4" s="9"/>
      <c r="K4" s="9"/>
      <c r="L4" s="9"/>
      <c r="M4" s="9"/>
      <c r="N4" s="9"/>
      <c r="O4" s="9"/>
      <c r="P4" s="10"/>
      <c r="Q4" s="65"/>
      <c r="R4" s="67" t="s">
        <v>41</v>
      </c>
      <c r="S4" s="9"/>
      <c r="T4" s="9"/>
      <c r="U4" s="9"/>
      <c r="V4" s="9"/>
      <c r="W4" s="9"/>
      <c r="X4" s="9"/>
      <c r="Y4" s="9"/>
      <c r="Z4" s="40"/>
      <c r="AA4" s="70">
        <v>1.0</v>
      </c>
      <c r="AB4" s="40"/>
      <c r="AC4" s="72">
        <v>2.0</v>
      </c>
      <c r="AD4" s="10"/>
      <c r="AE4" s="75">
        <f>AC4*AA4</f>
        <v>2</v>
      </c>
      <c r="AF4" s="10"/>
      <c r="AG4" s="49"/>
      <c r="AH4" s="36"/>
      <c r="AI4" s="78" t="s">
        <v>44</v>
      </c>
      <c r="AJ4" s="9"/>
      <c r="AK4" s="9"/>
      <c r="AL4" s="9"/>
      <c r="AM4" s="9"/>
      <c r="AN4" s="10"/>
      <c r="AO4" s="80" t="s">
        <v>45</v>
      </c>
      <c r="AP4" s="9"/>
      <c r="AQ4" s="9"/>
      <c r="AR4" s="9"/>
      <c r="AS4" s="9"/>
      <c r="AT4" s="9"/>
      <c r="AU4" s="9"/>
      <c r="AV4" s="9"/>
      <c r="AW4" s="10"/>
      <c r="AX4" s="55"/>
      <c r="AY4" s="84" t="s">
        <v>47</v>
      </c>
      <c r="AZ4" s="86"/>
      <c r="BA4" s="86"/>
      <c r="BB4" s="86"/>
      <c r="BC4" s="86"/>
      <c r="BD4" s="86"/>
      <c r="BE4" s="86"/>
      <c r="BF4" s="86"/>
      <c r="BG4" s="86"/>
      <c r="BH4" s="86"/>
      <c r="BI4" s="86"/>
      <c r="BJ4" s="86"/>
      <c r="BK4" s="86"/>
      <c r="BL4" s="86"/>
      <c r="BM4" s="88"/>
      <c r="BN4" s="49"/>
    </row>
    <row r="5" ht="18.0" customHeight="1">
      <c r="A5" s="36"/>
      <c r="B5" s="90" t="s">
        <v>48</v>
      </c>
      <c r="C5" s="9"/>
      <c r="D5" s="9"/>
      <c r="E5" s="9"/>
      <c r="F5" s="9"/>
      <c r="G5" s="9"/>
      <c r="H5" s="9"/>
      <c r="I5" s="9"/>
      <c r="J5" s="40"/>
      <c r="K5" s="93"/>
      <c r="L5" s="40"/>
      <c r="M5" s="93"/>
      <c r="N5" s="10"/>
      <c r="O5" s="75">
        <f>Front!BL22</f>
        <v>65</v>
      </c>
      <c r="P5" s="10"/>
      <c r="Q5" s="65"/>
      <c r="R5" s="99"/>
      <c r="S5" s="86"/>
      <c r="T5" s="86"/>
      <c r="U5" s="86"/>
      <c r="V5" s="86"/>
      <c r="W5" s="86"/>
      <c r="X5" s="86"/>
      <c r="Y5" s="86"/>
      <c r="Z5" s="100"/>
      <c r="AA5" s="102"/>
      <c r="AB5" s="100"/>
      <c r="AC5" s="102"/>
      <c r="AD5" s="88"/>
      <c r="AE5" s="106">
        <f t="shared" ref="AE5:AE18" si="1">AA5*AC5</f>
        <v>0</v>
      </c>
      <c r="AF5" s="88"/>
      <c r="AG5" s="49"/>
      <c r="AH5" s="36"/>
      <c r="AI5" s="108"/>
      <c r="AJ5" s="110"/>
      <c r="AK5" s="110"/>
      <c r="AL5" s="110"/>
      <c r="AM5" s="110"/>
      <c r="AN5" s="112"/>
      <c r="AO5" s="114"/>
      <c r="AP5" s="110"/>
      <c r="AQ5" s="110"/>
      <c r="AR5" s="110"/>
      <c r="AS5" s="110"/>
      <c r="AT5" s="110"/>
      <c r="AU5" s="110"/>
      <c r="AV5" s="110"/>
      <c r="AW5" s="110"/>
      <c r="AX5" s="55"/>
      <c r="AY5" s="117" t="s">
        <v>53</v>
      </c>
      <c r="AZ5" s="119"/>
      <c r="BA5" s="119"/>
      <c r="BB5" s="119"/>
      <c r="BC5" s="119"/>
      <c r="BD5" s="119"/>
      <c r="BE5" s="119"/>
      <c r="BF5" s="119"/>
      <c r="BG5" s="119"/>
      <c r="BH5" s="119"/>
      <c r="BI5" s="119"/>
      <c r="BJ5" s="119"/>
      <c r="BK5" s="119"/>
      <c r="BL5" s="119"/>
      <c r="BM5" s="121"/>
      <c r="BN5" s="49"/>
    </row>
    <row r="6" ht="18.0" customHeight="1">
      <c r="A6" s="36"/>
      <c r="B6" s="90" t="s">
        <v>54</v>
      </c>
      <c r="C6" s="9"/>
      <c r="D6" s="9"/>
      <c r="E6" s="9"/>
      <c r="F6" s="9"/>
      <c r="G6" s="9"/>
      <c r="H6" s="9"/>
      <c r="I6" s="9"/>
      <c r="J6" s="40"/>
      <c r="K6" s="124">
        <v>1.0</v>
      </c>
      <c r="L6" s="40"/>
      <c r="M6" s="124">
        <v>5.0</v>
      </c>
      <c r="N6" s="10"/>
      <c r="O6" s="75">
        <f>M6</f>
        <v>5</v>
      </c>
      <c r="P6" s="10"/>
      <c r="Q6" s="65"/>
      <c r="R6" s="127"/>
      <c r="S6" s="119"/>
      <c r="T6" s="119"/>
      <c r="U6" s="119"/>
      <c r="V6" s="119"/>
      <c r="W6" s="119"/>
      <c r="X6" s="119"/>
      <c r="Y6" s="119"/>
      <c r="Z6" s="128"/>
      <c r="AA6" s="130"/>
      <c r="AB6" s="128"/>
      <c r="AC6" s="130"/>
      <c r="AD6" s="121"/>
      <c r="AE6" s="131">
        <f t="shared" si="1"/>
        <v>0</v>
      </c>
      <c r="AF6" s="121"/>
      <c r="AG6" s="49"/>
      <c r="AH6" s="30"/>
      <c r="AI6" s="132" t="s">
        <v>59</v>
      </c>
      <c r="AJ6" s="9"/>
      <c r="AK6" s="9"/>
      <c r="AL6" s="9"/>
      <c r="AM6" s="9"/>
      <c r="AN6" s="9"/>
      <c r="AO6" s="9"/>
      <c r="AP6" s="9"/>
      <c r="AQ6" s="9"/>
      <c r="AR6" s="133" t="s">
        <v>24</v>
      </c>
      <c r="AS6" s="9"/>
      <c r="AT6" s="133" t="s">
        <v>61</v>
      </c>
      <c r="AU6" s="9"/>
      <c r="AV6" s="9"/>
      <c r="AW6" s="9"/>
      <c r="AX6" s="134"/>
      <c r="AY6" s="135" t="s">
        <v>62</v>
      </c>
      <c r="AZ6" s="119"/>
      <c r="BA6" s="119"/>
      <c r="BB6" s="119"/>
      <c r="BC6" s="119"/>
      <c r="BD6" s="119"/>
      <c r="BE6" s="119"/>
      <c r="BF6" s="119"/>
      <c r="BG6" s="119"/>
      <c r="BH6" s="119"/>
      <c r="BI6" s="119"/>
      <c r="BJ6" s="119"/>
      <c r="BK6" s="119"/>
      <c r="BL6" s="119"/>
      <c r="BM6" s="121"/>
      <c r="BN6" s="49"/>
    </row>
    <row r="7" ht="18.0" customHeight="1">
      <c r="A7" s="36"/>
      <c r="B7" s="99" t="s">
        <v>65</v>
      </c>
      <c r="C7" s="86"/>
      <c r="D7" s="86"/>
      <c r="E7" s="86"/>
      <c r="F7" s="86"/>
      <c r="G7" s="86"/>
      <c r="H7" s="86"/>
      <c r="I7" s="86"/>
      <c r="J7" s="100"/>
      <c r="K7" s="136"/>
      <c r="L7" s="100"/>
      <c r="M7" s="136"/>
      <c r="N7" s="88"/>
      <c r="O7" s="106">
        <f t="shared" ref="O7:O12" si="2">K7*M7</f>
        <v>0</v>
      </c>
      <c r="P7" s="88"/>
      <c r="Q7" s="65"/>
      <c r="R7" s="127"/>
      <c r="S7" s="119"/>
      <c r="T7" s="119"/>
      <c r="U7" s="119"/>
      <c r="V7" s="119"/>
      <c r="W7" s="119"/>
      <c r="X7" s="119"/>
      <c r="Y7" s="119"/>
      <c r="Z7" s="128"/>
      <c r="AA7" s="130"/>
      <c r="AB7" s="128"/>
      <c r="AC7" s="130"/>
      <c r="AD7" s="121"/>
      <c r="AE7" s="131">
        <f t="shared" si="1"/>
        <v>0</v>
      </c>
      <c r="AF7" s="121"/>
      <c r="AG7" s="49"/>
      <c r="AH7" s="36"/>
      <c r="AI7" s="137"/>
      <c r="AJ7" s="86"/>
      <c r="AK7" s="86"/>
      <c r="AL7" s="86"/>
      <c r="AM7" s="86"/>
      <c r="AN7" s="86"/>
      <c r="AO7" s="86"/>
      <c r="AP7" s="86"/>
      <c r="AQ7" s="86"/>
      <c r="AR7" s="138"/>
      <c r="AS7" s="86"/>
      <c r="AT7" s="139"/>
      <c r="AU7" s="86"/>
      <c r="AV7" s="86"/>
      <c r="AW7" s="86"/>
      <c r="AX7" s="55"/>
      <c r="AY7" s="135" t="s">
        <v>67</v>
      </c>
      <c r="AZ7" s="119"/>
      <c r="BA7" s="119"/>
      <c r="BB7" s="119"/>
      <c r="BC7" s="119"/>
      <c r="BD7" s="119"/>
      <c r="BE7" s="119"/>
      <c r="BF7" s="119"/>
      <c r="BG7" s="119"/>
      <c r="BH7" s="119"/>
      <c r="BI7" s="119"/>
      <c r="BJ7" s="119"/>
      <c r="BK7" s="119"/>
      <c r="BL7" s="119"/>
      <c r="BM7" s="121"/>
      <c r="BN7" s="49"/>
    </row>
    <row r="8" ht="18.0" customHeight="1">
      <c r="A8" s="36"/>
      <c r="B8" s="140" t="s">
        <v>68</v>
      </c>
      <c r="C8" s="119"/>
      <c r="D8" s="119"/>
      <c r="E8" s="119"/>
      <c r="F8" s="119"/>
      <c r="G8" s="119"/>
      <c r="H8" s="119"/>
      <c r="I8" s="119"/>
      <c r="J8" s="128"/>
      <c r="K8" s="141"/>
      <c r="L8" s="128"/>
      <c r="M8" s="141"/>
      <c r="N8" s="121"/>
      <c r="O8" s="131">
        <f t="shared" si="2"/>
        <v>0</v>
      </c>
      <c r="P8" s="121"/>
      <c r="Q8" s="65"/>
      <c r="R8" s="140"/>
      <c r="S8" s="119"/>
      <c r="T8" s="119"/>
      <c r="U8" s="119"/>
      <c r="V8" s="119"/>
      <c r="W8" s="119"/>
      <c r="X8" s="119"/>
      <c r="Y8" s="119"/>
      <c r="Z8" s="128"/>
      <c r="AA8" s="130"/>
      <c r="AB8" s="128"/>
      <c r="AC8" s="130"/>
      <c r="AD8" s="121"/>
      <c r="AE8" s="131">
        <f t="shared" si="1"/>
        <v>0</v>
      </c>
      <c r="AF8" s="121"/>
      <c r="AG8" s="49"/>
      <c r="AH8" s="36"/>
      <c r="AI8" s="142"/>
      <c r="AJ8" s="119"/>
      <c r="AK8" s="119"/>
      <c r="AL8" s="119"/>
      <c r="AM8" s="119"/>
      <c r="AN8" s="119"/>
      <c r="AO8" s="119"/>
      <c r="AP8" s="119"/>
      <c r="AQ8" s="119"/>
      <c r="AR8" s="143"/>
      <c r="AS8" s="119"/>
      <c r="AT8" s="144"/>
      <c r="AU8" s="119"/>
      <c r="AV8" s="119"/>
      <c r="AW8" s="119"/>
      <c r="AX8" s="55"/>
      <c r="AY8" s="135" t="s">
        <v>70</v>
      </c>
      <c r="AZ8" s="119"/>
      <c r="BA8" s="119"/>
      <c r="BB8" s="119"/>
      <c r="BC8" s="119"/>
      <c r="BD8" s="119"/>
      <c r="BE8" s="119"/>
      <c r="BF8" s="119"/>
      <c r="BG8" s="119"/>
      <c r="BH8" s="119"/>
      <c r="BI8" s="119"/>
      <c r="BJ8" s="119"/>
      <c r="BK8" s="119"/>
      <c r="BL8" s="119"/>
      <c r="BM8" s="121"/>
      <c r="BN8" s="49"/>
    </row>
    <row r="9" ht="18.0" customHeight="1">
      <c r="A9" s="36"/>
      <c r="B9" s="140" t="s">
        <v>72</v>
      </c>
      <c r="C9" s="119"/>
      <c r="D9" s="119"/>
      <c r="E9" s="119"/>
      <c r="F9" s="119"/>
      <c r="G9" s="119"/>
      <c r="H9" s="119"/>
      <c r="I9" s="119"/>
      <c r="J9" s="128"/>
      <c r="K9" s="141"/>
      <c r="L9" s="128"/>
      <c r="M9" s="141"/>
      <c r="N9" s="121"/>
      <c r="O9" s="131">
        <f t="shared" si="2"/>
        <v>0</v>
      </c>
      <c r="P9" s="121"/>
      <c r="Q9" s="65"/>
      <c r="R9" s="140"/>
      <c r="S9" s="119"/>
      <c r="T9" s="119"/>
      <c r="U9" s="119"/>
      <c r="V9" s="119"/>
      <c r="W9" s="119"/>
      <c r="X9" s="119"/>
      <c r="Y9" s="119"/>
      <c r="Z9" s="128"/>
      <c r="AA9" s="130"/>
      <c r="AB9" s="128"/>
      <c r="AC9" s="130"/>
      <c r="AD9" s="121"/>
      <c r="AE9" s="131">
        <f t="shared" si="1"/>
        <v>0</v>
      </c>
      <c r="AF9" s="121"/>
      <c r="AG9" s="49"/>
      <c r="AH9" s="36"/>
      <c r="AI9" s="142"/>
      <c r="AJ9" s="119"/>
      <c r="AK9" s="119"/>
      <c r="AL9" s="119"/>
      <c r="AM9" s="119"/>
      <c r="AN9" s="119"/>
      <c r="AO9" s="119"/>
      <c r="AP9" s="119"/>
      <c r="AQ9" s="119"/>
      <c r="AR9" s="143"/>
      <c r="AS9" s="119"/>
      <c r="AT9" s="144"/>
      <c r="AU9" s="119"/>
      <c r="AV9" s="119"/>
      <c r="AW9" s="119"/>
      <c r="AX9" s="145"/>
      <c r="AY9" s="135" t="s">
        <v>74</v>
      </c>
      <c r="AZ9" s="119"/>
      <c r="BA9" s="119"/>
      <c r="BB9" s="119"/>
      <c r="BC9" s="119"/>
      <c r="BD9" s="119"/>
      <c r="BE9" s="119"/>
      <c r="BF9" s="119"/>
      <c r="BG9" s="119"/>
      <c r="BH9" s="119"/>
      <c r="BI9" s="119"/>
      <c r="BJ9" s="119"/>
      <c r="BK9" s="119"/>
      <c r="BL9" s="119"/>
      <c r="BM9" s="121"/>
      <c r="BN9" s="49"/>
    </row>
    <row r="10" ht="18.0" customHeight="1">
      <c r="A10" s="36"/>
      <c r="B10" s="146"/>
      <c r="C10" s="119"/>
      <c r="D10" s="119"/>
      <c r="E10" s="119"/>
      <c r="F10" s="119"/>
      <c r="G10" s="119"/>
      <c r="H10" s="119"/>
      <c r="I10" s="119"/>
      <c r="J10" s="128"/>
      <c r="K10" s="144"/>
      <c r="L10" s="128"/>
      <c r="M10" s="144"/>
      <c r="N10" s="121"/>
      <c r="O10" s="131">
        <f t="shared" si="2"/>
        <v>0</v>
      </c>
      <c r="P10" s="121"/>
      <c r="Q10" s="65"/>
      <c r="R10" s="140"/>
      <c r="S10" s="119"/>
      <c r="T10" s="119"/>
      <c r="U10" s="119"/>
      <c r="V10" s="119"/>
      <c r="W10" s="119"/>
      <c r="X10" s="119"/>
      <c r="Y10" s="119"/>
      <c r="Z10" s="128"/>
      <c r="AA10" s="130"/>
      <c r="AB10" s="128"/>
      <c r="AC10" s="130"/>
      <c r="AD10" s="121"/>
      <c r="AE10" s="131">
        <f t="shared" si="1"/>
        <v>0</v>
      </c>
      <c r="AF10" s="121"/>
      <c r="AG10" s="49"/>
      <c r="AH10" s="36"/>
      <c r="AI10" s="142"/>
      <c r="AJ10" s="119"/>
      <c r="AK10" s="119"/>
      <c r="AL10" s="119"/>
      <c r="AM10" s="119"/>
      <c r="AN10" s="119"/>
      <c r="AO10" s="119"/>
      <c r="AP10" s="119"/>
      <c r="AQ10" s="119"/>
      <c r="AR10" s="143"/>
      <c r="AS10" s="119"/>
      <c r="AT10" s="144"/>
      <c r="AU10" s="119"/>
      <c r="AV10" s="119"/>
      <c r="AW10" s="119"/>
      <c r="AX10" s="147"/>
      <c r="AY10" s="135" t="s">
        <v>76</v>
      </c>
      <c r="AZ10" s="119"/>
      <c r="BA10" s="119"/>
      <c r="BB10" s="119"/>
      <c r="BC10" s="119"/>
      <c r="BD10" s="119"/>
      <c r="BE10" s="119"/>
      <c r="BF10" s="119"/>
      <c r="BG10" s="119"/>
      <c r="BH10" s="119"/>
      <c r="BI10" s="119"/>
      <c r="BJ10" s="119"/>
      <c r="BK10" s="119"/>
      <c r="BL10" s="119"/>
      <c r="BM10" s="121"/>
      <c r="BN10" s="49"/>
    </row>
    <row r="11" ht="18.0" customHeight="1">
      <c r="A11" s="36"/>
      <c r="B11" s="146"/>
      <c r="C11" s="119"/>
      <c r="D11" s="119"/>
      <c r="E11" s="119"/>
      <c r="F11" s="119"/>
      <c r="G11" s="119"/>
      <c r="H11" s="119"/>
      <c r="I11" s="119"/>
      <c r="J11" s="128"/>
      <c r="K11" s="144"/>
      <c r="L11" s="128"/>
      <c r="M11" s="144"/>
      <c r="N11" s="121"/>
      <c r="O11" s="131">
        <f t="shared" si="2"/>
        <v>0</v>
      </c>
      <c r="P11" s="121"/>
      <c r="Q11" s="65"/>
      <c r="R11" s="148"/>
      <c r="S11" s="119"/>
      <c r="T11" s="119"/>
      <c r="U11" s="119"/>
      <c r="V11" s="119"/>
      <c r="W11" s="119"/>
      <c r="X11" s="119"/>
      <c r="Y11" s="119"/>
      <c r="Z11" s="128"/>
      <c r="AA11" s="141"/>
      <c r="AB11" s="128"/>
      <c r="AC11" s="141"/>
      <c r="AD11" s="121"/>
      <c r="AE11" s="131">
        <f t="shared" si="1"/>
        <v>0</v>
      </c>
      <c r="AF11" s="121"/>
      <c r="AG11" s="49"/>
      <c r="AH11" s="36"/>
      <c r="AI11" s="142"/>
      <c r="AJ11" s="119"/>
      <c r="AK11" s="119"/>
      <c r="AL11" s="119"/>
      <c r="AM11" s="119"/>
      <c r="AN11" s="119"/>
      <c r="AO11" s="119"/>
      <c r="AP11" s="119"/>
      <c r="AQ11" s="119"/>
      <c r="AR11" s="143"/>
      <c r="AS11" s="119"/>
      <c r="AT11" s="144"/>
      <c r="AU11" s="119"/>
      <c r="AV11" s="119"/>
      <c r="AW11" s="119"/>
      <c r="AX11" s="147"/>
      <c r="AY11" s="135" t="s">
        <v>77</v>
      </c>
      <c r="AZ11" s="119"/>
      <c r="BA11" s="119"/>
      <c r="BB11" s="119"/>
      <c r="BC11" s="119"/>
      <c r="BD11" s="119"/>
      <c r="BE11" s="119"/>
      <c r="BF11" s="119"/>
      <c r="BG11" s="119"/>
      <c r="BH11" s="119"/>
      <c r="BI11" s="119"/>
      <c r="BJ11" s="119"/>
      <c r="BK11" s="119"/>
      <c r="BL11" s="119"/>
      <c r="BM11" s="121"/>
      <c r="BN11" s="49"/>
    </row>
    <row r="12" ht="18.0" customHeight="1">
      <c r="A12" s="36"/>
      <c r="B12" s="149"/>
      <c r="C12" s="150"/>
      <c r="D12" s="150"/>
      <c r="E12" s="150"/>
      <c r="F12" s="150"/>
      <c r="G12" s="150"/>
      <c r="H12" s="150"/>
      <c r="I12" s="150"/>
      <c r="J12" s="151"/>
      <c r="K12" s="152"/>
      <c r="L12" s="151"/>
      <c r="M12" s="152"/>
      <c r="N12" s="153"/>
      <c r="O12" s="154">
        <f t="shared" si="2"/>
        <v>0</v>
      </c>
      <c r="P12" s="153"/>
      <c r="Q12" s="65"/>
      <c r="R12" s="148"/>
      <c r="S12" s="119"/>
      <c r="T12" s="119"/>
      <c r="U12" s="119"/>
      <c r="V12" s="119"/>
      <c r="W12" s="119"/>
      <c r="X12" s="119"/>
      <c r="Y12" s="119"/>
      <c r="Z12" s="128"/>
      <c r="AA12" s="141"/>
      <c r="AB12" s="128"/>
      <c r="AC12" s="144"/>
      <c r="AD12" s="121"/>
      <c r="AE12" s="131">
        <f t="shared" si="1"/>
        <v>0</v>
      </c>
      <c r="AF12" s="121"/>
      <c r="AG12" s="49"/>
      <c r="AH12" s="36"/>
      <c r="AI12" s="155"/>
      <c r="AJ12" s="150"/>
      <c r="AK12" s="150"/>
      <c r="AL12" s="150"/>
      <c r="AM12" s="150"/>
      <c r="AN12" s="150"/>
      <c r="AO12" s="150"/>
      <c r="AP12" s="150"/>
      <c r="AQ12" s="150"/>
      <c r="AR12" s="156"/>
      <c r="AS12" s="150"/>
      <c r="AT12" s="152"/>
      <c r="AU12" s="150"/>
      <c r="AV12" s="150"/>
      <c r="AW12" s="150"/>
      <c r="AX12" s="55"/>
      <c r="AY12" s="135" t="s">
        <v>78</v>
      </c>
      <c r="AZ12" s="119"/>
      <c r="BA12" s="119"/>
      <c r="BB12" s="119"/>
      <c r="BC12" s="119"/>
      <c r="BD12" s="119"/>
      <c r="BE12" s="119"/>
      <c r="BF12" s="119"/>
      <c r="BG12" s="119"/>
      <c r="BH12" s="119"/>
      <c r="BI12" s="119"/>
      <c r="BJ12" s="119"/>
      <c r="BK12" s="119"/>
      <c r="BL12" s="119"/>
      <c r="BM12" s="121"/>
      <c r="BN12" s="49"/>
    </row>
    <row r="13" ht="18.0" customHeight="1">
      <c r="A13" s="36"/>
      <c r="B13" s="67" t="s">
        <v>79</v>
      </c>
      <c r="C13" s="9"/>
      <c r="D13" s="9"/>
      <c r="E13" s="9"/>
      <c r="F13" s="9"/>
      <c r="G13" s="9"/>
      <c r="H13" s="9"/>
      <c r="I13" s="9"/>
      <c r="J13" s="40"/>
      <c r="K13" s="70">
        <v>1.0</v>
      </c>
      <c r="L13" s="40"/>
      <c r="M13" s="70">
        <v>0.5</v>
      </c>
      <c r="N13" s="10"/>
      <c r="O13" s="75">
        <f>M13*K13</f>
        <v>0.5</v>
      </c>
      <c r="P13" s="10"/>
      <c r="Q13" s="65"/>
      <c r="R13" s="146"/>
      <c r="S13" s="119"/>
      <c r="T13" s="119"/>
      <c r="U13" s="119"/>
      <c r="V13" s="119"/>
      <c r="W13" s="119"/>
      <c r="X13" s="119"/>
      <c r="Y13" s="119"/>
      <c r="Z13" s="128"/>
      <c r="AA13" s="144"/>
      <c r="AB13" s="128"/>
      <c r="AC13" s="144"/>
      <c r="AD13" s="121"/>
      <c r="AE13" s="131">
        <f t="shared" si="1"/>
        <v>0</v>
      </c>
      <c r="AF13" s="121"/>
      <c r="AG13" s="49"/>
      <c r="AH13" s="36"/>
      <c r="AI13" s="157" t="s">
        <v>80</v>
      </c>
      <c r="AJ13" s="110"/>
      <c r="AK13" s="110"/>
      <c r="AL13" s="110"/>
      <c r="AM13" s="110"/>
      <c r="AN13" s="110"/>
      <c r="AO13" s="110"/>
      <c r="AP13" s="110"/>
      <c r="AQ13" s="110"/>
      <c r="AR13" s="158" t="s">
        <v>24</v>
      </c>
      <c r="AS13" s="110"/>
      <c r="AT13" s="158" t="s">
        <v>61</v>
      </c>
      <c r="AU13" s="110"/>
      <c r="AV13" s="110"/>
      <c r="AW13" s="110"/>
      <c r="AX13" s="55"/>
      <c r="AY13" s="135" t="s">
        <v>81</v>
      </c>
      <c r="AZ13" s="119"/>
      <c r="BA13" s="119"/>
      <c r="BB13" s="119"/>
      <c r="BC13" s="119"/>
      <c r="BD13" s="119"/>
      <c r="BE13" s="119"/>
      <c r="BF13" s="119"/>
      <c r="BG13" s="119"/>
      <c r="BH13" s="119"/>
      <c r="BI13" s="119"/>
      <c r="BJ13" s="119"/>
      <c r="BK13" s="119"/>
      <c r="BL13" s="119"/>
      <c r="BM13" s="121"/>
      <c r="BN13" s="49"/>
    </row>
    <row r="14" ht="18.0" customHeight="1">
      <c r="A14" s="36"/>
      <c r="B14" s="159"/>
      <c r="C14" s="86"/>
      <c r="D14" s="86"/>
      <c r="E14" s="86"/>
      <c r="F14" s="86"/>
      <c r="G14" s="86"/>
      <c r="H14" s="86"/>
      <c r="I14" s="86"/>
      <c r="J14" s="100"/>
      <c r="K14" s="136"/>
      <c r="L14" s="100"/>
      <c r="M14" s="136"/>
      <c r="N14" s="88"/>
      <c r="O14" s="106">
        <f t="shared" ref="O14:O18" si="3">K14*M14</f>
        <v>0</v>
      </c>
      <c r="P14" s="88"/>
      <c r="Q14" s="65"/>
      <c r="R14" s="146"/>
      <c r="S14" s="119"/>
      <c r="T14" s="119"/>
      <c r="U14" s="119"/>
      <c r="V14" s="119"/>
      <c r="W14" s="119"/>
      <c r="X14" s="119"/>
      <c r="Y14" s="119"/>
      <c r="Z14" s="128"/>
      <c r="AA14" s="144"/>
      <c r="AB14" s="128"/>
      <c r="AC14" s="144"/>
      <c r="AD14" s="121"/>
      <c r="AE14" s="131">
        <f t="shared" si="1"/>
        <v>0</v>
      </c>
      <c r="AF14" s="121"/>
      <c r="AG14" s="49"/>
      <c r="AH14" s="36"/>
      <c r="AI14" s="160"/>
      <c r="AJ14" s="119"/>
      <c r="AK14" s="119"/>
      <c r="AL14" s="119"/>
      <c r="AM14" s="119"/>
      <c r="AN14" s="119"/>
      <c r="AO14" s="119"/>
      <c r="AP14" s="119"/>
      <c r="AQ14" s="128"/>
      <c r="AR14" s="161"/>
      <c r="AS14" s="128"/>
      <c r="AT14" s="144"/>
      <c r="AU14" s="119"/>
      <c r="AV14" s="119"/>
      <c r="AW14" s="121"/>
      <c r="AX14" s="65"/>
      <c r="AY14" s="135" t="s">
        <v>82</v>
      </c>
      <c r="AZ14" s="119"/>
      <c r="BA14" s="119"/>
      <c r="BB14" s="119"/>
      <c r="BC14" s="119"/>
      <c r="BD14" s="119"/>
      <c r="BE14" s="119"/>
      <c r="BF14" s="119"/>
      <c r="BG14" s="119"/>
      <c r="BH14" s="119"/>
      <c r="BI14" s="119"/>
      <c r="BJ14" s="119"/>
      <c r="BK14" s="119"/>
      <c r="BL14" s="119"/>
      <c r="BM14" s="121"/>
      <c r="BN14" s="49"/>
    </row>
    <row r="15" ht="18.0" customHeight="1">
      <c r="A15" s="36"/>
      <c r="B15" s="148"/>
      <c r="C15" s="119"/>
      <c r="D15" s="119"/>
      <c r="E15" s="119"/>
      <c r="F15" s="119"/>
      <c r="G15" s="119"/>
      <c r="H15" s="119"/>
      <c r="I15" s="119"/>
      <c r="J15" s="128"/>
      <c r="K15" s="141"/>
      <c r="L15" s="128"/>
      <c r="M15" s="141"/>
      <c r="N15" s="121"/>
      <c r="O15" s="131">
        <f t="shared" si="3"/>
        <v>0</v>
      </c>
      <c r="P15" s="121"/>
      <c r="Q15" s="65"/>
      <c r="R15" s="146"/>
      <c r="S15" s="119"/>
      <c r="T15" s="119"/>
      <c r="U15" s="119"/>
      <c r="V15" s="119"/>
      <c r="W15" s="119"/>
      <c r="X15" s="119"/>
      <c r="Y15" s="119"/>
      <c r="Z15" s="128"/>
      <c r="AA15" s="144"/>
      <c r="AB15" s="128"/>
      <c r="AC15" s="144"/>
      <c r="AD15" s="121"/>
      <c r="AE15" s="131">
        <f t="shared" si="1"/>
        <v>0</v>
      </c>
      <c r="AF15" s="121"/>
      <c r="AG15" s="49"/>
      <c r="AH15" s="36"/>
      <c r="AI15" s="142"/>
      <c r="AJ15" s="119"/>
      <c r="AK15" s="119"/>
      <c r="AL15" s="119"/>
      <c r="AM15" s="119"/>
      <c r="AN15" s="119"/>
      <c r="AO15" s="119"/>
      <c r="AP15" s="119"/>
      <c r="AQ15" s="128"/>
      <c r="AR15" s="143"/>
      <c r="AS15" s="128"/>
      <c r="AT15" s="144"/>
      <c r="AU15" s="119"/>
      <c r="AV15" s="119"/>
      <c r="AW15" s="121"/>
      <c r="AX15" s="65"/>
      <c r="AY15" s="135" t="s">
        <v>83</v>
      </c>
      <c r="AZ15" s="119"/>
      <c r="BA15" s="119"/>
      <c r="BB15" s="119"/>
      <c r="BC15" s="119"/>
      <c r="BD15" s="119"/>
      <c r="BE15" s="119"/>
      <c r="BF15" s="119"/>
      <c r="BG15" s="119"/>
      <c r="BH15" s="119"/>
      <c r="BI15" s="119"/>
      <c r="BJ15" s="119"/>
      <c r="BK15" s="119"/>
      <c r="BL15" s="119"/>
      <c r="BM15" s="121"/>
      <c r="BN15" s="49"/>
    </row>
    <row r="16" ht="18.0" customHeight="1">
      <c r="A16" s="36"/>
      <c r="B16" s="148"/>
      <c r="C16" s="119"/>
      <c r="D16" s="119"/>
      <c r="E16" s="119"/>
      <c r="F16" s="119"/>
      <c r="G16" s="119"/>
      <c r="H16" s="119"/>
      <c r="I16" s="119"/>
      <c r="J16" s="128"/>
      <c r="K16" s="141"/>
      <c r="L16" s="128"/>
      <c r="M16" s="141"/>
      <c r="N16" s="121"/>
      <c r="O16" s="131">
        <f t="shared" si="3"/>
        <v>0</v>
      </c>
      <c r="P16" s="121"/>
      <c r="Q16" s="65"/>
      <c r="R16" s="146"/>
      <c r="S16" s="119"/>
      <c r="T16" s="119"/>
      <c r="U16" s="119"/>
      <c r="V16" s="119"/>
      <c r="W16" s="119"/>
      <c r="X16" s="119"/>
      <c r="Y16" s="119"/>
      <c r="Z16" s="128"/>
      <c r="AA16" s="144"/>
      <c r="AB16" s="128"/>
      <c r="AC16" s="144"/>
      <c r="AD16" s="121"/>
      <c r="AE16" s="131">
        <f t="shared" si="1"/>
        <v>0</v>
      </c>
      <c r="AF16" s="121"/>
      <c r="AG16" s="49"/>
      <c r="AH16" s="30"/>
      <c r="AI16" s="142"/>
      <c r="AJ16" s="119"/>
      <c r="AK16" s="119"/>
      <c r="AL16" s="119"/>
      <c r="AM16" s="119"/>
      <c r="AN16" s="119"/>
      <c r="AO16" s="119"/>
      <c r="AP16" s="119"/>
      <c r="AQ16" s="128"/>
      <c r="AR16" s="143"/>
      <c r="AS16" s="128"/>
      <c r="AT16" s="144"/>
      <c r="AU16" s="119"/>
      <c r="AV16" s="119"/>
      <c r="AW16" s="121"/>
      <c r="AX16" s="36"/>
      <c r="AY16" s="135" t="s">
        <v>84</v>
      </c>
      <c r="AZ16" s="119"/>
      <c r="BA16" s="119"/>
      <c r="BB16" s="119"/>
      <c r="BC16" s="119"/>
      <c r="BD16" s="119"/>
      <c r="BE16" s="119"/>
      <c r="BF16" s="119"/>
      <c r="BG16" s="119"/>
      <c r="BH16" s="119"/>
      <c r="BI16" s="119"/>
      <c r="BJ16" s="119"/>
      <c r="BK16" s="119"/>
      <c r="BL16" s="119"/>
      <c r="BM16" s="121"/>
      <c r="BN16" s="49"/>
    </row>
    <row r="17" ht="18.0" customHeight="1">
      <c r="A17" s="36"/>
      <c r="B17" s="146"/>
      <c r="C17" s="119"/>
      <c r="D17" s="119"/>
      <c r="E17" s="119"/>
      <c r="F17" s="119"/>
      <c r="G17" s="119"/>
      <c r="H17" s="119"/>
      <c r="I17" s="119"/>
      <c r="J17" s="128"/>
      <c r="K17" s="144"/>
      <c r="L17" s="128"/>
      <c r="M17" s="144"/>
      <c r="N17" s="121"/>
      <c r="O17" s="131">
        <f t="shared" si="3"/>
        <v>0</v>
      </c>
      <c r="P17" s="121"/>
      <c r="Q17" s="65"/>
      <c r="R17" s="146"/>
      <c r="S17" s="119"/>
      <c r="T17" s="119"/>
      <c r="U17" s="119"/>
      <c r="V17" s="119"/>
      <c r="W17" s="119"/>
      <c r="X17" s="119"/>
      <c r="Y17" s="119"/>
      <c r="Z17" s="128"/>
      <c r="AA17" s="144"/>
      <c r="AB17" s="128"/>
      <c r="AC17" s="144"/>
      <c r="AD17" s="121"/>
      <c r="AE17" s="131">
        <f t="shared" si="1"/>
        <v>0</v>
      </c>
      <c r="AF17" s="121"/>
      <c r="AG17" s="49"/>
      <c r="AH17" s="36"/>
      <c r="AI17" s="142"/>
      <c r="AJ17" s="119"/>
      <c r="AK17" s="119"/>
      <c r="AL17" s="119"/>
      <c r="AM17" s="119"/>
      <c r="AN17" s="119"/>
      <c r="AO17" s="119"/>
      <c r="AP17" s="119"/>
      <c r="AQ17" s="128"/>
      <c r="AR17" s="143"/>
      <c r="AS17" s="128"/>
      <c r="AT17" s="144"/>
      <c r="AU17" s="119"/>
      <c r="AV17" s="119"/>
      <c r="AW17" s="121"/>
      <c r="AX17" s="30"/>
      <c r="AY17" s="162"/>
      <c r="AZ17" s="119"/>
      <c r="BA17" s="119"/>
      <c r="BB17" s="119"/>
      <c r="BC17" s="119"/>
      <c r="BD17" s="119"/>
      <c r="BE17" s="119"/>
      <c r="BF17" s="119"/>
      <c r="BG17" s="119"/>
      <c r="BH17" s="119"/>
      <c r="BI17" s="119"/>
      <c r="BJ17" s="119"/>
      <c r="BK17" s="119"/>
      <c r="BL17" s="119"/>
      <c r="BM17" s="121"/>
      <c r="BN17" s="49"/>
    </row>
    <row r="18" ht="18.0" customHeight="1">
      <c r="A18" s="36"/>
      <c r="B18" s="149"/>
      <c r="C18" s="150"/>
      <c r="D18" s="150"/>
      <c r="E18" s="150"/>
      <c r="F18" s="150"/>
      <c r="G18" s="150"/>
      <c r="H18" s="150"/>
      <c r="I18" s="150"/>
      <c r="J18" s="151"/>
      <c r="K18" s="152"/>
      <c r="L18" s="151"/>
      <c r="M18" s="152"/>
      <c r="N18" s="153"/>
      <c r="O18" s="154">
        <f t="shared" si="3"/>
        <v>0</v>
      </c>
      <c r="P18" s="153"/>
      <c r="Q18" s="65"/>
      <c r="R18" s="163"/>
      <c r="S18" s="164"/>
      <c r="T18" s="164"/>
      <c r="U18" s="164"/>
      <c r="V18" s="164"/>
      <c r="W18" s="164"/>
      <c r="X18" s="164"/>
      <c r="Y18" s="164"/>
      <c r="Z18" s="164"/>
      <c r="AA18" s="165"/>
      <c r="AB18" s="164"/>
      <c r="AC18" s="165"/>
      <c r="AD18" s="164"/>
      <c r="AE18" s="166">
        <f t="shared" si="1"/>
        <v>0</v>
      </c>
      <c r="AF18" s="164"/>
      <c r="AG18" s="49"/>
      <c r="AH18" s="36"/>
      <c r="AI18" s="155"/>
      <c r="AJ18" s="150"/>
      <c r="AK18" s="150"/>
      <c r="AL18" s="150"/>
      <c r="AM18" s="150"/>
      <c r="AN18" s="150"/>
      <c r="AO18" s="150"/>
      <c r="AP18" s="150"/>
      <c r="AQ18" s="151"/>
      <c r="AR18" s="156"/>
      <c r="AS18" s="151"/>
      <c r="AT18" s="156"/>
      <c r="AU18" s="150"/>
      <c r="AV18" s="150"/>
      <c r="AW18" s="153"/>
      <c r="AX18" s="65"/>
      <c r="AY18" s="167"/>
      <c r="AZ18" s="150"/>
      <c r="BA18" s="150"/>
      <c r="BB18" s="150"/>
      <c r="BC18" s="150"/>
      <c r="BD18" s="150"/>
      <c r="BE18" s="150"/>
      <c r="BF18" s="150"/>
      <c r="BG18" s="150"/>
      <c r="BH18" s="150"/>
      <c r="BI18" s="150"/>
      <c r="BJ18" s="150"/>
      <c r="BK18" s="150"/>
      <c r="BL18" s="150"/>
      <c r="BM18" s="153"/>
      <c r="BN18" s="49"/>
    </row>
    <row r="19" ht="18.0" customHeight="1">
      <c r="A19" s="36"/>
      <c r="B19" s="67" t="s">
        <v>85</v>
      </c>
      <c r="C19" s="9"/>
      <c r="D19" s="9"/>
      <c r="E19" s="9"/>
      <c r="F19" s="9"/>
      <c r="G19" s="9"/>
      <c r="H19" s="9"/>
      <c r="I19" s="9"/>
      <c r="J19" s="40"/>
      <c r="K19" s="72">
        <v>0.0</v>
      </c>
      <c r="L19" s="40"/>
      <c r="M19" s="72">
        <v>1.0</v>
      </c>
      <c r="N19" s="10"/>
      <c r="O19" s="75">
        <f>M19*K19</f>
        <v>0</v>
      </c>
      <c r="P19" s="10"/>
      <c r="Q19" s="65"/>
      <c r="R19" s="67" t="s">
        <v>86</v>
      </c>
      <c r="S19" s="9"/>
      <c r="T19" s="9"/>
      <c r="U19" s="9"/>
      <c r="V19" s="9"/>
      <c r="W19" s="9"/>
      <c r="X19" s="9"/>
      <c r="Y19" s="9"/>
      <c r="Z19" s="9"/>
      <c r="AA19" s="168">
        <v>0.0</v>
      </c>
      <c r="AB19" s="9"/>
      <c r="AC19" s="169">
        <v>3.0</v>
      </c>
      <c r="AD19" s="9"/>
      <c r="AE19" s="170">
        <v>3.0</v>
      </c>
      <c r="AF19" s="10"/>
      <c r="AG19" s="49"/>
      <c r="AH19" s="30"/>
      <c r="AI19" s="171"/>
      <c r="AJ19" s="171"/>
      <c r="AK19" s="171"/>
      <c r="AL19" s="171"/>
      <c r="AM19" s="171"/>
      <c r="AN19" s="171"/>
      <c r="AO19" s="171"/>
      <c r="AP19" s="171"/>
      <c r="AQ19" s="171"/>
      <c r="AR19" s="171"/>
      <c r="AS19" s="171"/>
      <c r="AT19" s="171"/>
      <c r="AU19" s="171"/>
      <c r="AV19" s="171"/>
      <c r="AW19" s="171"/>
      <c r="AX19" s="30"/>
      <c r="AY19" s="172"/>
      <c r="AZ19" s="172"/>
      <c r="BA19" s="172"/>
      <c r="BB19" s="172"/>
      <c r="BC19" s="172"/>
      <c r="BD19" s="172"/>
      <c r="BE19" s="172"/>
      <c r="BF19" s="172"/>
      <c r="BG19" s="172"/>
      <c r="BH19" s="172"/>
      <c r="BI19" s="172"/>
      <c r="BJ19" s="172"/>
      <c r="BK19" s="172"/>
      <c r="BL19" s="172"/>
      <c r="BM19" s="172"/>
      <c r="BN19" s="30"/>
    </row>
    <row r="20" ht="18.0" customHeight="1">
      <c r="A20" s="36"/>
      <c r="B20" s="173"/>
      <c r="C20" s="86"/>
      <c r="D20" s="86"/>
      <c r="E20" s="86"/>
      <c r="F20" s="86"/>
      <c r="G20" s="86"/>
      <c r="H20" s="86"/>
      <c r="I20" s="86"/>
      <c r="J20" s="100"/>
      <c r="K20" s="136"/>
      <c r="L20" s="100"/>
      <c r="M20" s="136"/>
      <c r="N20" s="88"/>
      <c r="O20" s="106">
        <f t="shared" ref="O20:O26" si="4">K20*M20</f>
        <v>0</v>
      </c>
      <c r="P20" s="88"/>
      <c r="Q20" s="65"/>
      <c r="R20" s="174"/>
      <c r="S20" s="175"/>
      <c r="T20" s="175"/>
      <c r="U20" s="175"/>
      <c r="V20" s="175"/>
      <c r="W20" s="175"/>
      <c r="X20" s="175"/>
      <c r="Y20" s="175"/>
      <c r="Z20" s="175"/>
      <c r="AA20" s="176"/>
      <c r="AB20" s="175"/>
      <c r="AC20" s="176"/>
      <c r="AD20" s="175"/>
      <c r="AE20" s="177">
        <f t="shared" ref="AE20:AE26" si="5">AA20*AC20</f>
        <v>0</v>
      </c>
      <c r="AF20" s="175"/>
      <c r="AG20" s="49"/>
      <c r="AH20" s="36"/>
      <c r="AI20" s="178" t="s">
        <v>87</v>
      </c>
      <c r="AJ20" s="110"/>
      <c r="AK20" s="110"/>
      <c r="AL20" s="110"/>
      <c r="AM20" s="110"/>
      <c r="AN20" s="110"/>
      <c r="AO20" s="110"/>
      <c r="AP20" s="110"/>
      <c r="AQ20" s="179"/>
      <c r="AR20" s="180" t="s">
        <v>24</v>
      </c>
      <c r="AS20" s="179"/>
      <c r="AT20" s="180" t="s">
        <v>88</v>
      </c>
      <c r="AU20" s="110"/>
      <c r="AV20" s="110"/>
      <c r="AW20" s="112"/>
      <c r="AX20" s="65"/>
      <c r="AY20" s="56" t="s">
        <v>89</v>
      </c>
      <c r="AZ20" s="57"/>
      <c r="BA20" s="57"/>
      <c r="BB20" s="57"/>
      <c r="BC20" s="57"/>
      <c r="BD20" s="57"/>
      <c r="BE20" s="57"/>
      <c r="BF20" s="57"/>
      <c r="BG20" s="57"/>
      <c r="BH20" s="57"/>
      <c r="BI20" s="57"/>
      <c r="BJ20" s="57"/>
      <c r="BK20" s="57"/>
      <c r="BL20" s="57"/>
      <c r="BM20" s="60"/>
      <c r="BN20" s="49"/>
    </row>
    <row r="21" ht="18.0" customHeight="1">
      <c r="A21" s="36"/>
      <c r="B21" s="148"/>
      <c r="C21" s="119"/>
      <c r="D21" s="119"/>
      <c r="E21" s="119"/>
      <c r="F21" s="119"/>
      <c r="G21" s="119"/>
      <c r="H21" s="119"/>
      <c r="I21" s="119"/>
      <c r="J21" s="128"/>
      <c r="K21" s="141"/>
      <c r="L21" s="128"/>
      <c r="M21" s="141"/>
      <c r="N21" s="121"/>
      <c r="O21" s="131">
        <f t="shared" si="4"/>
        <v>0</v>
      </c>
      <c r="P21" s="121"/>
      <c r="Q21" s="65"/>
      <c r="R21" s="148"/>
      <c r="S21" s="119"/>
      <c r="T21" s="119"/>
      <c r="U21" s="119"/>
      <c r="V21" s="119"/>
      <c r="W21" s="119"/>
      <c r="X21" s="119"/>
      <c r="Y21" s="119"/>
      <c r="Z21" s="119"/>
      <c r="AA21" s="141"/>
      <c r="AB21" s="119"/>
      <c r="AC21" s="141"/>
      <c r="AD21" s="119"/>
      <c r="AE21" s="131">
        <f t="shared" si="5"/>
        <v>0</v>
      </c>
      <c r="AF21" s="119"/>
      <c r="AG21" s="49"/>
      <c r="AH21" s="36"/>
      <c r="AI21" s="181"/>
      <c r="AJ21" s="86"/>
      <c r="AK21" s="86"/>
      <c r="AL21" s="86"/>
      <c r="AM21" s="86"/>
      <c r="AN21" s="86"/>
      <c r="AO21" s="86"/>
      <c r="AP21" s="86"/>
      <c r="AQ21" s="88"/>
      <c r="AR21" s="182"/>
      <c r="AS21" s="88"/>
      <c r="AT21" s="183"/>
      <c r="AU21" s="86"/>
      <c r="AV21" s="86"/>
      <c r="AW21" s="88"/>
      <c r="AX21" s="65"/>
      <c r="AY21" s="184"/>
      <c r="AZ21" s="175"/>
      <c r="BA21" s="175"/>
      <c r="BB21" s="175"/>
      <c r="BC21" s="175"/>
      <c r="BD21" s="175"/>
      <c r="BE21" s="175"/>
      <c r="BF21" s="175"/>
      <c r="BG21" s="175"/>
      <c r="BH21" s="175"/>
      <c r="BI21" s="175"/>
      <c r="BJ21" s="175"/>
      <c r="BK21" s="175"/>
      <c r="BL21" s="175"/>
      <c r="BM21" s="185"/>
      <c r="BN21" s="49"/>
    </row>
    <row r="22" ht="18.0" customHeight="1">
      <c r="A22" s="36"/>
      <c r="B22" s="148"/>
      <c r="C22" s="119"/>
      <c r="D22" s="119"/>
      <c r="E22" s="119"/>
      <c r="F22" s="119"/>
      <c r="G22" s="119"/>
      <c r="H22" s="119"/>
      <c r="I22" s="119"/>
      <c r="J22" s="128"/>
      <c r="K22" s="141"/>
      <c r="L22" s="128"/>
      <c r="M22" s="141"/>
      <c r="N22" s="121"/>
      <c r="O22" s="131">
        <f t="shared" si="4"/>
        <v>0</v>
      </c>
      <c r="P22" s="121"/>
      <c r="Q22" s="65"/>
      <c r="R22" s="174"/>
      <c r="S22" s="175"/>
      <c r="T22" s="175"/>
      <c r="U22" s="175"/>
      <c r="V22" s="175"/>
      <c r="W22" s="175"/>
      <c r="X22" s="175"/>
      <c r="Y22" s="175"/>
      <c r="Z22" s="186"/>
      <c r="AA22" s="176"/>
      <c r="AB22" s="186"/>
      <c r="AC22" s="176"/>
      <c r="AD22" s="185"/>
      <c r="AE22" s="177">
        <f t="shared" si="5"/>
        <v>0</v>
      </c>
      <c r="AF22" s="185"/>
      <c r="AG22" s="49"/>
      <c r="AH22" s="36"/>
      <c r="AI22" s="187"/>
      <c r="AJ22" s="119"/>
      <c r="AK22" s="119"/>
      <c r="AL22" s="119"/>
      <c r="AM22" s="119"/>
      <c r="AN22" s="119"/>
      <c r="AO22" s="119"/>
      <c r="AP22" s="119"/>
      <c r="AQ22" s="121"/>
      <c r="AR22" s="188"/>
      <c r="AS22" s="121"/>
      <c r="AT22" s="189"/>
      <c r="AU22" s="119"/>
      <c r="AV22" s="119"/>
      <c r="AW22" s="121"/>
      <c r="AX22" s="65"/>
      <c r="AY22" s="142"/>
      <c r="AZ22" s="119"/>
      <c r="BA22" s="119"/>
      <c r="BB22" s="119"/>
      <c r="BC22" s="119"/>
      <c r="BD22" s="119"/>
      <c r="BE22" s="119"/>
      <c r="BF22" s="119"/>
      <c r="BG22" s="119"/>
      <c r="BH22" s="119"/>
      <c r="BI22" s="119"/>
      <c r="BJ22" s="119"/>
      <c r="BK22" s="119"/>
      <c r="BL22" s="119"/>
      <c r="BM22" s="121"/>
      <c r="BN22" s="49"/>
    </row>
    <row r="23" ht="18.0" customHeight="1">
      <c r="A23" s="36"/>
      <c r="B23" s="146"/>
      <c r="C23" s="119"/>
      <c r="D23" s="119"/>
      <c r="E23" s="119"/>
      <c r="F23" s="119"/>
      <c r="G23" s="119"/>
      <c r="H23" s="119"/>
      <c r="I23" s="119"/>
      <c r="J23" s="128"/>
      <c r="K23" s="144"/>
      <c r="L23" s="128"/>
      <c r="M23" s="144"/>
      <c r="N23" s="121"/>
      <c r="O23" s="131">
        <f t="shared" si="4"/>
        <v>0</v>
      </c>
      <c r="P23" s="121"/>
      <c r="Q23" s="65"/>
      <c r="R23" s="148"/>
      <c r="S23" s="119"/>
      <c r="T23" s="119"/>
      <c r="U23" s="119"/>
      <c r="V23" s="119"/>
      <c r="W23" s="119"/>
      <c r="X23" s="119"/>
      <c r="Y23" s="119"/>
      <c r="Z23" s="128"/>
      <c r="AA23" s="141"/>
      <c r="AB23" s="128"/>
      <c r="AC23" s="141"/>
      <c r="AD23" s="121"/>
      <c r="AE23" s="131">
        <f t="shared" si="5"/>
        <v>0</v>
      </c>
      <c r="AF23" s="121"/>
      <c r="AG23" s="49"/>
      <c r="AH23" s="36"/>
      <c r="AI23" s="187"/>
      <c r="AJ23" s="119"/>
      <c r="AK23" s="119"/>
      <c r="AL23" s="119"/>
      <c r="AM23" s="119"/>
      <c r="AN23" s="119"/>
      <c r="AO23" s="119"/>
      <c r="AP23" s="119"/>
      <c r="AQ23" s="121"/>
      <c r="AR23" s="188"/>
      <c r="AS23" s="121"/>
      <c r="AT23" s="189"/>
      <c r="AU23" s="119"/>
      <c r="AV23" s="119"/>
      <c r="AW23" s="121"/>
      <c r="AX23" s="65"/>
      <c r="AY23" s="142"/>
      <c r="AZ23" s="119"/>
      <c r="BA23" s="119"/>
      <c r="BB23" s="119"/>
      <c r="BC23" s="119"/>
      <c r="BD23" s="119"/>
      <c r="BE23" s="119"/>
      <c r="BF23" s="119"/>
      <c r="BG23" s="119"/>
      <c r="BH23" s="119"/>
      <c r="BI23" s="119"/>
      <c r="BJ23" s="119"/>
      <c r="BK23" s="119"/>
      <c r="BL23" s="119"/>
      <c r="BM23" s="121"/>
      <c r="BN23" s="49"/>
    </row>
    <row r="24" ht="18.0" customHeight="1">
      <c r="A24" s="36"/>
      <c r="B24" s="146"/>
      <c r="C24" s="119"/>
      <c r="D24" s="119"/>
      <c r="E24" s="119"/>
      <c r="F24" s="119"/>
      <c r="G24" s="119"/>
      <c r="H24" s="119"/>
      <c r="I24" s="119"/>
      <c r="J24" s="128"/>
      <c r="K24" s="144"/>
      <c r="L24" s="128"/>
      <c r="M24" s="144"/>
      <c r="N24" s="121"/>
      <c r="O24" s="131">
        <f t="shared" si="4"/>
        <v>0</v>
      </c>
      <c r="P24" s="121"/>
      <c r="Q24" s="65"/>
      <c r="R24" s="148"/>
      <c r="S24" s="119"/>
      <c r="T24" s="119"/>
      <c r="U24" s="119"/>
      <c r="V24" s="119"/>
      <c r="W24" s="119"/>
      <c r="X24" s="119"/>
      <c r="Y24" s="119"/>
      <c r="Z24" s="128"/>
      <c r="AA24" s="141"/>
      <c r="AB24" s="128"/>
      <c r="AC24" s="141"/>
      <c r="AD24" s="121"/>
      <c r="AE24" s="131">
        <f t="shared" si="5"/>
        <v>0</v>
      </c>
      <c r="AF24" s="121"/>
      <c r="AG24" s="49"/>
      <c r="AH24" s="36"/>
      <c r="AI24" s="187"/>
      <c r="AJ24" s="119"/>
      <c r="AK24" s="119"/>
      <c r="AL24" s="119"/>
      <c r="AM24" s="119"/>
      <c r="AN24" s="119"/>
      <c r="AO24" s="119"/>
      <c r="AP24" s="119"/>
      <c r="AQ24" s="121"/>
      <c r="AR24" s="188"/>
      <c r="AS24" s="121"/>
      <c r="AT24" s="189"/>
      <c r="AU24" s="119"/>
      <c r="AV24" s="119"/>
      <c r="AW24" s="121"/>
      <c r="AX24" s="65"/>
      <c r="AY24" s="142"/>
      <c r="AZ24" s="119"/>
      <c r="BA24" s="119"/>
      <c r="BB24" s="119"/>
      <c r="BC24" s="119"/>
      <c r="BD24" s="119"/>
      <c r="BE24" s="119"/>
      <c r="BF24" s="119"/>
      <c r="BG24" s="119"/>
      <c r="BH24" s="119"/>
      <c r="BI24" s="119"/>
      <c r="BJ24" s="119"/>
      <c r="BK24" s="119"/>
      <c r="BL24" s="119"/>
      <c r="BM24" s="121"/>
      <c r="BN24" s="49"/>
    </row>
    <row r="25" ht="18.0" customHeight="1">
      <c r="A25" s="36"/>
      <c r="B25" s="146"/>
      <c r="C25" s="119"/>
      <c r="D25" s="119"/>
      <c r="E25" s="119"/>
      <c r="F25" s="119"/>
      <c r="G25" s="119"/>
      <c r="H25" s="119"/>
      <c r="I25" s="119"/>
      <c r="J25" s="128"/>
      <c r="K25" s="144"/>
      <c r="L25" s="128"/>
      <c r="M25" s="144"/>
      <c r="N25" s="121"/>
      <c r="O25" s="131">
        <f t="shared" si="4"/>
        <v>0</v>
      </c>
      <c r="P25" s="121"/>
      <c r="Q25" s="65"/>
      <c r="R25" s="148"/>
      <c r="S25" s="119"/>
      <c r="T25" s="119"/>
      <c r="U25" s="119"/>
      <c r="V25" s="119"/>
      <c r="W25" s="119"/>
      <c r="X25" s="119"/>
      <c r="Y25" s="119"/>
      <c r="Z25" s="128"/>
      <c r="AA25" s="141"/>
      <c r="AB25" s="128"/>
      <c r="AC25" s="141"/>
      <c r="AD25" s="121"/>
      <c r="AE25" s="131">
        <f t="shared" si="5"/>
        <v>0</v>
      </c>
      <c r="AF25" s="121"/>
      <c r="AG25" s="49"/>
      <c r="AH25" s="36"/>
      <c r="AI25" s="142"/>
      <c r="AJ25" s="119"/>
      <c r="AK25" s="119"/>
      <c r="AL25" s="119"/>
      <c r="AM25" s="119"/>
      <c r="AN25" s="119"/>
      <c r="AO25" s="119"/>
      <c r="AP25" s="119"/>
      <c r="AQ25" s="121"/>
      <c r="AR25" s="189"/>
      <c r="AS25" s="121"/>
      <c r="AT25" s="189"/>
      <c r="AU25" s="119"/>
      <c r="AV25" s="119"/>
      <c r="AW25" s="121"/>
      <c r="AX25" s="65"/>
      <c r="AY25" s="142"/>
      <c r="AZ25" s="119"/>
      <c r="BA25" s="119"/>
      <c r="BB25" s="119"/>
      <c r="BC25" s="119"/>
      <c r="BD25" s="119"/>
      <c r="BE25" s="119"/>
      <c r="BF25" s="119"/>
      <c r="BG25" s="119"/>
      <c r="BH25" s="119"/>
      <c r="BI25" s="119"/>
      <c r="BJ25" s="119"/>
      <c r="BK25" s="119"/>
      <c r="BL25" s="119"/>
      <c r="BM25" s="121"/>
      <c r="BN25" s="49"/>
    </row>
    <row r="26" ht="18.0" customHeight="1">
      <c r="A26" s="36"/>
      <c r="B26" s="149"/>
      <c r="C26" s="150"/>
      <c r="D26" s="150"/>
      <c r="E26" s="150"/>
      <c r="F26" s="150"/>
      <c r="G26" s="150"/>
      <c r="H26" s="150"/>
      <c r="I26" s="150"/>
      <c r="J26" s="151"/>
      <c r="K26" s="152"/>
      <c r="L26" s="151"/>
      <c r="M26" s="152"/>
      <c r="N26" s="153"/>
      <c r="O26" s="154">
        <f t="shared" si="4"/>
        <v>0</v>
      </c>
      <c r="P26" s="153"/>
      <c r="Q26" s="65"/>
      <c r="R26" s="149"/>
      <c r="S26" s="150"/>
      <c r="T26" s="150"/>
      <c r="U26" s="150"/>
      <c r="V26" s="150"/>
      <c r="W26" s="150"/>
      <c r="X26" s="150"/>
      <c r="Y26" s="150"/>
      <c r="Z26" s="151"/>
      <c r="AA26" s="152"/>
      <c r="AB26" s="151"/>
      <c r="AC26" s="152"/>
      <c r="AD26" s="153"/>
      <c r="AE26" s="154">
        <f t="shared" si="5"/>
        <v>0</v>
      </c>
      <c r="AF26" s="153"/>
      <c r="AG26" s="49"/>
      <c r="AH26" s="36"/>
      <c r="AI26" s="142"/>
      <c r="AJ26" s="119"/>
      <c r="AK26" s="119"/>
      <c r="AL26" s="119"/>
      <c r="AM26" s="119"/>
      <c r="AN26" s="119"/>
      <c r="AO26" s="119"/>
      <c r="AP26" s="119"/>
      <c r="AQ26" s="121"/>
      <c r="AR26" s="189"/>
      <c r="AS26" s="121"/>
      <c r="AT26" s="142"/>
      <c r="AU26" s="119"/>
      <c r="AV26" s="119"/>
      <c r="AW26" s="121"/>
      <c r="AX26" s="65"/>
      <c r="AY26" s="142"/>
      <c r="AZ26" s="119"/>
      <c r="BA26" s="119"/>
      <c r="BB26" s="119"/>
      <c r="BC26" s="119"/>
      <c r="BD26" s="119"/>
      <c r="BE26" s="119"/>
      <c r="BF26" s="119"/>
      <c r="BG26" s="119"/>
      <c r="BH26" s="119"/>
      <c r="BI26" s="119"/>
      <c r="BJ26" s="119"/>
      <c r="BK26" s="119"/>
      <c r="BL26" s="119"/>
      <c r="BM26" s="121"/>
      <c r="BN26" s="49"/>
    </row>
    <row r="27" ht="18.0" customHeight="1">
      <c r="A27" s="30"/>
      <c r="B27" s="190" t="s">
        <v>90</v>
      </c>
      <c r="C27" s="57"/>
      <c r="D27" s="57"/>
      <c r="E27" s="57"/>
      <c r="F27" s="57"/>
      <c r="G27" s="57"/>
      <c r="H27" s="57"/>
      <c r="I27" s="57"/>
      <c r="J27" s="57"/>
      <c r="K27" s="57"/>
      <c r="L27" s="57"/>
      <c r="M27" s="57"/>
      <c r="N27" s="60"/>
      <c r="O27" s="191">
        <f>SUM(O5:O26)+AE4</f>
        <v>72.5</v>
      </c>
      <c r="P27" s="10"/>
      <c r="Q27" s="49"/>
      <c r="R27" s="190" t="s">
        <v>91</v>
      </c>
      <c r="S27" s="57"/>
      <c r="T27" s="57"/>
      <c r="U27" s="57"/>
      <c r="V27" s="57"/>
      <c r="W27" s="57"/>
      <c r="X27" s="57"/>
      <c r="Y27" s="57"/>
      <c r="Z27" s="57"/>
      <c r="AA27" s="57"/>
      <c r="AB27" s="57"/>
      <c r="AC27" s="57"/>
      <c r="AD27" s="60"/>
      <c r="AE27" s="192">
        <f>SUM(AE4:AF18)</f>
        <v>2</v>
      </c>
      <c r="AF27" s="10"/>
      <c r="AG27" s="49"/>
      <c r="AH27" s="36"/>
      <c r="AI27" s="155"/>
      <c r="AJ27" s="150"/>
      <c r="AK27" s="150"/>
      <c r="AL27" s="150"/>
      <c r="AM27" s="150"/>
      <c r="AN27" s="150"/>
      <c r="AO27" s="150"/>
      <c r="AP27" s="150"/>
      <c r="AQ27" s="153"/>
      <c r="AR27" s="193"/>
      <c r="AS27" s="153"/>
      <c r="AT27" s="155"/>
      <c r="AU27" s="150"/>
      <c r="AV27" s="150"/>
      <c r="AW27" s="153"/>
      <c r="AX27" s="65"/>
      <c r="AY27" s="155"/>
      <c r="AZ27" s="150"/>
      <c r="BA27" s="150"/>
      <c r="BB27" s="150"/>
      <c r="BC27" s="150"/>
      <c r="BD27" s="150"/>
      <c r="BE27" s="150"/>
      <c r="BF27" s="150"/>
      <c r="BG27" s="150"/>
      <c r="BH27" s="150"/>
      <c r="BI27" s="150"/>
      <c r="BJ27" s="150"/>
      <c r="BK27" s="150"/>
      <c r="BL27" s="150"/>
      <c r="BM27" s="153"/>
      <c r="BN27" s="49"/>
    </row>
    <row r="28" ht="13.5" customHeight="1">
      <c r="A28" s="30"/>
      <c r="B28" s="30"/>
      <c r="C28" s="30"/>
      <c r="D28" s="30"/>
      <c r="E28" s="30"/>
      <c r="F28" s="30"/>
      <c r="G28" s="30"/>
      <c r="H28" s="30"/>
      <c r="I28" s="30"/>
      <c r="J28" s="30"/>
      <c r="K28" s="30"/>
      <c r="L28" s="30"/>
      <c r="M28" s="30"/>
      <c r="N28" s="30"/>
      <c r="O28" s="171"/>
      <c r="P28" s="171"/>
      <c r="Q28" s="30"/>
      <c r="R28" s="30"/>
      <c r="S28" s="30"/>
      <c r="T28" s="30"/>
      <c r="U28" s="30"/>
      <c r="V28" s="30"/>
      <c r="W28" s="30"/>
      <c r="X28" s="30"/>
      <c r="Y28" s="30"/>
      <c r="Z28" s="30"/>
      <c r="AA28" s="30"/>
      <c r="AB28" s="30"/>
      <c r="AC28" s="30"/>
      <c r="AD28" s="30"/>
      <c r="AE28" s="171"/>
      <c r="AF28" s="171"/>
      <c r="AG28" s="30"/>
      <c r="AH28" s="30"/>
      <c r="AI28" s="171"/>
      <c r="AJ28" s="171"/>
      <c r="AK28" s="171"/>
      <c r="AL28" s="171"/>
      <c r="AM28" s="171"/>
      <c r="AN28" s="171"/>
      <c r="AO28" s="171"/>
      <c r="AP28" s="171"/>
      <c r="AQ28" s="171"/>
      <c r="AR28" s="171"/>
      <c r="AS28" s="171"/>
      <c r="AT28" s="171"/>
      <c r="AU28" s="171"/>
      <c r="AV28" s="171"/>
      <c r="AW28" s="171"/>
      <c r="AX28" s="30"/>
      <c r="AY28" s="171"/>
      <c r="AZ28" s="171"/>
      <c r="BA28" s="171"/>
      <c r="BB28" s="171"/>
      <c r="BC28" s="171"/>
      <c r="BD28" s="171"/>
      <c r="BE28" s="171"/>
      <c r="BF28" s="171"/>
      <c r="BG28" s="171"/>
      <c r="BH28" s="171"/>
      <c r="BI28" s="171"/>
      <c r="BJ28" s="171"/>
      <c r="BK28" s="171"/>
      <c r="BL28" s="171"/>
      <c r="BM28" s="171"/>
      <c r="BN28" s="30"/>
    </row>
    <row r="29" ht="13.5" customHeight="1">
      <c r="A29" s="194"/>
      <c r="B29" s="194"/>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row>
    <row r="30" ht="13.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194"/>
      <c r="AT30" s="194"/>
      <c r="AU30" s="30"/>
      <c r="AV30" s="32"/>
      <c r="AW30" s="32"/>
      <c r="AX30" s="32"/>
      <c r="AY30" s="32"/>
      <c r="AZ30" s="32"/>
      <c r="BA30" s="32"/>
      <c r="BB30" s="32"/>
      <c r="BC30" s="32"/>
      <c r="BD30" s="32"/>
      <c r="BE30" s="32"/>
      <c r="BF30" s="32"/>
      <c r="BG30" s="32"/>
      <c r="BH30" s="32"/>
      <c r="BI30" s="32"/>
      <c r="BJ30" s="32"/>
      <c r="BK30" s="32"/>
      <c r="BL30" s="32"/>
      <c r="BM30" s="32"/>
      <c r="BN30" s="30"/>
    </row>
    <row r="31" ht="18.0" customHeight="1">
      <c r="A31" s="30"/>
      <c r="B31" s="195" t="s">
        <v>92</v>
      </c>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10"/>
      <c r="AR31" s="30"/>
      <c r="AS31" s="194"/>
      <c r="AT31" s="194"/>
      <c r="AU31" s="36"/>
      <c r="AV31" s="26" t="s">
        <v>93</v>
      </c>
      <c r="AW31" s="9"/>
      <c r="AX31" s="9"/>
      <c r="AY31" s="9"/>
      <c r="AZ31" s="9"/>
      <c r="BA31" s="9"/>
      <c r="BB31" s="9"/>
      <c r="BC31" s="9"/>
      <c r="BD31" s="9"/>
      <c r="BE31" s="9"/>
      <c r="BF31" s="9"/>
      <c r="BG31" s="9"/>
      <c r="BH31" s="9"/>
      <c r="BI31" s="9"/>
      <c r="BJ31" s="9"/>
      <c r="BK31" s="9"/>
      <c r="BL31" s="9"/>
      <c r="BM31" s="10"/>
      <c r="BN31" s="49"/>
    </row>
    <row r="32" ht="13.5" customHeight="1">
      <c r="A32" s="30"/>
      <c r="B32" s="32"/>
      <c r="C32" s="32"/>
      <c r="D32" s="32"/>
      <c r="E32" s="32"/>
      <c r="F32" s="32"/>
      <c r="G32" s="32"/>
      <c r="H32" s="32"/>
      <c r="I32" s="32"/>
      <c r="J32" s="32"/>
      <c r="K32" s="32"/>
      <c r="L32" s="32"/>
      <c r="M32" s="32"/>
      <c r="N32" s="32"/>
      <c r="O32" s="32"/>
      <c r="P32" s="32"/>
      <c r="Q32" s="32"/>
      <c r="R32" s="30"/>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0"/>
      <c r="AS32" s="194"/>
      <c r="AT32" s="194"/>
      <c r="AU32" s="30"/>
      <c r="AV32" s="32"/>
      <c r="AW32" s="32"/>
      <c r="AX32" s="32"/>
      <c r="AY32" s="32"/>
      <c r="AZ32" s="32"/>
      <c r="BA32" s="32"/>
      <c r="BB32" s="32"/>
      <c r="BC32" s="32"/>
      <c r="BD32" s="32"/>
      <c r="BE32" s="32"/>
      <c r="BF32" s="32"/>
      <c r="BG32" s="32"/>
      <c r="BH32" s="32"/>
      <c r="BI32" s="32"/>
      <c r="BJ32" s="32"/>
      <c r="BK32" s="32"/>
      <c r="BL32" s="32"/>
      <c r="BM32" s="32"/>
      <c r="BN32" s="30"/>
    </row>
    <row r="33" ht="18.0" customHeight="1">
      <c r="A33" s="36"/>
      <c r="B33" s="196" t="s">
        <v>94</v>
      </c>
      <c r="C33" s="9"/>
      <c r="D33" s="9"/>
      <c r="E33" s="9"/>
      <c r="F33" s="9"/>
      <c r="G33" s="9"/>
      <c r="H33" s="9"/>
      <c r="I33" s="9"/>
      <c r="J33" s="9"/>
      <c r="K33" s="9"/>
      <c r="L33" s="9"/>
      <c r="M33" s="9"/>
      <c r="N33" s="9"/>
      <c r="O33" s="9"/>
      <c r="P33" s="9"/>
      <c r="Q33" s="10"/>
      <c r="R33" s="65"/>
      <c r="S33" s="196" t="s">
        <v>95</v>
      </c>
      <c r="T33" s="9"/>
      <c r="U33" s="9"/>
      <c r="V33" s="9"/>
      <c r="W33" s="9"/>
      <c r="X33" s="9"/>
      <c r="Y33" s="9"/>
      <c r="Z33" s="9"/>
      <c r="AA33" s="9"/>
      <c r="AB33" s="9"/>
      <c r="AC33" s="9"/>
      <c r="AD33" s="9"/>
      <c r="AE33" s="9"/>
      <c r="AF33" s="9"/>
      <c r="AG33" s="9"/>
      <c r="AH33" s="9"/>
      <c r="AI33" s="9"/>
      <c r="AJ33" s="9"/>
      <c r="AK33" s="9"/>
      <c r="AL33" s="9"/>
      <c r="AM33" s="9"/>
      <c r="AN33" s="9"/>
      <c r="AO33" s="9"/>
      <c r="AP33" s="9"/>
      <c r="AQ33" s="10"/>
      <c r="AR33" s="49"/>
      <c r="AS33" s="194"/>
      <c r="AT33" s="194"/>
      <c r="AU33" s="36"/>
      <c r="AV33" s="197" t="s">
        <v>96</v>
      </c>
      <c r="AW33" s="9"/>
      <c r="AX33" s="9"/>
      <c r="AY33" s="9"/>
      <c r="AZ33" s="9"/>
      <c r="BA33" s="9"/>
      <c r="BB33" s="9"/>
      <c r="BC33" s="9"/>
      <c r="BD33" s="9"/>
      <c r="BE33" s="9"/>
      <c r="BF33" s="9"/>
      <c r="BG33" s="9"/>
      <c r="BH33" s="9"/>
      <c r="BI33" s="9"/>
      <c r="BJ33" s="9"/>
      <c r="BK33" s="9"/>
      <c r="BL33" s="9"/>
      <c r="BM33" s="10"/>
      <c r="BN33" s="49"/>
    </row>
    <row r="34" ht="18.0" customHeight="1">
      <c r="A34" s="36"/>
      <c r="B34" s="198" t="s">
        <v>97</v>
      </c>
      <c r="C34" s="9"/>
      <c r="D34" s="9"/>
      <c r="E34" s="9"/>
      <c r="F34" s="9"/>
      <c r="G34" s="9"/>
      <c r="H34" s="9"/>
      <c r="I34" s="9"/>
      <c r="J34" s="9"/>
      <c r="K34" s="9"/>
      <c r="L34" s="9"/>
      <c r="M34" s="9"/>
      <c r="N34" s="9"/>
      <c r="O34" s="9"/>
      <c r="P34" s="9"/>
      <c r="Q34" s="10"/>
      <c r="R34" s="199"/>
      <c r="S34" s="198" t="s">
        <v>98</v>
      </c>
      <c r="T34" s="9"/>
      <c r="U34" s="9"/>
      <c r="V34" s="9"/>
      <c r="W34" s="9"/>
      <c r="X34" s="9"/>
      <c r="Y34" s="9"/>
      <c r="Z34" s="9"/>
      <c r="AA34" s="9"/>
      <c r="AB34" s="9"/>
      <c r="AC34" s="9"/>
      <c r="AD34" s="9"/>
      <c r="AE34" s="9"/>
      <c r="AF34" s="9"/>
      <c r="AG34" s="9"/>
      <c r="AH34" s="9"/>
      <c r="AI34" s="9"/>
      <c r="AJ34" s="9"/>
      <c r="AK34" s="9"/>
      <c r="AL34" s="9"/>
      <c r="AM34" s="9"/>
      <c r="AN34" s="9"/>
      <c r="AO34" s="9"/>
      <c r="AP34" s="9"/>
      <c r="AQ34" s="10"/>
      <c r="AR34" s="49"/>
      <c r="AS34" s="194"/>
      <c r="AT34" s="194"/>
      <c r="AU34" s="36"/>
      <c r="AV34" s="200"/>
      <c r="AW34" s="119"/>
      <c r="AX34" s="119"/>
      <c r="AY34" s="119"/>
      <c r="AZ34" s="119"/>
      <c r="BA34" s="119"/>
      <c r="BB34" s="119"/>
      <c r="BC34" s="119"/>
      <c r="BD34" s="119"/>
      <c r="BE34" s="119"/>
      <c r="BF34" s="119"/>
      <c r="BG34" s="119"/>
      <c r="BH34" s="119"/>
      <c r="BI34" s="119"/>
      <c r="BJ34" s="119"/>
      <c r="BK34" s="119"/>
      <c r="BL34" s="119"/>
      <c r="BM34" s="119"/>
      <c r="BN34" s="49"/>
    </row>
    <row r="35" ht="18.0" customHeight="1">
      <c r="A35" s="36"/>
      <c r="B35" s="201"/>
      <c r="C35" s="86"/>
      <c r="D35" s="86"/>
      <c r="E35" s="86"/>
      <c r="F35" s="86"/>
      <c r="G35" s="86"/>
      <c r="H35" s="86"/>
      <c r="I35" s="86"/>
      <c r="J35" s="86"/>
      <c r="K35" s="86"/>
      <c r="L35" s="86"/>
      <c r="M35" s="86"/>
      <c r="N35" s="86"/>
      <c r="O35" s="86"/>
      <c r="P35" s="86"/>
      <c r="Q35" s="86"/>
      <c r="R35" s="199"/>
      <c r="S35" s="201"/>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49"/>
      <c r="AS35" s="194"/>
      <c r="AT35" s="194"/>
      <c r="AU35" s="36"/>
      <c r="AV35" s="202"/>
      <c r="AW35" s="119"/>
      <c r="AX35" s="119"/>
      <c r="AY35" s="119"/>
      <c r="AZ35" s="119"/>
      <c r="BA35" s="119"/>
      <c r="BB35" s="119"/>
      <c r="BC35" s="119"/>
      <c r="BD35" s="119"/>
      <c r="BE35" s="119"/>
      <c r="BF35" s="119"/>
      <c r="BG35" s="119"/>
      <c r="BH35" s="119"/>
      <c r="BI35" s="119"/>
      <c r="BJ35" s="119"/>
      <c r="BK35" s="119"/>
      <c r="BL35" s="119"/>
      <c r="BM35" s="119"/>
      <c r="BN35" s="49"/>
    </row>
    <row r="36" ht="18.0" customHeight="1">
      <c r="A36" s="36"/>
      <c r="B36" s="203"/>
      <c r="C36" s="119"/>
      <c r="D36" s="119"/>
      <c r="E36" s="119"/>
      <c r="F36" s="119"/>
      <c r="G36" s="119"/>
      <c r="H36" s="119"/>
      <c r="I36" s="119"/>
      <c r="J36" s="119"/>
      <c r="K36" s="119"/>
      <c r="L36" s="119"/>
      <c r="M36" s="119"/>
      <c r="N36" s="119"/>
      <c r="O36" s="119"/>
      <c r="P36" s="119"/>
      <c r="Q36" s="119"/>
      <c r="R36" s="199"/>
      <c r="S36" s="203"/>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49"/>
      <c r="AS36" s="194"/>
      <c r="AT36" s="194"/>
      <c r="AU36" s="36"/>
      <c r="AV36" s="202"/>
      <c r="AW36" s="119"/>
      <c r="AX36" s="119"/>
      <c r="AY36" s="119"/>
      <c r="AZ36" s="119"/>
      <c r="BA36" s="119"/>
      <c r="BB36" s="119"/>
      <c r="BC36" s="119"/>
      <c r="BD36" s="119"/>
      <c r="BE36" s="119"/>
      <c r="BF36" s="119"/>
      <c r="BG36" s="119"/>
      <c r="BH36" s="119"/>
      <c r="BI36" s="119"/>
      <c r="BJ36" s="119"/>
      <c r="BK36" s="119"/>
      <c r="BL36" s="119"/>
      <c r="BM36" s="119"/>
      <c r="BN36" s="49"/>
    </row>
    <row r="37" ht="18.0" customHeight="1">
      <c r="A37" s="36"/>
      <c r="B37" s="203"/>
      <c r="C37" s="119"/>
      <c r="D37" s="119"/>
      <c r="E37" s="119"/>
      <c r="F37" s="119"/>
      <c r="G37" s="119"/>
      <c r="H37" s="119"/>
      <c r="I37" s="119"/>
      <c r="J37" s="119"/>
      <c r="K37" s="119"/>
      <c r="L37" s="119"/>
      <c r="M37" s="119"/>
      <c r="N37" s="119"/>
      <c r="O37" s="119"/>
      <c r="P37" s="119"/>
      <c r="Q37" s="119"/>
      <c r="R37" s="199"/>
      <c r="S37" s="204"/>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49"/>
      <c r="AS37" s="194"/>
      <c r="AT37" s="194"/>
      <c r="AU37" s="36"/>
      <c r="AV37" s="202"/>
      <c r="AW37" s="119"/>
      <c r="AX37" s="119"/>
      <c r="AY37" s="119"/>
      <c r="AZ37" s="119"/>
      <c r="BA37" s="119"/>
      <c r="BB37" s="119"/>
      <c r="BC37" s="119"/>
      <c r="BD37" s="119"/>
      <c r="BE37" s="119"/>
      <c r="BF37" s="119"/>
      <c r="BG37" s="119"/>
      <c r="BH37" s="119"/>
      <c r="BI37" s="119"/>
      <c r="BJ37" s="119"/>
      <c r="BK37" s="119"/>
      <c r="BL37" s="119"/>
      <c r="BM37" s="119"/>
      <c r="BN37" s="49"/>
    </row>
    <row r="38" ht="18.0" customHeight="1">
      <c r="A38" s="36"/>
      <c r="B38" s="200"/>
      <c r="C38" s="119"/>
      <c r="D38" s="119"/>
      <c r="E38" s="119"/>
      <c r="F38" s="119"/>
      <c r="G38" s="119"/>
      <c r="H38" s="119"/>
      <c r="I38" s="119"/>
      <c r="J38" s="119"/>
      <c r="K38" s="119"/>
      <c r="L38" s="119"/>
      <c r="M38" s="119"/>
      <c r="N38" s="119"/>
      <c r="O38" s="119"/>
      <c r="P38" s="119"/>
      <c r="Q38" s="119"/>
      <c r="R38" s="199"/>
      <c r="S38" s="204"/>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49"/>
      <c r="AS38" s="194"/>
      <c r="AT38" s="194"/>
      <c r="AU38" s="36"/>
      <c r="AV38" s="200"/>
      <c r="AW38" s="119"/>
      <c r="AX38" s="119"/>
      <c r="AY38" s="119"/>
      <c r="AZ38" s="119"/>
      <c r="BA38" s="119"/>
      <c r="BB38" s="119"/>
      <c r="BC38" s="119"/>
      <c r="BD38" s="119"/>
      <c r="BE38" s="119"/>
      <c r="BF38" s="119"/>
      <c r="BG38" s="119"/>
      <c r="BH38" s="119"/>
      <c r="BI38" s="119"/>
      <c r="BJ38" s="119"/>
      <c r="BK38" s="119"/>
      <c r="BL38" s="119"/>
      <c r="BM38" s="119"/>
      <c r="BN38" s="49"/>
    </row>
    <row r="39" ht="18.0" customHeight="1">
      <c r="A39" s="36"/>
      <c r="B39" s="205"/>
      <c r="C39" s="150"/>
      <c r="D39" s="150"/>
      <c r="E39" s="150"/>
      <c r="F39" s="150"/>
      <c r="G39" s="150"/>
      <c r="H39" s="150"/>
      <c r="I39" s="150"/>
      <c r="J39" s="150"/>
      <c r="K39" s="150"/>
      <c r="L39" s="150"/>
      <c r="M39" s="150"/>
      <c r="N39" s="150"/>
      <c r="O39" s="150"/>
      <c r="P39" s="150"/>
      <c r="Q39" s="150"/>
      <c r="R39" s="199"/>
      <c r="S39" s="204"/>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49"/>
      <c r="AS39" s="194"/>
      <c r="AT39" s="194"/>
      <c r="AU39" s="36"/>
      <c r="AV39" s="202"/>
      <c r="AW39" s="119"/>
      <c r="AX39" s="119"/>
      <c r="AY39" s="119"/>
      <c r="AZ39" s="119"/>
      <c r="BA39" s="119"/>
      <c r="BB39" s="119"/>
      <c r="BC39" s="119"/>
      <c r="BD39" s="119"/>
      <c r="BE39" s="119"/>
      <c r="BF39" s="119"/>
      <c r="BG39" s="119"/>
      <c r="BH39" s="119"/>
      <c r="BI39" s="119"/>
      <c r="BJ39" s="119"/>
      <c r="BK39" s="119"/>
      <c r="BL39" s="119"/>
      <c r="BM39" s="119"/>
      <c r="BN39" s="49"/>
    </row>
    <row r="40" ht="18.0" customHeight="1">
      <c r="A40" s="36"/>
      <c r="B40" s="198" t="s">
        <v>99</v>
      </c>
      <c r="C40" s="9"/>
      <c r="D40" s="9"/>
      <c r="E40" s="9"/>
      <c r="F40" s="9"/>
      <c r="G40" s="9"/>
      <c r="H40" s="9"/>
      <c r="I40" s="9"/>
      <c r="J40" s="9"/>
      <c r="K40" s="9"/>
      <c r="L40" s="9"/>
      <c r="M40" s="9"/>
      <c r="N40" s="9"/>
      <c r="O40" s="9"/>
      <c r="P40" s="9"/>
      <c r="Q40" s="10"/>
      <c r="R40" s="199"/>
      <c r="S40" s="204"/>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49"/>
      <c r="AS40" s="194"/>
      <c r="AT40" s="194"/>
      <c r="AU40" s="36"/>
      <c r="AV40" s="202"/>
      <c r="AW40" s="119"/>
      <c r="AX40" s="119"/>
      <c r="AY40" s="119"/>
      <c r="AZ40" s="119"/>
      <c r="BA40" s="119"/>
      <c r="BB40" s="119"/>
      <c r="BC40" s="119"/>
      <c r="BD40" s="119"/>
      <c r="BE40" s="119"/>
      <c r="BF40" s="119"/>
      <c r="BG40" s="119"/>
      <c r="BH40" s="119"/>
      <c r="BI40" s="119"/>
      <c r="BJ40" s="119"/>
      <c r="BK40" s="119"/>
      <c r="BL40" s="119"/>
      <c r="BM40" s="121"/>
      <c r="BN40" s="49"/>
    </row>
    <row r="41" ht="18.0" customHeight="1">
      <c r="A41" s="36"/>
      <c r="B41" s="201"/>
      <c r="C41" s="86"/>
      <c r="D41" s="86"/>
      <c r="E41" s="86"/>
      <c r="F41" s="86"/>
      <c r="G41" s="86"/>
      <c r="H41" s="86"/>
      <c r="I41" s="86"/>
      <c r="J41" s="86"/>
      <c r="K41" s="86"/>
      <c r="L41" s="86"/>
      <c r="M41" s="86"/>
      <c r="N41" s="86"/>
      <c r="O41" s="86"/>
      <c r="P41" s="86"/>
      <c r="Q41" s="86"/>
      <c r="R41" s="199"/>
      <c r="S41" s="206"/>
      <c r="T41" s="150"/>
      <c r="U41" s="150"/>
      <c r="V41" s="150"/>
      <c r="W41" s="150"/>
      <c r="X41" s="150"/>
      <c r="Y41" s="150"/>
      <c r="Z41" s="150"/>
      <c r="AA41" s="150"/>
      <c r="AB41" s="150"/>
      <c r="AC41" s="150"/>
      <c r="AD41" s="150"/>
      <c r="AE41" s="150"/>
      <c r="AF41" s="150"/>
      <c r="AG41" s="150"/>
      <c r="AH41" s="150"/>
      <c r="AI41" s="150"/>
      <c r="AJ41" s="150"/>
      <c r="AK41" s="150"/>
      <c r="AL41" s="150"/>
      <c r="AM41" s="150"/>
      <c r="AN41" s="150"/>
      <c r="AO41" s="150"/>
      <c r="AP41" s="150"/>
      <c r="AQ41" s="150"/>
      <c r="AR41" s="49"/>
      <c r="AS41" s="194"/>
      <c r="AT41" s="194"/>
      <c r="AU41" s="36"/>
      <c r="AV41" s="202"/>
      <c r="AW41" s="119"/>
      <c r="AX41" s="119"/>
      <c r="AY41" s="119"/>
      <c r="AZ41" s="119"/>
      <c r="BA41" s="119"/>
      <c r="BB41" s="119"/>
      <c r="BC41" s="119"/>
      <c r="BD41" s="119"/>
      <c r="BE41" s="119"/>
      <c r="BF41" s="119"/>
      <c r="BG41" s="119"/>
      <c r="BH41" s="119"/>
      <c r="BI41" s="119"/>
      <c r="BJ41" s="119"/>
      <c r="BK41" s="119"/>
      <c r="BL41" s="119"/>
      <c r="BM41" s="121"/>
      <c r="BN41" s="49"/>
    </row>
    <row r="42" ht="18.0" customHeight="1">
      <c r="A42" s="36"/>
      <c r="B42" s="203"/>
      <c r="C42" s="119"/>
      <c r="D42" s="119"/>
      <c r="E42" s="119"/>
      <c r="F42" s="119"/>
      <c r="G42" s="119"/>
      <c r="H42" s="119"/>
      <c r="I42" s="119"/>
      <c r="J42" s="119"/>
      <c r="K42" s="119"/>
      <c r="L42" s="119"/>
      <c r="M42" s="119"/>
      <c r="N42" s="119"/>
      <c r="O42" s="119"/>
      <c r="P42" s="119"/>
      <c r="Q42" s="119"/>
      <c r="R42" s="199"/>
      <c r="S42" s="198" t="s">
        <v>100</v>
      </c>
      <c r="T42" s="9"/>
      <c r="U42" s="9"/>
      <c r="V42" s="9"/>
      <c r="W42" s="9"/>
      <c r="X42" s="9"/>
      <c r="Y42" s="9"/>
      <c r="Z42" s="9"/>
      <c r="AA42" s="9"/>
      <c r="AB42" s="9"/>
      <c r="AC42" s="9"/>
      <c r="AD42" s="9"/>
      <c r="AE42" s="9"/>
      <c r="AF42" s="9"/>
      <c r="AG42" s="9"/>
      <c r="AH42" s="9"/>
      <c r="AI42" s="9"/>
      <c r="AJ42" s="9"/>
      <c r="AK42" s="9"/>
      <c r="AL42" s="9"/>
      <c r="AM42" s="9"/>
      <c r="AN42" s="9"/>
      <c r="AO42" s="9"/>
      <c r="AP42" s="9"/>
      <c r="AQ42" s="10"/>
      <c r="AR42" s="49"/>
      <c r="AS42" s="194"/>
      <c r="AT42" s="194"/>
      <c r="AU42" s="36"/>
      <c r="AV42" s="204"/>
      <c r="AW42" s="119"/>
      <c r="AX42" s="119"/>
      <c r="AY42" s="119"/>
      <c r="AZ42" s="119"/>
      <c r="BA42" s="119"/>
      <c r="BB42" s="119"/>
      <c r="BC42" s="119"/>
      <c r="BD42" s="119"/>
      <c r="BE42" s="119"/>
      <c r="BF42" s="119"/>
      <c r="BG42" s="119"/>
      <c r="BH42" s="119"/>
      <c r="BI42" s="119"/>
      <c r="BJ42" s="119"/>
      <c r="BK42" s="119"/>
      <c r="BL42" s="119"/>
      <c r="BM42" s="121"/>
      <c r="BN42" s="49"/>
    </row>
    <row r="43" ht="18.0" customHeight="1">
      <c r="A43" s="36"/>
      <c r="B43" s="203"/>
      <c r="C43" s="119"/>
      <c r="D43" s="119"/>
      <c r="E43" s="119"/>
      <c r="F43" s="119"/>
      <c r="G43" s="119"/>
      <c r="H43" s="119"/>
      <c r="I43" s="119"/>
      <c r="J43" s="119"/>
      <c r="K43" s="119"/>
      <c r="L43" s="119"/>
      <c r="M43" s="119"/>
      <c r="N43" s="119"/>
      <c r="O43" s="119"/>
      <c r="P43" s="119"/>
      <c r="Q43" s="119"/>
      <c r="R43" s="199"/>
      <c r="S43" s="207"/>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49"/>
      <c r="AS43" s="194"/>
      <c r="AT43" s="194"/>
      <c r="AU43" s="36"/>
      <c r="AV43" s="204"/>
      <c r="AW43" s="119"/>
      <c r="AX43" s="119"/>
      <c r="AY43" s="119"/>
      <c r="AZ43" s="119"/>
      <c r="BA43" s="119"/>
      <c r="BB43" s="119"/>
      <c r="BC43" s="119"/>
      <c r="BD43" s="119"/>
      <c r="BE43" s="119"/>
      <c r="BF43" s="119"/>
      <c r="BG43" s="119"/>
      <c r="BH43" s="119"/>
      <c r="BI43" s="119"/>
      <c r="BJ43" s="119"/>
      <c r="BK43" s="119"/>
      <c r="BL43" s="119"/>
      <c r="BM43" s="121"/>
      <c r="BN43" s="49"/>
    </row>
    <row r="44" ht="18.0" customHeight="1">
      <c r="A44" s="36"/>
      <c r="B44" s="203"/>
      <c r="C44" s="119"/>
      <c r="D44" s="119"/>
      <c r="E44" s="119"/>
      <c r="F44" s="119"/>
      <c r="G44" s="119"/>
      <c r="H44" s="119"/>
      <c r="I44" s="119"/>
      <c r="J44" s="119"/>
      <c r="K44" s="119"/>
      <c r="L44" s="119"/>
      <c r="M44" s="119"/>
      <c r="N44" s="119"/>
      <c r="O44" s="119"/>
      <c r="P44" s="119"/>
      <c r="Q44" s="119"/>
      <c r="R44" s="199"/>
      <c r="S44" s="204"/>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49"/>
      <c r="AS44" s="194"/>
      <c r="AT44" s="194"/>
      <c r="AU44" s="36"/>
      <c r="AV44" s="204"/>
      <c r="AW44" s="119"/>
      <c r="AX44" s="119"/>
      <c r="AY44" s="119"/>
      <c r="AZ44" s="119"/>
      <c r="BA44" s="119"/>
      <c r="BB44" s="119"/>
      <c r="BC44" s="119"/>
      <c r="BD44" s="119"/>
      <c r="BE44" s="119"/>
      <c r="BF44" s="119"/>
      <c r="BG44" s="119"/>
      <c r="BH44" s="119"/>
      <c r="BI44" s="119"/>
      <c r="BJ44" s="119"/>
      <c r="BK44" s="119"/>
      <c r="BL44" s="119"/>
      <c r="BM44" s="121"/>
      <c r="BN44" s="49"/>
    </row>
    <row r="45" ht="18.0" customHeight="1">
      <c r="A45" s="36"/>
      <c r="B45" s="208"/>
      <c r="C45" s="150"/>
      <c r="D45" s="150"/>
      <c r="E45" s="150"/>
      <c r="F45" s="150"/>
      <c r="G45" s="150"/>
      <c r="H45" s="150"/>
      <c r="I45" s="150"/>
      <c r="J45" s="150"/>
      <c r="K45" s="150"/>
      <c r="L45" s="150"/>
      <c r="M45" s="150"/>
      <c r="N45" s="150"/>
      <c r="O45" s="150"/>
      <c r="P45" s="150"/>
      <c r="Q45" s="150"/>
      <c r="R45" s="199"/>
      <c r="S45" s="204"/>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49"/>
      <c r="AS45" s="194"/>
      <c r="AT45" s="194"/>
      <c r="AU45" s="36"/>
      <c r="AV45" s="204"/>
      <c r="AW45" s="119"/>
      <c r="AX45" s="119"/>
      <c r="AY45" s="119"/>
      <c r="AZ45" s="119"/>
      <c r="BA45" s="119"/>
      <c r="BB45" s="119"/>
      <c r="BC45" s="119"/>
      <c r="BD45" s="119"/>
      <c r="BE45" s="119"/>
      <c r="BF45" s="119"/>
      <c r="BG45" s="119"/>
      <c r="BH45" s="119"/>
      <c r="BI45" s="119"/>
      <c r="BJ45" s="119"/>
      <c r="BK45" s="119"/>
      <c r="BL45" s="119"/>
      <c r="BM45" s="121"/>
      <c r="BN45" s="49"/>
    </row>
    <row r="46" ht="18.0" customHeight="1">
      <c r="A46" s="36"/>
      <c r="B46" s="198" t="s">
        <v>102</v>
      </c>
      <c r="C46" s="9"/>
      <c r="D46" s="9"/>
      <c r="E46" s="9"/>
      <c r="F46" s="9"/>
      <c r="G46" s="9"/>
      <c r="H46" s="9"/>
      <c r="I46" s="9"/>
      <c r="J46" s="9"/>
      <c r="K46" s="9"/>
      <c r="L46" s="9"/>
      <c r="M46" s="9"/>
      <c r="N46" s="9"/>
      <c r="O46" s="9"/>
      <c r="P46" s="9"/>
      <c r="Q46" s="10"/>
      <c r="R46" s="199"/>
      <c r="S46" s="204"/>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49"/>
      <c r="AS46" s="194"/>
      <c r="AT46" s="194"/>
      <c r="AU46" s="36"/>
      <c r="AV46" s="204"/>
      <c r="AW46" s="119"/>
      <c r="AX46" s="119"/>
      <c r="AY46" s="119"/>
      <c r="AZ46" s="119"/>
      <c r="BA46" s="119"/>
      <c r="BB46" s="119"/>
      <c r="BC46" s="119"/>
      <c r="BD46" s="119"/>
      <c r="BE46" s="119"/>
      <c r="BF46" s="119"/>
      <c r="BG46" s="119"/>
      <c r="BH46" s="119"/>
      <c r="BI46" s="119"/>
      <c r="BJ46" s="119"/>
      <c r="BK46" s="119"/>
      <c r="BL46" s="119"/>
      <c r="BM46" s="121"/>
      <c r="BN46" s="49"/>
    </row>
    <row r="47" ht="18.0" customHeight="1">
      <c r="A47" s="36"/>
      <c r="B47" s="201"/>
      <c r="C47" s="86"/>
      <c r="D47" s="86"/>
      <c r="E47" s="86"/>
      <c r="F47" s="86"/>
      <c r="G47" s="86"/>
      <c r="H47" s="86"/>
      <c r="I47" s="86"/>
      <c r="J47" s="86"/>
      <c r="K47" s="86"/>
      <c r="L47" s="86"/>
      <c r="M47" s="86"/>
      <c r="N47" s="86"/>
      <c r="O47" s="86"/>
      <c r="P47" s="86"/>
      <c r="Q47" s="86"/>
      <c r="R47" s="199"/>
      <c r="S47" s="204"/>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49"/>
      <c r="AS47" s="194"/>
      <c r="AT47" s="194"/>
      <c r="AU47" s="36"/>
      <c r="AV47" s="204"/>
      <c r="AW47" s="119"/>
      <c r="AX47" s="119"/>
      <c r="AY47" s="119"/>
      <c r="AZ47" s="119"/>
      <c r="BA47" s="119"/>
      <c r="BB47" s="119"/>
      <c r="BC47" s="119"/>
      <c r="BD47" s="119"/>
      <c r="BE47" s="119"/>
      <c r="BF47" s="119"/>
      <c r="BG47" s="119"/>
      <c r="BH47" s="119"/>
      <c r="BI47" s="119"/>
      <c r="BJ47" s="119"/>
      <c r="BK47" s="119"/>
      <c r="BL47" s="119"/>
      <c r="BM47" s="121"/>
      <c r="BN47" s="49"/>
    </row>
    <row r="48" ht="18.0" customHeight="1">
      <c r="A48" s="36"/>
      <c r="B48" s="203"/>
      <c r="C48" s="119"/>
      <c r="D48" s="119"/>
      <c r="E48" s="119"/>
      <c r="F48" s="119"/>
      <c r="G48" s="119"/>
      <c r="H48" s="119"/>
      <c r="I48" s="119"/>
      <c r="J48" s="119"/>
      <c r="K48" s="119"/>
      <c r="L48" s="119"/>
      <c r="M48" s="119"/>
      <c r="N48" s="119"/>
      <c r="O48" s="119"/>
      <c r="P48" s="119"/>
      <c r="Q48" s="119"/>
      <c r="R48" s="199"/>
      <c r="S48" s="204"/>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49"/>
      <c r="AS48" s="194"/>
      <c r="AT48" s="194"/>
      <c r="AU48" s="36"/>
      <c r="AV48" s="204"/>
      <c r="AW48" s="119"/>
      <c r="AX48" s="119"/>
      <c r="AY48" s="119"/>
      <c r="AZ48" s="119"/>
      <c r="BA48" s="119"/>
      <c r="BB48" s="119"/>
      <c r="BC48" s="119"/>
      <c r="BD48" s="119"/>
      <c r="BE48" s="119"/>
      <c r="BF48" s="119"/>
      <c r="BG48" s="119"/>
      <c r="BH48" s="119"/>
      <c r="BI48" s="119"/>
      <c r="BJ48" s="119"/>
      <c r="BK48" s="119"/>
      <c r="BL48" s="119"/>
      <c r="BM48" s="121"/>
      <c r="BN48" s="49"/>
    </row>
    <row r="49" ht="18.0" customHeight="1">
      <c r="A49" s="36"/>
      <c r="B49" s="203"/>
      <c r="C49" s="119"/>
      <c r="D49" s="119"/>
      <c r="E49" s="119"/>
      <c r="F49" s="119"/>
      <c r="G49" s="119"/>
      <c r="H49" s="119"/>
      <c r="I49" s="119"/>
      <c r="J49" s="119"/>
      <c r="K49" s="119"/>
      <c r="L49" s="119"/>
      <c r="M49" s="119"/>
      <c r="N49" s="119"/>
      <c r="O49" s="119"/>
      <c r="P49" s="119"/>
      <c r="Q49" s="119"/>
      <c r="R49" s="199"/>
      <c r="S49" s="206"/>
      <c r="T49" s="150"/>
      <c r="U49" s="150"/>
      <c r="V49" s="150"/>
      <c r="W49" s="150"/>
      <c r="X49" s="150"/>
      <c r="Y49" s="150"/>
      <c r="Z49" s="150"/>
      <c r="AA49" s="150"/>
      <c r="AB49" s="150"/>
      <c r="AC49" s="150"/>
      <c r="AD49" s="150"/>
      <c r="AE49" s="150"/>
      <c r="AF49" s="150"/>
      <c r="AG49" s="150"/>
      <c r="AH49" s="150"/>
      <c r="AI49" s="150"/>
      <c r="AJ49" s="150"/>
      <c r="AK49" s="150"/>
      <c r="AL49" s="150"/>
      <c r="AM49" s="150"/>
      <c r="AN49" s="150"/>
      <c r="AO49" s="150"/>
      <c r="AP49" s="150"/>
      <c r="AQ49" s="150"/>
      <c r="AR49" s="49"/>
      <c r="AS49" s="194"/>
      <c r="AT49" s="194"/>
      <c r="AU49" s="36"/>
      <c r="AV49" s="206"/>
      <c r="AW49" s="150"/>
      <c r="AX49" s="150"/>
      <c r="AY49" s="150"/>
      <c r="AZ49" s="150"/>
      <c r="BA49" s="150"/>
      <c r="BB49" s="150"/>
      <c r="BC49" s="150"/>
      <c r="BD49" s="150"/>
      <c r="BE49" s="150"/>
      <c r="BF49" s="150"/>
      <c r="BG49" s="150"/>
      <c r="BH49" s="150"/>
      <c r="BI49" s="150"/>
      <c r="BJ49" s="150"/>
      <c r="BK49" s="150"/>
      <c r="BL49" s="150"/>
      <c r="BM49" s="153"/>
      <c r="BN49" s="49"/>
    </row>
    <row r="50" ht="18.0" customHeight="1">
      <c r="A50" s="36"/>
      <c r="B50" s="203"/>
      <c r="C50" s="119"/>
      <c r="D50" s="119"/>
      <c r="E50" s="119"/>
      <c r="F50" s="119"/>
      <c r="G50" s="119"/>
      <c r="H50" s="119"/>
      <c r="I50" s="119"/>
      <c r="J50" s="119"/>
      <c r="K50" s="119"/>
      <c r="L50" s="119"/>
      <c r="M50" s="119"/>
      <c r="N50" s="119"/>
      <c r="O50" s="119"/>
      <c r="P50" s="119"/>
      <c r="Q50" s="119"/>
      <c r="R50" s="199"/>
      <c r="S50" s="198" t="s">
        <v>113</v>
      </c>
      <c r="T50" s="9"/>
      <c r="U50" s="9"/>
      <c r="V50" s="9"/>
      <c r="W50" s="9"/>
      <c r="X50" s="9"/>
      <c r="Y50" s="9"/>
      <c r="Z50" s="9"/>
      <c r="AA50" s="9"/>
      <c r="AB50" s="9"/>
      <c r="AC50" s="9"/>
      <c r="AD50" s="9"/>
      <c r="AE50" s="9"/>
      <c r="AF50" s="9"/>
      <c r="AG50" s="9"/>
      <c r="AH50" s="9"/>
      <c r="AI50" s="9"/>
      <c r="AJ50" s="9"/>
      <c r="AK50" s="9"/>
      <c r="AL50" s="9"/>
      <c r="AM50" s="9"/>
      <c r="AN50" s="9"/>
      <c r="AO50" s="9"/>
      <c r="AP50" s="9"/>
      <c r="AQ50" s="10"/>
      <c r="AR50" s="49"/>
      <c r="AS50" s="194"/>
      <c r="AT50" s="194"/>
      <c r="AU50" s="30"/>
      <c r="AV50" s="172"/>
      <c r="AW50" s="172"/>
      <c r="AX50" s="172"/>
      <c r="AY50" s="172"/>
      <c r="AZ50" s="172"/>
      <c r="BA50" s="172"/>
      <c r="BB50" s="172"/>
      <c r="BC50" s="172"/>
      <c r="BD50" s="172"/>
      <c r="BE50" s="172"/>
      <c r="BF50" s="172"/>
      <c r="BG50" s="172"/>
      <c r="BH50" s="172"/>
      <c r="BI50" s="172"/>
      <c r="BJ50" s="172"/>
      <c r="BK50" s="172"/>
      <c r="BL50" s="172"/>
      <c r="BM50" s="172"/>
      <c r="BN50" s="30"/>
    </row>
    <row r="51" ht="18.0" customHeight="1">
      <c r="A51" s="36"/>
      <c r="B51" s="205"/>
      <c r="C51" s="150"/>
      <c r="D51" s="150"/>
      <c r="E51" s="150"/>
      <c r="F51" s="150"/>
      <c r="G51" s="150"/>
      <c r="H51" s="150"/>
      <c r="I51" s="150"/>
      <c r="J51" s="150"/>
      <c r="K51" s="150"/>
      <c r="L51" s="150"/>
      <c r="M51" s="150"/>
      <c r="N51" s="150"/>
      <c r="O51" s="150"/>
      <c r="P51" s="150"/>
      <c r="Q51" s="150"/>
      <c r="R51" s="199"/>
      <c r="S51" s="201"/>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49"/>
      <c r="AS51" s="194"/>
      <c r="AT51" s="194"/>
      <c r="AU51" s="36"/>
      <c r="AV51" s="196" t="s">
        <v>119</v>
      </c>
      <c r="AW51" s="9"/>
      <c r="AX51" s="9"/>
      <c r="AY51" s="9"/>
      <c r="AZ51" s="9"/>
      <c r="BA51" s="9"/>
      <c r="BB51" s="9"/>
      <c r="BC51" s="9"/>
      <c r="BD51" s="9"/>
      <c r="BE51" s="9"/>
      <c r="BF51" s="9"/>
      <c r="BG51" s="9"/>
      <c r="BH51" s="9"/>
      <c r="BI51" s="9"/>
      <c r="BJ51" s="9"/>
      <c r="BK51" s="9"/>
      <c r="BL51" s="9"/>
      <c r="BM51" s="10"/>
      <c r="BN51" s="49"/>
    </row>
    <row r="52" ht="18.0" customHeight="1">
      <c r="A52" s="36"/>
      <c r="B52" s="198" t="s">
        <v>120</v>
      </c>
      <c r="C52" s="9"/>
      <c r="D52" s="9"/>
      <c r="E52" s="9"/>
      <c r="F52" s="9"/>
      <c r="G52" s="9"/>
      <c r="H52" s="9"/>
      <c r="I52" s="9"/>
      <c r="J52" s="9"/>
      <c r="K52" s="9"/>
      <c r="L52" s="9"/>
      <c r="M52" s="9"/>
      <c r="N52" s="9"/>
      <c r="O52" s="9"/>
      <c r="P52" s="9"/>
      <c r="Q52" s="10"/>
      <c r="R52" s="199"/>
      <c r="S52" s="204"/>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49"/>
      <c r="AS52" s="194"/>
      <c r="AT52" s="194"/>
      <c r="AU52" s="36"/>
      <c r="AV52" s="221"/>
      <c r="AW52" s="86"/>
      <c r="AX52" s="86"/>
      <c r="AY52" s="86"/>
      <c r="AZ52" s="86"/>
      <c r="BA52" s="86"/>
      <c r="BB52" s="86"/>
      <c r="BC52" s="86"/>
      <c r="BD52" s="86"/>
      <c r="BE52" s="86"/>
      <c r="BF52" s="86"/>
      <c r="BG52" s="86"/>
      <c r="BH52" s="86"/>
      <c r="BI52" s="86"/>
      <c r="BJ52" s="86"/>
      <c r="BK52" s="86"/>
      <c r="BL52" s="86"/>
      <c r="BM52" s="86"/>
      <c r="BN52" s="49"/>
    </row>
    <row r="53" ht="18.0" customHeight="1">
      <c r="A53" s="36"/>
      <c r="B53" s="201"/>
      <c r="C53" s="86"/>
      <c r="D53" s="86"/>
      <c r="E53" s="86"/>
      <c r="F53" s="86"/>
      <c r="G53" s="86"/>
      <c r="H53" s="86"/>
      <c r="I53" s="86"/>
      <c r="J53" s="86"/>
      <c r="K53" s="86"/>
      <c r="L53" s="86"/>
      <c r="M53" s="86"/>
      <c r="N53" s="86"/>
      <c r="O53" s="86"/>
      <c r="P53" s="86"/>
      <c r="Q53" s="86"/>
      <c r="R53" s="199"/>
      <c r="S53" s="204"/>
      <c r="T53" s="119"/>
      <c r="U53" s="119"/>
      <c r="V53" s="119"/>
      <c r="W53" s="119"/>
      <c r="X53" s="119"/>
      <c r="Y53" s="119"/>
      <c r="Z53" s="119"/>
      <c r="AA53" s="119"/>
      <c r="AB53" s="119"/>
      <c r="AC53" s="119"/>
      <c r="AD53" s="119"/>
      <c r="AE53" s="119"/>
      <c r="AF53" s="119"/>
      <c r="AG53" s="119"/>
      <c r="AH53" s="119"/>
      <c r="AI53" s="119"/>
      <c r="AJ53" s="119"/>
      <c r="AK53" s="119"/>
      <c r="AL53" s="119"/>
      <c r="AM53" s="119"/>
      <c r="AN53" s="119"/>
      <c r="AO53" s="119"/>
      <c r="AP53" s="119"/>
      <c r="AQ53" s="119"/>
      <c r="AR53" s="49"/>
      <c r="AS53" s="194"/>
      <c r="AT53" s="194"/>
      <c r="AU53" s="36"/>
      <c r="AV53" s="200"/>
      <c r="AW53" s="119"/>
      <c r="AX53" s="119"/>
      <c r="AY53" s="119"/>
      <c r="AZ53" s="119"/>
      <c r="BA53" s="119"/>
      <c r="BB53" s="119"/>
      <c r="BC53" s="119"/>
      <c r="BD53" s="119"/>
      <c r="BE53" s="119"/>
      <c r="BF53" s="119"/>
      <c r="BG53" s="119"/>
      <c r="BH53" s="119"/>
      <c r="BI53" s="119"/>
      <c r="BJ53" s="119"/>
      <c r="BK53" s="119"/>
      <c r="BL53" s="119"/>
      <c r="BM53" s="119"/>
      <c r="BN53" s="49"/>
    </row>
    <row r="54" ht="18.0" customHeight="1">
      <c r="A54" s="36"/>
      <c r="B54" s="203"/>
      <c r="C54" s="119"/>
      <c r="D54" s="119"/>
      <c r="E54" s="119"/>
      <c r="F54" s="119"/>
      <c r="G54" s="119"/>
      <c r="H54" s="119"/>
      <c r="I54" s="119"/>
      <c r="J54" s="119"/>
      <c r="K54" s="119"/>
      <c r="L54" s="119"/>
      <c r="M54" s="119"/>
      <c r="N54" s="119"/>
      <c r="O54" s="119"/>
      <c r="P54" s="119"/>
      <c r="Q54" s="119"/>
      <c r="R54" s="199"/>
      <c r="S54" s="204"/>
      <c r="T54" s="119"/>
      <c r="U54" s="119"/>
      <c r="V54" s="119"/>
      <c r="W54" s="119"/>
      <c r="X54" s="119"/>
      <c r="Y54" s="119"/>
      <c r="Z54" s="119"/>
      <c r="AA54" s="119"/>
      <c r="AB54" s="119"/>
      <c r="AC54" s="119"/>
      <c r="AD54" s="119"/>
      <c r="AE54" s="119"/>
      <c r="AF54" s="119"/>
      <c r="AG54" s="119"/>
      <c r="AH54" s="119"/>
      <c r="AI54" s="119"/>
      <c r="AJ54" s="119"/>
      <c r="AK54" s="119"/>
      <c r="AL54" s="119"/>
      <c r="AM54" s="119"/>
      <c r="AN54" s="119"/>
      <c r="AO54" s="119"/>
      <c r="AP54" s="119"/>
      <c r="AQ54" s="119"/>
      <c r="AR54" s="49"/>
      <c r="AS54" s="194"/>
      <c r="AT54" s="194"/>
      <c r="AU54" s="36"/>
      <c r="AV54" s="200"/>
      <c r="AW54" s="119"/>
      <c r="AX54" s="119"/>
      <c r="AY54" s="119"/>
      <c r="AZ54" s="119"/>
      <c r="BA54" s="119"/>
      <c r="BB54" s="119"/>
      <c r="BC54" s="119"/>
      <c r="BD54" s="119"/>
      <c r="BE54" s="119"/>
      <c r="BF54" s="119"/>
      <c r="BG54" s="119"/>
      <c r="BH54" s="119"/>
      <c r="BI54" s="119"/>
      <c r="BJ54" s="119"/>
      <c r="BK54" s="119"/>
      <c r="BL54" s="119"/>
      <c r="BM54" s="119"/>
      <c r="BN54" s="49"/>
    </row>
    <row r="55" ht="18.0" customHeight="1">
      <c r="A55" s="36"/>
      <c r="B55" s="203"/>
      <c r="C55" s="119"/>
      <c r="D55" s="119"/>
      <c r="E55" s="119"/>
      <c r="F55" s="119"/>
      <c r="G55" s="119"/>
      <c r="H55" s="119"/>
      <c r="I55" s="119"/>
      <c r="J55" s="119"/>
      <c r="K55" s="119"/>
      <c r="L55" s="119"/>
      <c r="M55" s="119"/>
      <c r="N55" s="119"/>
      <c r="O55" s="119"/>
      <c r="P55" s="119"/>
      <c r="Q55" s="119"/>
      <c r="R55" s="199"/>
      <c r="S55" s="204"/>
      <c r="T55" s="119"/>
      <c r="U55" s="119"/>
      <c r="V55" s="119"/>
      <c r="W55" s="119"/>
      <c r="X55" s="119"/>
      <c r="Y55" s="119"/>
      <c r="Z55" s="119"/>
      <c r="AA55" s="119"/>
      <c r="AB55" s="119"/>
      <c r="AC55" s="119"/>
      <c r="AD55" s="119"/>
      <c r="AE55" s="119"/>
      <c r="AF55" s="119"/>
      <c r="AG55" s="119"/>
      <c r="AH55" s="119"/>
      <c r="AI55" s="119"/>
      <c r="AJ55" s="119"/>
      <c r="AK55" s="119"/>
      <c r="AL55" s="119"/>
      <c r="AM55" s="119"/>
      <c r="AN55" s="119"/>
      <c r="AO55" s="119"/>
      <c r="AP55" s="119"/>
      <c r="AQ55" s="119"/>
      <c r="AR55" s="49"/>
      <c r="AS55" s="194"/>
      <c r="AT55" s="194"/>
      <c r="AU55" s="36"/>
      <c r="AV55" s="200"/>
      <c r="AW55" s="119"/>
      <c r="AX55" s="119"/>
      <c r="AY55" s="119"/>
      <c r="AZ55" s="119"/>
      <c r="BA55" s="119"/>
      <c r="BB55" s="119"/>
      <c r="BC55" s="119"/>
      <c r="BD55" s="119"/>
      <c r="BE55" s="119"/>
      <c r="BF55" s="119"/>
      <c r="BG55" s="119"/>
      <c r="BH55" s="119"/>
      <c r="BI55" s="119"/>
      <c r="BJ55" s="119"/>
      <c r="BK55" s="119"/>
      <c r="BL55" s="119"/>
      <c r="BM55" s="119"/>
      <c r="BN55" s="49"/>
    </row>
    <row r="56" ht="18.0" customHeight="1">
      <c r="A56" s="36"/>
      <c r="B56" s="200"/>
      <c r="C56" s="119"/>
      <c r="D56" s="119"/>
      <c r="E56" s="119"/>
      <c r="F56" s="119"/>
      <c r="G56" s="119"/>
      <c r="H56" s="119"/>
      <c r="I56" s="119"/>
      <c r="J56" s="119"/>
      <c r="K56" s="119"/>
      <c r="L56" s="119"/>
      <c r="M56" s="119"/>
      <c r="N56" s="119"/>
      <c r="O56" s="119"/>
      <c r="P56" s="119"/>
      <c r="Q56" s="119"/>
      <c r="R56" s="199"/>
      <c r="S56" s="204"/>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c r="AP56" s="119"/>
      <c r="AQ56" s="119"/>
      <c r="AR56" s="49"/>
      <c r="AS56" s="194"/>
      <c r="AT56" s="194"/>
      <c r="AU56" s="36"/>
      <c r="AV56" s="200"/>
      <c r="AW56" s="119"/>
      <c r="AX56" s="119"/>
      <c r="AY56" s="119"/>
      <c r="AZ56" s="119"/>
      <c r="BA56" s="119"/>
      <c r="BB56" s="119"/>
      <c r="BC56" s="119"/>
      <c r="BD56" s="119"/>
      <c r="BE56" s="119"/>
      <c r="BF56" s="119"/>
      <c r="BG56" s="119"/>
      <c r="BH56" s="119"/>
      <c r="BI56" s="119"/>
      <c r="BJ56" s="119"/>
      <c r="BK56" s="119"/>
      <c r="BL56" s="119"/>
      <c r="BM56" s="119"/>
      <c r="BN56" s="49"/>
    </row>
    <row r="57" ht="18.0" customHeight="1">
      <c r="A57" s="36"/>
      <c r="B57" s="205"/>
      <c r="C57" s="150"/>
      <c r="D57" s="150"/>
      <c r="E57" s="150"/>
      <c r="F57" s="150"/>
      <c r="G57" s="150"/>
      <c r="H57" s="150"/>
      <c r="I57" s="150"/>
      <c r="J57" s="150"/>
      <c r="K57" s="150"/>
      <c r="L57" s="150"/>
      <c r="M57" s="150"/>
      <c r="N57" s="150"/>
      <c r="O57" s="150"/>
      <c r="P57" s="150"/>
      <c r="Q57" s="150"/>
      <c r="R57" s="199"/>
      <c r="S57" s="206"/>
      <c r="T57" s="150"/>
      <c r="U57" s="150"/>
      <c r="V57" s="150"/>
      <c r="W57" s="150"/>
      <c r="X57" s="150"/>
      <c r="Y57" s="150"/>
      <c r="Z57" s="150"/>
      <c r="AA57" s="150"/>
      <c r="AB57" s="150"/>
      <c r="AC57" s="150"/>
      <c r="AD57" s="150"/>
      <c r="AE57" s="150"/>
      <c r="AF57" s="150"/>
      <c r="AG57" s="150"/>
      <c r="AH57" s="150"/>
      <c r="AI57" s="150"/>
      <c r="AJ57" s="150"/>
      <c r="AK57" s="150"/>
      <c r="AL57" s="150"/>
      <c r="AM57" s="150"/>
      <c r="AN57" s="150"/>
      <c r="AO57" s="150"/>
      <c r="AP57" s="150"/>
      <c r="AQ57" s="150"/>
      <c r="AR57" s="49"/>
      <c r="AS57" s="194"/>
      <c r="AT57" s="194"/>
      <c r="AU57" s="36"/>
      <c r="AV57" s="205"/>
      <c r="AW57" s="150"/>
      <c r="AX57" s="150"/>
      <c r="AY57" s="150"/>
      <c r="AZ57" s="150"/>
      <c r="BA57" s="150"/>
      <c r="BB57" s="150"/>
      <c r="BC57" s="150"/>
      <c r="BD57" s="150"/>
      <c r="BE57" s="150"/>
      <c r="BF57" s="150"/>
      <c r="BG57" s="150"/>
      <c r="BH57" s="150"/>
      <c r="BI57" s="150"/>
      <c r="BJ57" s="150"/>
      <c r="BK57" s="150"/>
      <c r="BL57" s="150"/>
      <c r="BM57" s="150"/>
      <c r="BN57" s="49"/>
    </row>
    <row r="58" ht="13.5" customHeight="1">
      <c r="A58" s="30"/>
      <c r="B58" s="171"/>
      <c r="C58" s="171"/>
      <c r="D58" s="171"/>
      <c r="E58" s="171"/>
      <c r="F58" s="171"/>
      <c r="G58" s="171"/>
      <c r="H58" s="171"/>
      <c r="I58" s="171"/>
      <c r="J58" s="171"/>
      <c r="K58" s="171"/>
      <c r="L58" s="171"/>
      <c r="M58" s="171"/>
      <c r="N58" s="171"/>
      <c r="O58" s="171"/>
      <c r="P58" s="171"/>
      <c r="Q58" s="171"/>
      <c r="R58" s="30"/>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30"/>
      <c r="AS58" s="194"/>
      <c r="AT58" s="194"/>
      <c r="AU58" s="30"/>
      <c r="AV58" s="171"/>
      <c r="AW58" s="171"/>
      <c r="AX58" s="171"/>
      <c r="AY58" s="171"/>
      <c r="AZ58" s="171"/>
      <c r="BA58" s="171"/>
      <c r="BB58" s="171"/>
      <c r="BC58" s="171"/>
      <c r="BD58" s="171"/>
      <c r="BE58" s="171"/>
      <c r="BF58" s="171"/>
      <c r="BG58" s="171"/>
      <c r="BH58" s="171"/>
      <c r="BI58" s="171"/>
      <c r="BJ58" s="171"/>
      <c r="BK58" s="171"/>
      <c r="BL58" s="171"/>
      <c r="BM58" s="171"/>
      <c r="BN58" s="30"/>
    </row>
  </sheetData>
  <mergeCells count="362">
    <mergeCell ref="B24:J24"/>
    <mergeCell ref="B22:J22"/>
    <mergeCell ref="B23:J23"/>
    <mergeCell ref="M23:N23"/>
    <mergeCell ref="M24:N24"/>
    <mergeCell ref="B21:J21"/>
    <mergeCell ref="M25:N25"/>
    <mergeCell ref="K21:L21"/>
    <mergeCell ref="B17:J17"/>
    <mergeCell ref="B18:J18"/>
    <mergeCell ref="M17:N17"/>
    <mergeCell ref="O17:P17"/>
    <mergeCell ref="K17:L17"/>
    <mergeCell ref="K18:L18"/>
    <mergeCell ref="O18:P18"/>
    <mergeCell ref="M18:N18"/>
    <mergeCell ref="O22:P22"/>
    <mergeCell ref="O23:P23"/>
    <mergeCell ref="O20:P20"/>
    <mergeCell ref="K24:L24"/>
    <mergeCell ref="M22:N22"/>
    <mergeCell ref="K23:L23"/>
    <mergeCell ref="K22:L22"/>
    <mergeCell ref="M21:N21"/>
    <mergeCell ref="O21:P21"/>
    <mergeCell ref="K20:L20"/>
    <mergeCell ref="O25:P25"/>
    <mergeCell ref="O24:P24"/>
    <mergeCell ref="K9:L9"/>
    <mergeCell ref="K7:L7"/>
    <mergeCell ref="B8:J8"/>
    <mergeCell ref="B7:J7"/>
    <mergeCell ref="M10:N10"/>
    <mergeCell ref="K10:L10"/>
    <mergeCell ref="B9:J9"/>
    <mergeCell ref="M9:N9"/>
    <mergeCell ref="O9:P9"/>
    <mergeCell ref="O7:P7"/>
    <mergeCell ref="M7:N7"/>
    <mergeCell ref="B50:Q50"/>
    <mergeCell ref="B47:Q47"/>
    <mergeCell ref="B48:Q48"/>
    <mergeCell ref="B49:Q49"/>
    <mergeCell ref="B43:Q43"/>
    <mergeCell ref="B44:Q44"/>
    <mergeCell ref="B46:Q46"/>
    <mergeCell ref="B45:Q45"/>
    <mergeCell ref="B41:Q41"/>
    <mergeCell ref="B55:Q55"/>
    <mergeCell ref="B56:Q56"/>
    <mergeCell ref="B57:Q57"/>
    <mergeCell ref="B42:Q42"/>
    <mergeCell ref="B54:Q54"/>
    <mergeCell ref="B53:Q53"/>
    <mergeCell ref="B14:J14"/>
    <mergeCell ref="B15:J15"/>
    <mergeCell ref="O15:P15"/>
    <mergeCell ref="O14:P14"/>
    <mergeCell ref="M15:N15"/>
    <mergeCell ref="M14:N14"/>
    <mergeCell ref="K15:L15"/>
    <mergeCell ref="K14:L14"/>
    <mergeCell ref="B20:J20"/>
    <mergeCell ref="B19:J19"/>
    <mergeCell ref="B25:J25"/>
    <mergeCell ref="K25:L25"/>
    <mergeCell ref="B33:Q33"/>
    <mergeCell ref="B40:Q40"/>
    <mergeCell ref="B27:N27"/>
    <mergeCell ref="O27:P27"/>
    <mergeCell ref="O19:P19"/>
    <mergeCell ref="M19:N19"/>
    <mergeCell ref="K19:L19"/>
    <mergeCell ref="M20:N20"/>
    <mergeCell ref="M16:N16"/>
    <mergeCell ref="O16:P16"/>
    <mergeCell ref="K16:L16"/>
    <mergeCell ref="K6:L6"/>
    <mergeCell ref="M6:N6"/>
    <mergeCell ref="O6:P6"/>
    <mergeCell ref="B6:J6"/>
    <mergeCell ref="B52:Q52"/>
    <mergeCell ref="B51:Q51"/>
    <mergeCell ref="S43:AQ43"/>
    <mergeCell ref="S47:AQ47"/>
    <mergeCell ref="S46:AQ46"/>
    <mergeCell ref="S45:AQ45"/>
    <mergeCell ref="S44:AQ44"/>
    <mergeCell ref="S54:AQ54"/>
    <mergeCell ref="S55:AQ55"/>
    <mergeCell ref="S34:AQ34"/>
    <mergeCell ref="S35:AQ35"/>
    <mergeCell ref="S33:AQ33"/>
    <mergeCell ref="AA25:AB25"/>
    <mergeCell ref="AA26:AB26"/>
    <mergeCell ref="AA17:AB17"/>
    <mergeCell ref="AC17:AD17"/>
    <mergeCell ref="AI16:AQ16"/>
    <mergeCell ref="AI17:AQ17"/>
    <mergeCell ref="AR16:AS16"/>
    <mergeCell ref="AR14:AS14"/>
    <mergeCell ref="AA14:AB14"/>
    <mergeCell ref="AA16:AB16"/>
    <mergeCell ref="AA15:AB15"/>
    <mergeCell ref="AC14:AD14"/>
    <mergeCell ref="AC13:AD13"/>
    <mergeCell ref="AA11:AB11"/>
    <mergeCell ref="AE16:AF16"/>
    <mergeCell ref="AE17:AF17"/>
    <mergeCell ref="AC15:AD15"/>
    <mergeCell ref="AC11:AD11"/>
    <mergeCell ref="AR17:AS17"/>
    <mergeCell ref="AC16:AD16"/>
    <mergeCell ref="R6:Z6"/>
    <mergeCell ref="R7:Z7"/>
    <mergeCell ref="AC9:AD9"/>
    <mergeCell ref="AC10:AD10"/>
    <mergeCell ref="R11:Z11"/>
    <mergeCell ref="AA6:AB6"/>
    <mergeCell ref="AA7:AB7"/>
    <mergeCell ref="AC5:AD5"/>
    <mergeCell ref="AA8:AB8"/>
    <mergeCell ref="AE5:AF5"/>
    <mergeCell ref="AC6:AD6"/>
    <mergeCell ref="AC20:AD20"/>
    <mergeCell ref="AA20:AB20"/>
    <mergeCell ref="AA19:AB19"/>
    <mergeCell ref="AA21:AB21"/>
    <mergeCell ref="AA18:AB18"/>
    <mergeCell ref="AA22:AB22"/>
    <mergeCell ref="AE19:AF19"/>
    <mergeCell ref="AE18:AF18"/>
    <mergeCell ref="AC21:AD21"/>
    <mergeCell ref="AC19:AD19"/>
    <mergeCell ref="AE22:AF22"/>
    <mergeCell ref="AC22:AD22"/>
    <mergeCell ref="AE20:AF20"/>
    <mergeCell ref="AC18:AD18"/>
    <mergeCell ref="AR21:AS21"/>
    <mergeCell ref="AR22:AS22"/>
    <mergeCell ref="AR23:AS23"/>
    <mergeCell ref="AR24:AS24"/>
    <mergeCell ref="AI24:AQ24"/>
    <mergeCell ref="AI23:AQ23"/>
    <mergeCell ref="AR18:AS18"/>
    <mergeCell ref="AR20:AS20"/>
    <mergeCell ref="AI18:AQ18"/>
    <mergeCell ref="R16:Z16"/>
    <mergeCell ref="R15:Z15"/>
    <mergeCell ref="R12:Z12"/>
    <mergeCell ref="AC12:AD12"/>
    <mergeCell ref="R17:Z17"/>
    <mergeCell ref="R20:Z20"/>
    <mergeCell ref="R18:Z18"/>
    <mergeCell ref="R19:Z19"/>
    <mergeCell ref="R14:Z14"/>
    <mergeCell ref="S39:AQ39"/>
    <mergeCell ref="S40:AQ40"/>
    <mergeCell ref="R9:Z9"/>
    <mergeCell ref="AA9:AB9"/>
    <mergeCell ref="AC8:AD8"/>
    <mergeCell ref="AC7:AD7"/>
    <mergeCell ref="AR6:AS6"/>
    <mergeCell ref="AI6:AQ6"/>
    <mergeCell ref="R8:Z8"/>
    <mergeCell ref="AR8:AS8"/>
    <mergeCell ref="AI7:AQ7"/>
    <mergeCell ref="AI8:AQ8"/>
    <mergeCell ref="AR7:AS7"/>
    <mergeCell ref="AE8:AF8"/>
    <mergeCell ref="AE7:AF7"/>
    <mergeCell ref="R21:Z21"/>
    <mergeCell ref="R22:Z22"/>
    <mergeCell ref="R24:Z24"/>
    <mergeCell ref="R25:Z25"/>
    <mergeCell ref="AC24:AD24"/>
    <mergeCell ref="AA24:AB24"/>
    <mergeCell ref="AC23:AD23"/>
    <mergeCell ref="AA23:AB23"/>
    <mergeCell ref="R26:Z26"/>
    <mergeCell ref="R27:AD27"/>
    <mergeCell ref="R23:Z23"/>
    <mergeCell ref="AV35:BM35"/>
    <mergeCell ref="AV33:BM33"/>
    <mergeCell ref="AV34:BM34"/>
    <mergeCell ref="AT27:AW27"/>
    <mergeCell ref="AY27:BM27"/>
    <mergeCell ref="AV39:BM39"/>
    <mergeCell ref="AV38:BM38"/>
    <mergeCell ref="AT26:AW26"/>
    <mergeCell ref="AV37:BM37"/>
    <mergeCell ref="AV43:BM43"/>
    <mergeCell ref="AV40:BM40"/>
    <mergeCell ref="AV41:BM41"/>
    <mergeCell ref="AV42:BM42"/>
    <mergeCell ref="AV31:BM31"/>
    <mergeCell ref="AV36:BM36"/>
    <mergeCell ref="AV55:BM55"/>
    <mergeCell ref="AV54:BM54"/>
    <mergeCell ref="AV52:BM52"/>
    <mergeCell ref="AV56:BM56"/>
    <mergeCell ref="AV44:BM44"/>
    <mergeCell ref="AV51:BM51"/>
    <mergeCell ref="AV45:BM45"/>
    <mergeCell ref="AV46:BM46"/>
    <mergeCell ref="AV49:BM49"/>
    <mergeCell ref="AV53:BM53"/>
    <mergeCell ref="AY24:BM24"/>
    <mergeCell ref="AT24:AW24"/>
    <mergeCell ref="AI21:AQ21"/>
    <mergeCell ref="AT21:AW21"/>
    <mergeCell ref="AI20:AQ20"/>
    <mergeCell ref="AT20:AW20"/>
    <mergeCell ref="AI25:AQ25"/>
    <mergeCell ref="AI22:AQ22"/>
    <mergeCell ref="AE23:AF23"/>
    <mergeCell ref="AE24:AF24"/>
    <mergeCell ref="AE21:AF21"/>
    <mergeCell ref="AT23:AW23"/>
    <mergeCell ref="AT25:AW25"/>
    <mergeCell ref="AY22:BM22"/>
    <mergeCell ref="AY21:BM21"/>
    <mergeCell ref="AT22:AW22"/>
    <mergeCell ref="AY17:BM17"/>
    <mergeCell ref="AY18:BM18"/>
    <mergeCell ref="AY16:BM16"/>
    <mergeCell ref="AT18:AW18"/>
    <mergeCell ref="AT16:AW16"/>
    <mergeCell ref="AT17:AW17"/>
    <mergeCell ref="AY20:BM20"/>
    <mergeCell ref="AV48:BM48"/>
    <mergeCell ref="AV47:BM47"/>
    <mergeCell ref="K3:L3"/>
    <mergeCell ref="B3:J3"/>
    <mergeCell ref="R5:Z5"/>
    <mergeCell ref="O5:P5"/>
    <mergeCell ref="M5:N5"/>
    <mergeCell ref="K5:L5"/>
    <mergeCell ref="R3:Z3"/>
    <mergeCell ref="AE3:AF3"/>
    <mergeCell ref="AC3:AD3"/>
    <mergeCell ref="AA3:AB3"/>
    <mergeCell ref="AE4:AF4"/>
    <mergeCell ref="AY4:BM4"/>
    <mergeCell ref="R4:Z4"/>
    <mergeCell ref="AC4:AD4"/>
    <mergeCell ref="AA4:AB4"/>
    <mergeCell ref="AY5:BM5"/>
    <mergeCell ref="AY6:BM6"/>
    <mergeCell ref="AA5:AB5"/>
    <mergeCell ref="A1:BN1"/>
    <mergeCell ref="B4:P4"/>
    <mergeCell ref="O3:P3"/>
    <mergeCell ref="M3:N3"/>
    <mergeCell ref="B5:J5"/>
    <mergeCell ref="AY3:BM3"/>
    <mergeCell ref="O12:P12"/>
    <mergeCell ref="AA12:AB12"/>
    <mergeCell ref="AI12:AQ12"/>
    <mergeCell ref="AI13:AQ13"/>
    <mergeCell ref="AI14:AQ14"/>
    <mergeCell ref="AI15:AQ15"/>
    <mergeCell ref="AR15:AS15"/>
    <mergeCell ref="AI11:AQ11"/>
    <mergeCell ref="AR11:AS11"/>
    <mergeCell ref="AE10:AF10"/>
    <mergeCell ref="AE12:AF12"/>
    <mergeCell ref="AE11:AF11"/>
    <mergeCell ref="AE15:AF15"/>
    <mergeCell ref="AE14:AF14"/>
    <mergeCell ref="AR10:AS10"/>
    <mergeCell ref="AT10:AW10"/>
    <mergeCell ref="O13:P13"/>
    <mergeCell ref="K13:L13"/>
    <mergeCell ref="O10:P10"/>
    <mergeCell ref="R13:Z13"/>
    <mergeCell ref="O11:P11"/>
    <mergeCell ref="AT11:AW11"/>
    <mergeCell ref="AY8:BM8"/>
    <mergeCell ref="AY9:BM9"/>
    <mergeCell ref="AY7:BM7"/>
    <mergeCell ref="AY11:BM11"/>
    <mergeCell ref="AY12:BM12"/>
    <mergeCell ref="AT13:AW13"/>
    <mergeCell ref="AT12:AW12"/>
    <mergeCell ref="AT15:AW15"/>
    <mergeCell ref="AT14:AW14"/>
    <mergeCell ref="AY14:BM14"/>
    <mergeCell ref="AY13:BM13"/>
    <mergeCell ref="AY10:BM10"/>
    <mergeCell ref="AY15:BM15"/>
    <mergeCell ref="S38:AQ38"/>
    <mergeCell ref="S42:AQ42"/>
    <mergeCell ref="S41:AQ41"/>
    <mergeCell ref="S56:AQ56"/>
    <mergeCell ref="S57:AQ57"/>
    <mergeCell ref="AV57:BM57"/>
    <mergeCell ref="S53:AQ53"/>
    <mergeCell ref="S52:AQ52"/>
    <mergeCell ref="S37:AQ37"/>
    <mergeCell ref="S36:AQ36"/>
    <mergeCell ref="B31:AQ31"/>
    <mergeCell ref="AC25:AD25"/>
    <mergeCell ref="AI26:AQ26"/>
    <mergeCell ref="AC26:AD26"/>
    <mergeCell ref="AE26:AF26"/>
    <mergeCell ref="S51:AQ51"/>
    <mergeCell ref="S50:AQ50"/>
    <mergeCell ref="S49:AQ49"/>
    <mergeCell ref="S48:AQ48"/>
    <mergeCell ref="B34:Q34"/>
    <mergeCell ref="K26:L26"/>
    <mergeCell ref="B26:J26"/>
    <mergeCell ref="M26:N26"/>
    <mergeCell ref="O26:P26"/>
    <mergeCell ref="B10:J10"/>
    <mergeCell ref="B35:Q35"/>
    <mergeCell ref="B38:Q38"/>
    <mergeCell ref="B39:Q39"/>
    <mergeCell ref="B37:Q37"/>
    <mergeCell ref="B36:Q36"/>
    <mergeCell ref="B16:J16"/>
    <mergeCell ref="AR9:AS9"/>
    <mergeCell ref="AI9:AQ9"/>
    <mergeCell ref="AT6:AW6"/>
    <mergeCell ref="AT7:AW7"/>
    <mergeCell ref="AI10:AQ10"/>
    <mergeCell ref="AO4:AW4"/>
    <mergeCell ref="AI3:AW3"/>
    <mergeCell ref="AI4:AN4"/>
    <mergeCell ref="AI5:AN5"/>
    <mergeCell ref="AO5:AW5"/>
    <mergeCell ref="AT9:AW9"/>
    <mergeCell ref="AT8:AW8"/>
    <mergeCell ref="M13:N13"/>
    <mergeCell ref="M12:N12"/>
    <mergeCell ref="B12:J12"/>
    <mergeCell ref="B13:J13"/>
    <mergeCell ref="K12:L12"/>
    <mergeCell ref="K11:L11"/>
    <mergeCell ref="M11:N11"/>
    <mergeCell ref="B11:J11"/>
    <mergeCell ref="AA10:AB10"/>
    <mergeCell ref="R10:Z10"/>
    <mergeCell ref="K8:L8"/>
    <mergeCell ref="O8:P8"/>
    <mergeCell ref="M8:N8"/>
    <mergeCell ref="AA13:AB13"/>
    <mergeCell ref="AE13:AF13"/>
    <mergeCell ref="AR12:AS12"/>
    <mergeCell ref="AR13:AS13"/>
    <mergeCell ref="AE6:AF6"/>
    <mergeCell ref="AE9:AF9"/>
    <mergeCell ref="AY25:BM25"/>
    <mergeCell ref="AY26:BM26"/>
    <mergeCell ref="AI27:AQ27"/>
    <mergeCell ref="AE27:AF27"/>
    <mergeCell ref="AR25:AS25"/>
    <mergeCell ref="AE25:AF25"/>
    <mergeCell ref="AR27:AS27"/>
    <mergeCell ref="AR26:AS26"/>
    <mergeCell ref="AY23:BM2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C0000"/>
  </sheetPr>
  <sheetViews>
    <sheetView showGridLines="0" workbookViewId="0"/>
  </sheetViews>
  <sheetFormatPr customHeight="1" defaultColWidth="17.29" defaultRowHeight="15.75"/>
  <cols>
    <col customWidth="1" min="1" max="1" width="18.71"/>
    <col customWidth="1" min="2" max="4" width="7.29"/>
    <col customWidth="1" min="5" max="5" width="10.86"/>
    <col customWidth="1" min="6" max="6" width="53.0"/>
    <col customWidth="1" min="7" max="7" width="7.29"/>
    <col customWidth="1" min="8" max="8" width="10.14"/>
    <col customWidth="1" min="9" max="11" width="5.86"/>
    <col customWidth="1" min="12" max="12" width="8.71"/>
  </cols>
  <sheetData>
    <row r="1" ht="18.0" customHeight="1">
      <c r="A1" s="1" t="s">
        <v>0</v>
      </c>
    </row>
    <row r="2" ht="13.5" customHeight="1">
      <c r="A2" s="2"/>
      <c r="B2" s="3"/>
      <c r="C2" s="4"/>
      <c r="D2" s="4"/>
      <c r="E2" s="2"/>
      <c r="F2" s="2"/>
      <c r="G2" s="4"/>
      <c r="H2" s="2"/>
      <c r="I2" s="5"/>
      <c r="J2" s="5"/>
      <c r="K2" s="6"/>
      <c r="L2" s="2"/>
    </row>
    <row r="3" ht="15.0" customHeight="1">
      <c r="A3" s="7" t="s">
        <v>1</v>
      </c>
      <c r="B3" s="8" t="s">
        <v>2</v>
      </c>
      <c r="C3" s="9"/>
      <c r="D3" s="10"/>
      <c r="E3" s="11"/>
      <c r="F3" s="7" t="s">
        <v>3</v>
      </c>
      <c r="G3" s="12">
        <f>8+Prof+WisMod</f>
        <v>14</v>
      </c>
      <c r="H3" s="13" t="s">
        <v>4</v>
      </c>
      <c r="J3" s="14"/>
      <c r="K3" s="15">
        <f>11</f>
        <v>11</v>
      </c>
      <c r="L3" s="16"/>
    </row>
    <row r="4" ht="15.0" customHeight="1">
      <c r="A4" s="17"/>
      <c r="B4" s="18"/>
      <c r="C4" s="19"/>
      <c r="D4" s="20"/>
      <c r="E4" s="21"/>
      <c r="F4" s="22"/>
      <c r="G4" s="23"/>
      <c r="H4" s="22"/>
      <c r="I4" s="24"/>
      <c r="J4" s="22"/>
      <c r="K4" s="23"/>
      <c r="L4" s="22"/>
    </row>
    <row r="5" ht="16.5" customHeight="1">
      <c r="A5" s="25" t="s">
        <v>5</v>
      </c>
      <c r="B5" s="9"/>
      <c r="C5" s="9"/>
      <c r="D5" s="9"/>
      <c r="E5" s="9"/>
      <c r="F5" s="9"/>
      <c r="G5" s="9"/>
      <c r="H5" s="9"/>
      <c r="I5" s="9"/>
      <c r="J5" s="9"/>
      <c r="K5" s="9"/>
      <c r="L5" s="10"/>
    </row>
    <row r="6" ht="15.0" customHeight="1">
      <c r="A6" s="27" t="s">
        <v>7</v>
      </c>
      <c r="B6" s="28" t="s">
        <v>8</v>
      </c>
      <c r="C6" s="28" t="s">
        <v>9</v>
      </c>
      <c r="D6" s="28" t="s">
        <v>10</v>
      </c>
      <c r="E6" s="28" t="s">
        <v>11</v>
      </c>
      <c r="F6" s="28" t="s">
        <v>12</v>
      </c>
      <c r="G6" s="28" t="s">
        <v>13</v>
      </c>
      <c r="H6" s="28" t="s">
        <v>14</v>
      </c>
      <c r="I6" s="28" t="s">
        <v>15</v>
      </c>
      <c r="J6" s="28" t="s">
        <v>16</v>
      </c>
      <c r="K6" s="28" t="s">
        <v>17</v>
      </c>
      <c r="L6" s="29" t="s">
        <v>18</v>
      </c>
    </row>
    <row r="7" ht="15.0" customHeight="1">
      <c r="A7" s="31" t="s">
        <v>19</v>
      </c>
      <c r="B7" s="33" t="s">
        <v>20</v>
      </c>
      <c r="C7" s="34"/>
      <c r="D7" s="34"/>
      <c r="E7" s="34"/>
      <c r="F7" s="34"/>
      <c r="G7" s="34"/>
      <c r="H7" s="34"/>
      <c r="I7" s="34"/>
      <c r="J7" s="34"/>
      <c r="K7" s="34"/>
      <c r="L7" s="37"/>
    </row>
    <row r="8" ht="15.0" customHeight="1">
      <c r="A8" s="39" t="s">
        <v>22</v>
      </c>
      <c r="B8" s="41" t="s">
        <v>23</v>
      </c>
      <c r="C8" s="43"/>
      <c r="D8" s="43"/>
      <c r="E8" s="43"/>
      <c r="F8" s="43"/>
      <c r="G8" s="43"/>
      <c r="H8" s="43"/>
      <c r="I8" s="43"/>
      <c r="J8" s="43"/>
      <c r="K8" s="43"/>
      <c r="L8" s="44"/>
    </row>
    <row r="9" ht="15.0" customHeight="1">
      <c r="A9" s="39" t="s">
        <v>27</v>
      </c>
      <c r="B9" s="41" t="s">
        <v>28</v>
      </c>
      <c r="C9" s="43"/>
      <c r="D9" s="46"/>
      <c r="E9" s="43"/>
      <c r="F9" s="43"/>
      <c r="G9" s="43"/>
      <c r="H9" s="43"/>
      <c r="I9" s="43"/>
      <c r="J9" s="43"/>
      <c r="K9" s="43"/>
      <c r="L9" s="44"/>
    </row>
    <row r="10" ht="15.0" customHeight="1">
      <c r="A10" s="39" t="s">
        <v>29</v>
      </c>
      <c r="B10" s="41" t="s">
        <v>30</v>
      </c>
      <c r="C10" s="43"/>
      <c r="D10" s="46"/>
      <c r="E10" s="43"/>
      <c r="F10" s="43"/>
      <c r="G10" s="43"/>
      <c r="H10" s="43"/>
      <c r="I10" s="43"/>
      <c r="J10" s="43"/>
      <c r="K10" s="43"/>
      <c r="L10" s="44"/>
    </row>
    <row r="11" ht="15.0" customHeight="1">
      <c r="A11" s="47"/>
      <c r="B11" s="43"/>
      <c r="C11" s="43"/>
      <c r="D11" s="46"/>
      <c r="E11" s="43"/>
      <c r="F11" s="43"/>
      <c r="G11" s="43"/>
      <c r="H11" s="43"/>
      <c r="I11" s="43"/>
      <c r="J11" s="43"/>
      <c r="K11" s="43"/>
      <c r="L11" s="44"/>
    </row>
    <row r="12" ht="15.0" customHeight="1">
      <c r="A12" s="48"/>
      <c r="B12" s="50"/>
      <c r="C12" s="50"/>
      <c r="D12" s="50"/>
      <c r="E12" s="50"/>
      <c r="F12" s="50"/>
      <c r="G12" s="50"/>
      <c r="H12" s="50"/>
      <c r="I12" s="50"/>
      <c r="J12" s="50"/>
      <c r="K12" s="50"/>
      <c r="L12" s="51"/>
    </row>
    <row r="13" ht="15.0" customHeight="1">
      <c r="A13" s="53"/>
      <c r="B13" s="54"/>
      <c r="C13" s="53"/>
      <c r="D13" s="53"/>
      <c r="E13" s="53"/>
      <c r="F13" s="53"/>
      <c r="G13" s="53"/>
      <c r="H13" s="53"/>
      <c r="I13" s="53"/>
      <c r="J13" s="53"/>
      <c r="K13" s="53"/>
      <c r="L13" s="53"/>
    </row>
    <row r="14" ht="15.0" customHeight="1">
      <c r="A14" s="21"/>
      <c r="B14" s="24"/>
      <c r="C14" s="21"/>
      <c r="D14" s="21"/>
      <c r="E14" s="21"/>
      <c r="F14" s="21"/>
      <c r="G14" s="21"/>
      <c r="H14" s="21"/>
      <c r="I14" s="21"/>
      <c r="J14" s="21"/>
      <c r="K14" s="21"/>
      <c r="L14" s="21"/>
    </row>
    <row r="15" ht="18.0" customHeight="1">
      <c r="A15" s="25" t="s">
        <v>32</v>
      </c>
      <c r="B15" s="9"/>
      <c r="C15" s="9"/>
      <c r="D15" s="9"/>
      <c r="E15" s="9"/>
      <c r="F15" s="9"/>
      <c r="G15" s="9"/>
      <c r="H15" s="9"/>
      <c r="I15" s="9"/>
      <c r="J15" s="9"/>
      <c r="K15" s="9"/>
      <c r="L15" s="10"/>
    </row>
    <row r="16" ht="15.0" customHeight="1">
      <c r="A16" s="27" t="s">
        <v>7</v>
      </c>
      <c r="B16" s="28" t="s">
        <v>8</v>
      </c>
      <c r="C16" s="28" t="s">
        <v>9</v>
      </c>
      <c r="D16" s="28" t="s">
        <v>10</v>
      </c>
      <c r="E16" s="28" t="s">
        <v>11</v>
      </c>
      <c r="F16" s="28" t="s">
        <v>12</v>
      </c>
      <c r="G16" s="28" t="s">
        <v>13</v>
      </c>
      <c r="H16" s="28" t="s">
        <v>14</v>
      </c>
      <c r="I16" s="28" t="s">
        <v>15</v>
      </c>
      <c r="J16" s="28" t="s">
        <v>16</v>
      </c>
      <c r="K16" s="28" t="s">
        <v>17</v>
      </c>
      <c r="L16" s="29" t="s">
        <v>18</v>
      </c>
    </row>
    <row r="17" ht="15.0" customHeight="1">
      <c r="A17" s="58" t="s">
        <v>34</v>
      </c>
      <c r="B17" s="59" t="s">
        <v>35</v>
      </c>
      <c r="C17" s="59" t="s">
        <v>36</v>
      </c>
      <c r="D17" s="59" t="s">
        <v>37</v>
      </c>
      <c r="E17" s="61"/>
      <c r="F17" s="59" t="s">
        <v>39</v>
      </c>
      <c r="G17" s="61"/>
      <c r="H17" s="61"/>
      <c r="I17" s="61"/>
      <c r="J17" s="61"/>
      <c r="K17" s="61"/>
      <c r="L17" s="63"/>
    </row>
    <row r="18" ht="15.0" customHeight="1">
      <c r="A18" s="64" t="s">
        <v>40</v>
      </c>
      <c r="B18" s="66"/>
      <c r="C18" s="66"/>
      <c r="D18" s="66"/>
      <c r="E18" s="66"/>
      <c r="F18" s="66"/>
      <c r="G18" s="66"/>
      <c r="H18" s="66"/>
      <c r="I18" s="66"/>
      <c r="J18" s="66"/>
      <c r="K18" s="66"/>
      <c r="L18" s="68"/>
    </row>
    <row r="19" ht="15.0" customHeight="1">
      <c r="A19" s="69" t="s">
        <v>42</v>
      </c>
      <c r="B19" s="71"/>
      <c r="C19" s="71"/>
      <c r="D19" s="73"/>
      <c r="E19" s="71"/>
      <c r="F19" s="71"/>
      <c r="G19" s="71"/>
      <c r="H19" s="71"/>
      <c r="I19" s="71"/>
      <c r="J19" s="71"/>
      <c r="K19" s="71"/>
      <c r="L19" s="74"/>
    </row>
    <row r="20" ht="15.0" customHeight="1">
      <c r="A20" s="76" t="s">
        <v>43</v>
      </c>
      <c r="B20" s="77"/>
      <c r="C20" s="77"/>
      <c r="D20" s="79"/>
      <c r="E20" s="77"/>
      <c r="F20" s="77"/>
      <c r="G20" s="77"/>
      <c r="H20" s="77"/>
      <c r="I20" s="77"/>
      <c r="J20" s="77"/>
      <c r="K20" s="77"/>
      <c r="L20" s="81"/>
    </row>
    <row r="21" ht="15.0" customHeight="1">
      <c r="A21" s="39" t="s">
        <v>46</v>
      </c>
      <c r="B21" s="43"/>
      <c r="C21" s="43"/>
      <c r="D21" s="46"/>
      <c r="E21" s="43"/>
      <c r="F21" s="43"/>
      <c r="G21" s="43"/>
      <c r="H21" s="43"/>
      <c r="I21" s="43"/>
      <c r="J21" s="43"/>
      <c r="K21" s="43"/>
      <c r="L21" s="44"/>
    </row>
    <row r="22" ht="15.0" customHeight="1">
      <c r="A22" s="82"/>
      <c r="B22" s="83"/>
      <c r="C22" s="83"/>
      <c r="D22" s="85"/>
      <c r="E22" s="83"/>
      <c r="F22" s="83"/>
      <c r="G22" s="83"/>
      <c r="H22" s="83"/>
      <c r="I22" s="83"/>
      <c r="J22" s="83"/>
      <c r="K22" s="83"/>
      <c r="L22" s="87"/>
    </row>
    <row r="23" ht="15.0" customHeight="1">
      <c r="A23" s="47"/>
      <c r="B23" s="43"/>
      <c r="C23" s="43"/>
      <c r="D23" s="46"/>
      <c r="E23" s="43"/>
      <c r="F23" s="43"/>
      <c r="G23" s="43"/>
      <c r="H23" s="43"/>
      <c r="I23" s="43"/>
      <c r="J23" s="43"/>
      <c r="K23" s="43"/>
      <c r="L23" s="44"/>
    </row>
    <row r="24" ht="15.0" customHeight="1">
      <c r="A24" s="82"/>
      <c r="B24" s="83"/>
      <c r="C24" s="83"/>
      <c r="D24" s="85"/>
      <c r="E24" s="83"/>
      <c r="F24" s="83"/>
      <c r="G24" s="83"/>
      <c r="H24" s="83"/>
      <c r="I24" s="83"/>
      <c r="J24" s="83"/>
      <c r="K24" s="83"/>
      <c r="L24" s="87"/>
    </row>
    <row r="25" ht="15.0" customHeight="1">
      <c r="A25" s="47"/>
      <c r="B25" s="43"/>
      <c r="C25" s="43"/>
      <c r="D25" s="46"/>
      <c r="E25" s="43"/>
      <c r="F25" s="43"/>
      <c r="G25" s="43"/>
      <c r="H25" s="43"/>
      <c r="I25" s="43"/>
      <c r="J25" s="43"/>
      <c r="K25" s="43"/>
      <c r="L25" s="44"/>
    </row>
    <row r="26" ht="15.0" customHeight="1">
      <c r="A26" s="48"/>
      <c r="B26" s="89"/>
      <c r="C26" s="89"/>
      <c r="D26" s="91"/>
      <c r="E26" s="89"/>
      <c r="F26" s="89"/>
      <c r="G26" s="89"/>
      <c r="H26" s="89"/>
      <c r="I26" s="89"/>
      <c r="J26" s="89"/>
      <c r="K26" s="89"/>
      <c r="L26" s="92"/>
    </row>
    <row r="27" ht="15.0" customHeight="1">
      <c r="A27" s="94"/>
      <c r="B27" s="95"/>
      <c r="C27" s="95"/>
      <c r="D27" s="95"/>
      <c r="E27" s="95"/>
      <c r="F27" s="95"/>
      <c r="G27" s="95"/>
      <c r="H27" s="95"/>
      <c r="I27" s="95"/>
      <c r="J27" s="95"/>
      <c r="K27" s="95"/>
      <c r="L27" s="95"/>
    </row>
    <row r="28" ht="15.0" customHeight="1">
      <c r="A28" s="96"/>
      <c r="B28" s="97"/>
      <c r="C28" s="97"/>
      <c r="D28" s="97"/>
      <c r="E28" s="97"/>
      <c r="F28" s="97"/>
      <c r="G28" s="97"/>
      <c r="H28" s="97"/>
      <c r="I28" s="97"/>
      <c r="J28" s="97"/>
      <c r="K28" s="97"/>
      <c r="L28" s="97"/>
    </row>
    <row r="29" ht="15.0" customHeight="1">
      <c r="A29" s="98" t="s">
        <v>49</v>
      </c>
      <c r="B29" s="9"/>
      <c r="C29" s="9"/>
      <c r="D29" s="9"/>
      <c r="E29" s="9"/>
      <c r="F29" s="9"/>
      <c r="G29" s="9"/>
      <c r="H29" s="9"/>
      <c r="I29" s="9"/>
      <c r="J29" s="9"/>
      <c r="K29" s="9"/>
      <c r="L29" s="10"/>
    </row>
    <row r="30" ht="15.0" customHeight="1">
      <c r="A30" s="27" t="s">
        <v>7</v>
      </c>
      <c r="B30" s="28" t="s">
        <v>8</v>
      </c>
      <c r="C30" s="28" t="s">
        <v>9</v>
      </c>
      <c r="D30" s="28" t="s">
        <v>10</v>
      </c>
      <c r="E30" s="28" t="s">
        <v>11</v>
      </c>
      <c r="F30" s="28" t="s">
        <v>12</v>
      </c>
      <c r="G30" s="28" t="s">
        <v>13</v>
      </c>
      <c r="H30" s="28" t="s">
        <v>14</v>
      </c>
      <c r="I30" s="28" t="s">
        <v>15</v>
      </c>
      <c r="J30" s="28" t="s">
        <v>16</v>
      </c>
      <c r="K30" s="28" t="s">
        <v>17</v>
      </c>
      <c r="L30" s="29" t="s">
        <v>18</v>
      </c>
    </row>
    <row r="31" ht="15.0" customHeight="1">
      <c r="A31" s="101" t="s">
        <v>50</v>
      </c>
      <c r="B31" s="103"/>
      <c r="C31" s="103"/>
      <c r="D31" s="103"/>
      <c r="E31" s="103"/>
      <c r="F31" s="103"/>
      <c r="G31" s="103"/>
      <c r="H31" s="103"/>
      <c r="I31" s="103"/>
      <c r="J31" s="103"/>
      <c r="K31" s="103"/>
      <c r="L31" s="104"/>
    </row>
    <row r="32" ht="15.0" customHeight="1">
      <c r="A32" s="105" t="s">
        <v>51</v>
      </c>
      <c r="B32" s="107"/>
      <c r="C32" s="107"/>
      <c r="D32" s="107"/>
      <c r="E32" s="107"/>
      <c r="F32" s="107"/>
      <c r="G32" s="107"/>
      <c r="H32" s="107"/>
      <c r="I32" s="107"/>
      <c r="J32" s="107"/>
      <c r="K32" s="107"/>
      <c r="L32" s="109"/>
    </row>
    <row r="33" ht="15.0" customHeight="1">
      <c r="A33" s="101" t="s">
        <v>52</v>
      </c>
      <c r="B33" s="103"/>
      <c r="C33" s="103"/>
      <c r="D33" s="111"/>
      <c r="E33" s="103"/>
      <c r="F33" s="103"/>
      <c r="G33" s="103"/>
      <c r="H33" s="103"/>
      <c r="I33" s="103"/>
      <c r="J33" s="103"/>
      <c r="K33" s="103"/>
      <c r="L33" s="104"/>
    </row>
    <row r="34" ht="15.0" customHeight="1">
      <c r="A34" s="113"/>
      <c r="B34" s="115"/>
      <c r="C34" s="115"/>
      <c r="D34" s="116"/>
      <c r="E34" s="115"/>
      <c r="F34" s="115"/>
      <c r="G34" s="115"/>
      <c r="H34" s="115"/>
      <c r="I34" s="115"/>
      <c r="J34" s="115"/>
      <c r="K34" s="115"/>
      <c r="L34" s="118"/>
    </row>
    <row r="35" ht="15.0" customHeight="1">
      <c r="A35" s="113"/>
      <c r="B35" s="115"/>
      <c r="C35" s="115"/>
      <c r="D35" s="116"/>
      <c r="E35" s="115"/>
      <c r="F35" s="115"/>
      <c r="G35" s="115"/>
      <c r="H35" s="115"/>
      <c r="I35" s="115"/>
      <c r="J35" s="115"/>
      <c r="K35" s="115"/>
      <c r="L35" s="118"/>
    </row>
    <row r="36" ht="15.0" customHeight="1">
      <c r="A36" s="113"/>
      <c r="B36" s="115"/>
      <c r="C36" s="115"/>
      <c r="D36" s="116"/>
      <c r="E36" s="115"/>
      <c r="F36" s="115"/>
      <c r="G36" s="115"/>
      <c r="H36" s="115"/>
      <c r="I36" s="115"/>
      <c r="J36" s="115"/>
      <c r="K36" s="115"/>
      <c r="L36" s="118"/>
    </row>
    <row r="37" ht="15.0" customHeight="1">
      <c r="A37" s="113"/>
      <c r="B37" s="115"/>
      <c r="C37" s="115"/>
      <c r="D37" s="116"/>
      <c r="E37" s="115"/>
      <c r="F37" s="115"/>
      <c r="G37" s="115"/>
      <c r="H37" s="115"/>
      <c r="I37" s="115"/>
      <c r="J37" s="115"/>
      <c r="K37" s="115"/>
      <c r="L37" s="118"/>
    </row>
    <row r="38" ht="15.0" customHeight="1">
      <c r="A38" s="120"/>
      <c r="B38" s="122"/>
      <c r="C38" s="122"/>
      <c r="D38" s="123"/>
      <c r="E38" s="122"/>
      <c r="F38" s="122"/>
      <c r="G38" s="122"/>
      <c r="H38" s="122"/>
      <c r="I38" s="122"/>
      <c r="J38" s="122"/>
      <c r="K38" s="122"/>
      <c r="L38" s="125"/>
    </row>
    <row r="39" ht="15.0" customHeight="1">
      <c r="A39" s="96"/>
      <c r="B39" s="97"/>
      <c r="C39" s="97"/>
      <c r="D39" s="97"/>
      <c r="E39" s="97"/>
      <c r="F39" s="97"/>
      <c r="G39" s="97"/>
      <c r="H39" s="97"/>
      <c r="I39" s="97"/>
      <c r="J39" s="97"/>
      <c r="K39" s="97"/>
      <c r="L39" s="97"/>
    </row>
    <row r="40" ht="15.0" customHeight="1">
      <c r="A40" s="96"/>
      <c r="B40" s="97"/>
      <c r="C40" s="97"/>
      <c r="D40" s="97"/>
      <c r="E40" s="97"/>
      <c r="F40" s="97"/>
      <c r="G40" s="97"/>
      <c r="H40" s="97"/>
      <c r="I40" s="97"/>
      <c r="J40" s="97"/>
      <c r="K40" s="97"/>
      <c r="L40" s="97"/>
    </row>
    <row r="41" ht="15.0" customHeight="1">
      <c r="A41" s="126" t="s">
        <v>55</v>
      </c>
      <c r="B41" s="9"/>
      <c r="C41" s="9"/>
      <c r="D41" s="9"/>
      <c r="E41" s="9"/>
      <c r="F41" s="9"/>
      <c r="G41" s="9"/>
      <c r="H41" s="9"/>
      <c r="I41" s="9"/>
      <c r="J41" s="9"/>
      <c r="K41" s="9"/>
      <c r="L41" s="10"/>
    </row>
    <row r="42" ht="15.0" customHeight="1">
      <c r="A42" s="27" t="s">
        <v>7</v>
      </c>
      <c r="B42" s="28" t="s">
        <v>8</v>
      </c>
      <c r="C42" s="28" t="s">
        <v>9</v>
      </c>
      <c r="D42" s="28" t="s">
        <v>10</v>
      </c>
      <c r="E42" s="28" t="s">
        <v>11</v>
      </c>
      <c r="F42" s="28" t="s">
        <v>12</v>
      </c>
      <c r="G42" s="28" t="s">
        <v>13</v>
      </c>
      <c r="H42" s="28" t="s">
        <v>14</v>
      </c>
      <c r="I42" s="28" t="s">
        <v>15</v>
      </c>
      <c r="J42" s="28" t="s">
        <v>16</v>
      </c>
      <c r="K42" s="28" t="s">
        <v>17</v>
      </c>
      <c r="L42" s="29" t="s">
        <v>18</v>
      </c>
    </row>
    <row r="43" ht="15.0" customHeight="1">
      <c r="A43" s="101" t="s">
        <v>56</v>
      </c>
      <c r="B43" s="129"/>
      <c r="C43" s="103"/>
      <c r="D43" s="103"/>
      <c r="E43" s="103"/>
      <c r="F43" s="103"/>
      <c r="G43" s="103"/>
      <c r="H43" s="103"/>
      <c r="I43" s="103"/>
      <c r="J43" s="103"/>
      <c r="K43" s="103"/>
      <c r="L43" s="104"/>
    </row>
    <row r="44" ht="15.0" customHeight="1">
      <c r="A44" s="105" t="s">
        <v>57</v>
      </c>
      <c r="B44" s="107"/>
      <c r="C44" s="107"/>
      <c r="D44" s="107"/>
      <c r="E44" s="107"/>
      <c r="F44" s="107"/>
      <c r="G44" s="107"/>
      <c r="H44" s="107"/>
      <c r="I44" s="107"/>
      <c r="J44" s="107"/>
      <c r="K44" s="107"/>
      <c r="L44" s="109"/>
    </row>
    <row r="45" ht="15.0" customHeight="1">
      <c r="A45" s="101" t="s">
        <v>58</v>
      </c>
      <c r="B45" s="103"/>
      <c r="C45" s="103"/>
      <c r="D45" s="111"/>
      <c r="E45" s="103"/>
      <c r="F45" s="103"/>
      <c r="G45" s="103"/>
      <c r="H45" s="103"/>
      <c r="I45" s="103"/>
      <c r="J45" s="103"/>
      <c r="K45" s="103"/>
      <c r="L45" s="104"/>
    </row>
    <row r="46" ht="15.0" customHeight="1">
      <c r="A46" s="113"/>
      <c r="B46" s="115"/>
      <c r="C46" s="115"/>
      <c r="D46" s="116"/>
      <c r="E46" s="115"/>
      <c r="F46" s="115"/>
      <c r="G46" s="115"/>
      <c r="H46" s="115"/>
      <c r="I46" s="115"/>
      <c r="J46" s="115"/>
      <c r="K46" s="115"/>
      <c r="L46" s="118"/>
    </row>
    <row r="47" ht="15.0" customHeight="1">
      <c r="A47" s="113"/>
      <c r="B47" s="115"/>
      <c r="C47" s="115"/>
      <c r="D47" s="116"/>
      <c r="E47" s="115"/>
      <c r="F47" s="115"/>
      <c r="G47" s="115"/>
      <c r="H47" s="115"/>
      <c r="I47" s="115"/>
      <c r="J47" s="115"/>
      <c r="K47" s="115"/>
      <c r="L47" s="118"/>
    </row>
    <row r="48" ht="15.0" customHeight="1">
      <c r="A48" s="113"/>
      <c r="B48" s="115"/>
      <c r="C48" s="115"/>
      <c r="D48" s="116"/>
      <c r="E48" s="115"/>
      <c r="F48" s="115"/>
      <c r="G48" s="115"/>
      <c r="H48" s="115"/>
      <c r="I48" s="115"/>
      <c r="J48" s="115"/>
      <c r="K48" s="115"/>
      <c r="L48" s="118"/>
    </row>
    <row r="49" ht="15.0" customHeight="1">
      <c r="A49" s="113"/>
      <c r="B49" s="115"/>
      <c r="C49" s="115"/>
      <c r="D49" s="116"/>
      <c r="E49" s="115"/>
      <c r="F49" s="115"/>
      <c r="G49" s="115"/>
      <c r="H49" s="115"/>
      <c r="I49" s="115"/>
      <c r="J49" s="115"/>
      <c r="K49" s="115"/>
      <c r="L49" s="118"/>
    </row>
    <row r="50" ht="15.0" customHeight="1">
      <c r="A50" s="120"/>
      <c r="B50" s="122"/>
      <c r="C50" s="122"/>
      <c r="D50" s="123"/>
      <c r="E50" s="122"/>
      <c r="F50" s="122"/>
      <c r="G50" s="122"/>
      <c r="H50" s="122"/>
      <c r="I50" s="122"/>
      <c r="J50" s="122"/>
      <c r="K50" s="122"/>
      <c r="L50" s="125"/>
    </row>
    <row r="51" ht="15.0" customHeight="1">
      <c r="A51" s="96"/>
      <c r="B51" s="97"/>
      <c r="C51" s="97"/>
      <c r="D51" s="97"/>
      <c r="E51" s="97"/>
      <c r="F51" s="97"/>
      <c r="G51" s="97"/>
      <c r="H51" s="97"/>
      <c r="I51" s="97"/>
      <c r="J51" s="97"/>
      <c r="K51" s="97"/>
      <c r="L51" s="97"/>
    </row>
    <row r="52" ht="15.0" customHeight="1">
      <c r="A52" s="96"/>
      <c r="B52" s="97"/>
      <c r="C52" s="97"/>
      <c r="D52" s="97"/>
      <c r="E52" s="97"/>
      <c r="F52" s="97"/>
      <c r="G52" s="97"/>
      <c r="H52" s="97"/>
      <c r="I52" s="97"/>
      <c r="J52" s="97"/>
      <c r="K52" s="97"/>
      <c r="L52" s="97"/>
    </row>
    <row r="53" ht="15.0" customHeight="1">
      <c r="A53" s="126" t="s">
        <v>60</v>
      </c>
      <c r="B53" s="9"/>
      <c r="C53" s="9"/>
      <c r="D53" s="9"/>
      <c r="E53" s="9"/>
      <c r="F53" s="9"/>
      <c r="G53" s="9"/>
      <c r="H53" s="9"/>
      <c r="I53" s="9"/>
      <c r="J53" s="9"/>
      <c r="K53" s="9"/>
      <c r="L53" s="10"/>
    </row>
    <row r="54" ht="15.0" customHeight="1">
      <c r="A54" s="27" t="s">
        <v>7</v>
      </c>
      <c r="B54" s="28" t="s">
        <v>8</v>
      </c>
      <c r="C54" s="28" t="s">
        <v>9</v>
      </c>
      <c r="D54" s="28" t="s">
        <v>10</v>
      </c>
      <c r="E54" s="28" t="s">
        <v>11</v>
      </c>
      <c r="F54" s="28" t="s">
        <v>12</v>
      </c>
      <c r="G54" s="28" t="s">
        <v>13</v>
      </c>
      <c r="H54" s="28" t="s">
        <v>14</v>
      </c>
      <c r="I54" s="28" t="s">
        <v>15</v>
      </c>
      <c r="J54" s="28" t="s">
        <v>16</v>
      </c>
      <c r="K54" s="28" t="s">
        <v>17</v>
      </c>
      <c r="L54" s="29" t="s">
        <v>18</v>
      </c>
    </row>
    <row r="55" ht="15.0" customHeight="1">
      <c r="A55" s="101" t="s">
        <v>63</v>
      </c>
      <c r="B55" s="103"/>
      <c r="C55" s="103"/>
      <c r="D55" s="103"/>
      <c r="E55" s="103"/>
      <c r="F55" s="103"/>
      <c r="G55" s="103"/>
      <c r="H55" s="103"/>
      <c r="I55" s="103"/>
      <c r="J55" s="103"/>
      <c r="K55" s="103"/>
      <c r="L55" s="104"/>
    </row>
    <row r="56" ht="15.0" customHeight="1">
      <c r="A56" s="105" t="s">
        <v>64</v>
      </c>
      <c r="B56" s="107"/>
      <c r="C56" s="107"/>
      <c r="D56" s="107"/>
      <c r="E56" s="107"/>
      <c r="F56" s="107"/>
      <c r="G56" s="107"/>
      <c r="H56" s="107"/>
      <c r="I56" s="107"/>
      <c r="J56" s="107"/>
      <c r="K56" s="107"/>
      <c r="L56" s="109"/>
    </row>
    <row r="57" ht="15.0" customHeight="1">
      <c r="A57" s="113"/>
      <c r="B57" s="115"/>
      <c r="C57" s="115"/>
      <c r="D57" s="116"/>
      <c r="E57" s="115"/>
      <c r="F57" s="115"/>
      <c r="G57" s="115"/>
      <c r="H57" s="115"/>
      <c r="I57" s="115"/>
      <c r="J57" s="115"/>
      <c r="K57" s="115"/>
      <c r="L57" s="118"/>
    </row>
    <row r="58" ht="15.0" customHeight="1">
      <c r="A58" s="113"/>
      <c r="B58" s="115"/>
      <c r="C58" s="115"/>
      <c r="D58" s="116"/>
      <c r="E58" s="115"/>
      <c r="F58" s="115"/>
      <c r="G58" s="115"/>
      <c r="H58" s="115"/>
      <c r="I58" s="115"/>
      <c r="J58" s="115"/>
      <c r="K58" s="115"/>
      <c r="L58" s="118"/>
    </row>
    <row r="59" ht="15.0" customHeight="1">
      <c r="A59" s="113"/>
      <c r="B59" s="115"/>
      <c r="C59" s="115"/>
      <c r="D59" s="116"/>
      <c r="E59" s="115"/>
      <c r="F59" s="115"/>
      <c r="G59" s="115"/>
      <c r="H59" s="115"/>
      <c r="I59" s="115"/>
      <c r="J59" s="115"/>
      <c r="K59" s="115"/>
      <c r="L59" s="118"/>
    </row>
    <row r="60" ht="15.0" customHeight="1">
      <c r="A60" s="113"/>
      <c r="B60" s="115"/>
      <c r="C60" s="115"/>
      <c r="D60" s="116"/>
      <c r="E60" s="115"/>
      <c r="F60" s="115"/>
      <c r="G60" s="115"/>
      <c r="H60" s="115"/>
      <c r="I60" s="115"/>
      <c r="J60" s="115"/>
      <c r="K60" s="115"/>
      <c r="L60" s="118"/>
    </row>
    <row r="61" ht="15.0" customHeight="1">
      <c r="A61" s="113"/>
      <c r="B61" s="115"/>
      <c r="C61" s="115"/>
      <c r="D61" s="116"/>
      <c r="E61" s="115"/>
      <c r="F61" s="115"/>
      <c r="G61" s="115"/>
      <c r="H61" s="115"/>
      <c r="I61" s="115"/>
      <c r="J61" s="115"/>
      <c r="K61" s="115"/>
      <c r="L61" s="118"/>
    </row>
    <row r="62" ht="15.0" customHeight="1">
      <c r="A62" s="120"/>
      <c r="B62" s="122"/>
      <c r="C62" s="122"/>
      <c r="D62" s="123"/>
      <c r="E62" s="122"/>
      <c r="F62" s="122"/>
      <c r="G62" s="122"/>
      <c r="H62" s="122"/>
      <c r="I62" s="122"/>
      <c r="J62" s="122"/>
      <c r="K62" s="122"/>
      <c r="L62" s="125"/>
    </row>
    <row r="63" ht="15.0" customHeight="1">
      <c r="A63" s="96"/>
      <c r="B63" s="97"/>
      <c r="C63" s="97"/>
      <c r="D63" s="97"/>
      <c r="E63" s="97"/>
      <c r="F63" s="97"/>
      <c r="G63" s="97"/>
      <c r="H63" s="97"/>
      <c r="I63" s="97"/>
      <c r="J63" s="97"/>
      <c r="K63" s="97"/>
      <c r="L63" s="97"/>
    </row>
    <row r="64" ht="15.0" customHeight="1">
      <c r="A64" s="96"/>
      <c r="B64" s="97"/>
      <c r="C64" s="97"/>
      <c r="D64" s="97"/>
      <c r="E64" s="97"/>
      <c r="F64" s="97"/>
      <c r="G64" s="97"/>
      <c r="H64" s="97"/>
      <c r="I64" s="97"/>
      <c r="J64" s="97"/>
      <c r="K64" s="97"/>
      <c r="L64" s="97"/>
    </row>
    <row r="65" ht="15.0" customHeight="1">
      <c r="A65" s="126" t="s">
        <v>66</v>
      </c>
      <c r="B65" s="9"/>
      <c r="C65" s="9"/>
      <c r="D65" s="9"/>
      <c r="E65" s="9"/>
      <c r="F65" s="9"/>
      <c r="G65" s="9"/>
      <c r="H65" s="9"/>
      <c r="I65" s="9"/>
      <c r="J65" s="9"/>
      <c r="K65" s="9"/>
      <c r="L65" s="10"/>
    </row>
    <row r="66" ht="15.0" customHeight="1">
      <c r="A66" s="27" t="s">
        <v>7</v>
      </c>
      <c r="B66" s="28" t="s">
        <v>8</v>
      </c>
      <c r="C66" s="28" t="s">
        <v>9</v>
      </c>
      <c r="D66" s="28" t="s">
        <v>10</v>
      </c>
      <c r="E66" s="28" t="s">
        <v>11</v>
      </c>
      <c r="F66" s="28" t="s">
        <v>12</v>
      </c>
      <c r="G66" s="28" t="s">
        <v>13</v>
      </c>
      <c r="H66" s="28" t="s">
        <v>14</v>
      </c>
      <c r="I66" s="28" t="s">
        <v>15</v>
      </c>
      <c r="J66" s="28" t="s">
        <v>16</v>
      </c>
      <c r="K66" s="28" t="s">
        <v>17</v>
      </c>
      <c r="L66" s="29" t="s">
        <v>18</v>
      </c>
    </row>
    <row r="67" ht="15.0" customHeight="1">
      <c r="A67" s="113"/>
      <c r="B67" s="115"/>
      <c r="C67" s="115"/>
      <c r="D67" s="115"/>
      <c r="E67" s="115"/>
      <c r="F67" s="115"/>
      <c r="G67" s="115"/>
      <c r="H67" s="115"/>
      <c r="I67" s="115"/>
      <c r="J67" s="115"/>
      <c r="K67" s="115"/>
      <c r="L67" s="118"/>
    </row>
    <row r="68" ht="15.0" customHeight="1">
      <c r="A68" s="113"/>
      <c r="B68" s="115"/>
      <c r="C68" s="115"/>
      <c r="D68" s="115"/>
      <c r="E68" s="115"/>
      <c r="F68" s="115"/>
      <c r="G68" s="115"/>
      <c r="H68" s="115"/>
      <c r="I68" s="115"/>
      <c r="J68" s="115"/>
      <c r="K68" s="115"/>
      <c r="L68" s="118"/>
    </row>
    <row r="69" ht="15.0" customHeight="1">
      <c r="A69" s="113"/>
      <c r="B69" s="115"/>
      <c r="C69" s="115"/>
      <c r="D69" s="116"/>
      <c r="E69" s="115"/>
      <c r="F69" s="115"/>
      <c r="G69" s="115"/>
      <c r="H69" s="115"/>
      <c r="I69" s="115"/>
      <c r="J69" s="115"/>
      <c r="K69" s="115"/>
      <c r="L69" s="118"/>
    </row>
    <row r="70" ht="15.0" customHeight="1">
      <c r="A70" s="113"/>
      <c r="B70" s="115"/>
      <c r="C70" s="115"/>
      <c r="D70" s="116"/>
      <c r="E70" s="115"/>
      <c r="F70" s="115"/>
      <c r="G70" s="115"/>
      <c r="H70" s="115"/>
      <c r="I70" s="115"/>
      <c r="J70" s="115"/>
      <c r="K70" s="115"/>
      <c r="L70" s="118"/>
    </row>
    <row r="71" ht="15.0" customHeight="1">
      <c r="A71" s="113"/>
      <c r="B71" s="115"/>
      <c r="C71" s="115"/>
      <c r="D71" s="116"/>
      <c r="E71" s="115"/>
      <c r="F71" s="115"/>
      <c r="G71" s="115"/>
      <c r="H71" s="115"/>
      <c r="I71" s="115"/>
      <c r="J71" s="115"/>
      <c r="K71" s="115"/>
      <c r="L71" s="118"/>
    </row>
    <row r="72" ht="15.0" customHeight="1">
      <c r="A72" s="113"/>
      <c r="B72" s="115"/>
      <c r="C72" s="115"/>
      <c r="D72" s="116"/>
      <c r="E72" s="115"/>
      <c r="F72" s="115"/>
      <c r="G72" s="115"/>
      <c r="H72" s="115"/>
      <c r="I72" s="115"/>
      <c r="J72" s="115"/>
      <c r="K72" s="115"/>
      <c r="L72" s="118"/>
    </row>
    <row r="73" ht="15.0" customHeight="1">
      <c r="A73" s="113"/>
      <c r="B73" s="115"/>
      <c r="C73" s="115"/>
      <c r="D73" s="116"/>
      <c r="E73" s="115"/>
      <c r="F73" s="115"/>
      <c r="G73" s="115"/>
      <c r="H73" s="115"/>
      <c r="I73" s="115"/>
      <c r="J73" s="115"/>
      <c r="K73" s="115"/>
      <c r="L73" s="118"/>
    </row>
    <row r="74" ht="15.0" customHeight="1">
      <c r="A74" s="120"/>
      <c r="B74" s="122"/>
      <c r="C74" s="122"/>
      <c r="D74" s="123"/>
      <c r="E74" s="122"/>
      <c r="F74" s="122"/>
      <c r="G74" s="122"/>
      <c r="H74" s="122"/>
      <c r="I74" s="122"/>
      <c r="J74" s="122"/>
      <c r="K74" s="122"/>
      <c r="L74" s="125"/>
    </row>
    <row r="75" ht="15.0" customHeight="1">
      <c r="A75" s="96"/>
      <c r="B75" s="97"/>
      <c r="C75" s="97"/>
      <c r="D75" s="97"/>
      <c r="E75" s="97"/>
      <c r="F75" s="97"/>
      <c r="G75" s="97"/>
      <c r="H75" s="97"/>
      <c r="I75" s="97"/>
      <c r="J75" s="97"/>
      <c r="K75" s="97"/>
      <c r="L75" s="97"/>
    </row>
    <row r="76" ht="15.0" customHeight="1">
      <c r="A76" s="96"/>
      <c r="B76" s="97"/>
      <c r="C76" s="97"/>
      <c r="D76" s="97"/>
      <c r="E76" s="97"/>
      <c r="F76" s="97"/>
      <c r="G76" s="97"/>
      <c r="H76" s="97"/>
      <c r="I76" s="97"/>
      <c r="J76" s="97"/>
      <c r="K76" s="97"/>
      <c r="L76" s="97"/>
    </row>
    <row r="77" ht="15.0" customHeight="1">
      <c r="A77" s="126" t="s">
        <v>69</v>
      </c>
      <c r="B77" s="9"/>
      <c r="C77" s="9"/>
      <c r="D77" s="9"/>
      <c r="E77" s="9"/>
      <c r="F77" s="9"/>
      <c r="G77" s="9"/>
      <c r="H77" s="9"/>
      <c r="I77" s="9"/>
      <c r="J77" s="9"/>
      <c r="K77" s="9"/>
      <c r="L77" s="10"/>
    </row>
    <row r="78" ht="15.0" customHeight="1">
      <c r="A78" s="27" t="s">
        <v>7</v>
      </c>
      <c r="B78" s="28" t="s">
        <v>8</v>
      </c>
      <c r="C78" s="28" t="s">
        <v>9</v>
      </c>
      <c r="D78" s="28" t="s">
        <v>10</v>
      </c>
      <c r="E78" s="28" t="s">
        <v>11</v>
      </c>
      <c r="F78" s="28" t="s">
        <v>12</v>
      </c>
      <c r="G78" s="28" t="s">
        <v>13</v>
      </c>
      <c r="H78" s="28" t="s">
        <v>14</v>
      </c>
      <c r="I78" s="28" t="s">
        <v>15</v>
      </c>
      <c r="J78" s="28" t="s">
        <v>16</v>
      </c>
      <c r="K78" s="28" t="s">
        <v>17</v>
      </c>
      <c r="L78" s="29" t="s">
        <v>18</v>
      </c>
    </row>
    <row r="79" ht="15.0" customHeight="1">
      <c r="A79" s="113"/>
      <c r="B79" s="115"/>
      <c r="C79" s="115"/>
      <c r="D79" s="115"/>
      <c r="E79" s="115"/>
      <c r="F79" s="115"/>
      <c r="G79" s="115"/>
      <c r="H79" s="115"/>
      <c r="I79" s="115"/>
      <c r="J79" s="115"/>
      <c r="K79" s="115"/>
      <c r="L79" s="118"/>
    </row>
    <row r="80" ht="15.0" customHeight="1">
      <c r="A80" s="113"/>
      <c r="B80" s="115"/>
      <c r="C80" s="115"/>
      <c r="D80" s="115"/>
      <c r="E80" s="115"/>
      <c r="F80" s="115"/>
      <c r="G80" s="115"/>
      <c r="H80" s="115"/>
      <c r="I80" s="115"/>
      <c r="J80" s="115"/>
      <c r="K80" s="115"/>
      <c r="L80" s="118"/>
    </row>
    <row r="81" ht="15.0" customHeight="1">
      <c r="A81" s="113"/>
      <c r="B81" s="115"/>
      <c r="C81" s="115"/>
      <c r="D81" s="116"/>
      <c r="E81" s="115"/>
      <c r="F81" s="115"/>
      <c r="G81" s="115"/>
      <c r="H81" s="115"/>
      <c r="I81" s="115"/>
      <c r="J81" s="115"/>
      <c r="K81" s="115"/>
      <c r="L81" s="118"/>
    </row>
    <row r="82" ht="15.0" customHeight="1">
      <c r="A82" s="113"/>
      <c r="B82" s="115"/>
      <c r="C82" s="115"/>
      <c r="D82" s="116"/>
      <c r="E82" s="115"/>
      <c r="F82" s="115"/>
      <c r="G82" s="115"/>
      <c r="H82" s="115"/>
      <c r="I82" s="115"/>
      <c r="J82" s="115"/>
      <c r="K82" s="115"/>
      <c r="L82" s="118"/>
    </row>
    <row r="83" ht="15.0" customHeight="1">
      <c r="A83" s="113"/>
      <c r="B83" s="115"/>
      <c r="C83" s="115"/>
      <c r="D83" s="116"/>
      <c r="E83" s="115"/>
      <c r="F83" s="115"/>
      <c r="G83" s="115"/>
      <c r="H83" s="115"/>
      <c r="I83" s="115"/>
      <c r="J83" s="115"/>
      <c r="K83" s="115"/>
      <c r="L83" s="118"/>
    </row>
    <row r="84" ht="15.0" customHeight="1">
      <c r="A84" s="113"/>
      <c r="B84" s="115"/>
      <c r="C84" s="115"/>
      <c r="D84" s="116"/>
      <c r="E84" s="115"/>
      <c r="F84" s="115"/>
      <c r="G84" s="115"/>
      <c r="H84" s="115"/>
      <c r="I84" s="115"/>
      <c r="J84" s="115"/>
      <c r="K84" s="115"/>
      <c r="L84" s="118"/>
    </row>
    <row r="85" ht="15.0" customHeight="1">
      <c r="A85" s="113"/>
      <c r="B85" s="115"/>
      <c r="C85" s="115"/>
      <c r="D85" s="116"/>
      <c r="E85" s="115"/>
      <c r="F85" s="115"/>
      <c r="G85" s="115"/>
      <c r="H85" s="115"/>
      <c r="I85" s="115"/>
      <c r="J85" s="115"/>
      <c r="K85" s="115"/>
      <c r="L85" s="118"/>
    </row>
    <row r="86" ht="15.0" customHeight="1">
      <c r="A86" s="120"/>
      <c r="B86" s="122"/>
      <c r="C86" s="122"/>
      <c r="D86" s="123"/>
      <c r="E86" s="122"/>
      <c r="F86" s="122"/>
      <c r="G86" s="122"/>
      <c r="H86" s="122"/>
      <c r="I86" s="122"/>
      <c r="J86" s="122"/>
      <c r="K86" s="122"/>
      <c r="L86" s="125"/>
    </row>
    <row r="87" ht="15.0" customHeight="1">
      <c r="A87" s="96"/>
      <c r="B87" s="97"/>
      <c r="C87" s="97"/>
      <c r="D87" s="97"/>
      <c r="E87" s="97"/>
      <c r="F87" s="97"/>
      <c r="G87" s="97"/>
      <c r="H87" s="97"/>
      <c r="I87" s="97"/>
      <c r="J87" s="97"/>
      <c r="K87" s="97"/>
      <c r="L87" s="97"/>
    </row>
    <row r="88" ht="15.0" customHeight="1">
      <c r="A88" s="96"/>
      <c r="B88" s="97"/>
      <c r="C88" s="97"/>
      <c r="D88" s="97"/>
      <c r="E88" s="97"/>
      <c r="F88" s="97"/>
      <c r="G88" s="97"/>
      <c r="H88" s="97"/>
      <c r="I88" s="97"/>
      <c r="J88" s="97"/>
      <c r="K88" s="97"/>
      <c r="L88" s="97"/>
    </row>
    <row r="89" ht="15.0" customHeight="1">
      <c r="A89" s="126" t="s">
        <v>71</v>
      </c>
      <c r="B89" s="9"/>
      <c r="C89" s="9"/>
      <c r="D89" s="9"/>
      <c r="E89" s="9"/>
      <c r="F89" s="9"/>
      <c r="G89" s="9"/>
      <c r="H89" s="9"/>
      <c r="I89" s="9"/>
      <c r="J89" s="9"/>
      <c r="K89" s="9"/>
      <c r="L89" s="10"/>
    </row>
    <row r="90" ht="15.0" customHeight="1">
      <c r="A90" s="27" t="s">
        <v>7</v>
      </c>
      <c r="B90" s="28" t="s">
        <v>8</v>
      </c>
      <c r="C90" s="28" t="s">
        <v>9</v>
      </c>
      <c r="D90" s="28" t="s">
        <v>10</v>
      </c>
      <c r="E90" s="28" t="s">
        <v>11</v>
      </c>
      <c r="F90" s="28" t="s">
        <v>12</v>
      </c>
      <c r="G90" s="28" t="s">
        <v>13</v>
      </c>
      <c r="H90" s="28" t="s">
        <v>14</v>
      </c>
      <c r="I90" s="28" t="s">
        <v>15</v>
      </c>
      <c r="J90" s="28" t="s">
        <v>16</v>
      </c>
      <c r="K90" s="28" t="s">
        <v>17</v>
      </c>
      <c r="L90" s="29" t="s">
        <v>18</v>
      </c>
    </row>
    <row r="91" ht="15.0" customHeight="1">
      <c r="A91" s="113"/>
      <c r="B91" s="115"/>
      <c r="C91" s="115"/>
      <c r="D91" s="115"/>
      <c r="E91" s="115"/>
      <c r="F91" s="115"/>
      <c r="G91" s="115"/>
      <c r="H91" s="115"/>
      <c r="I91" s="115"/>
      <c r="J91" s="115"/>
      <c r="K91" s="115"/>
      <c r="L91" s="118"/>
    </row>
    <row r="92" ht="15.0" customHeight="1">
      <c r="A92" s="113"/>
      <c r="B92" s="115"/>
      <c r="C92" s="115"/>
      <c r="D92" s="115"/>
      <c r="E92" s="115"/>
      <c r="F92" s="115"/>
      <c r="G92" s="115"/>
      <c r="H92" s="115"/>
      <c r="I92" s="115"/>
      <c r="J92" s="115"/>
      <c r="K92" s="115"/>
      <c r="L92" s="118"/>
    </row>
    <row r="93" ht="15.0" customHeight="1">
      <c r="A93" s="113"/>
      <c r="B93" s="115"/>
      <c r="C93" s="115"/>
      <c r="D93" s="116"/>
      <c r="E93" s="115"/>
      <c r="F93" s="115"/>
      <c r="G93" s="115"/>
      <c r="H93" s="115"/>
      <c r="I93" s="115"/>
      <c r="J93" s="115"/>
      <c r="K93" s="115"/>
      <c r="L93" s="118"/>
    </row>
    <row r="94" ht="15.0" customHeight="1">
      <c r="A94" s="113"/>
      <c r="B94" s="115"/>
      <c r="C94" s="115"/>
      <c r="D94" s="116"/>
      <c r="E94" s="115"/>
      <c r="F94" s="115"/>
      <c r="G94" s="115"/>
      <c r="H94" s="115"/>
      <c r="I94" s="115"/>
      <c r="J94" s="115"/>
      <c r="K94" s="115"/>
      <c r="L94" s="118"/>
    </row>
    <row r="95" ht="15.0" customHeight="1">
      <c r="A95" s="113"/>
      <c r="B95" s="115"/>
      <c r="C95" s="115"/>
      <c r="D95" s="116"/>
      <c r="E95" s="115"/>
      <c r="F95" s="115"/>
      <c r="G95" s="115"/>
      <c r="H95" s="115"/>
      <c r="I95" s="115"/>
      <c r="J95" s="115"/>
      <c r="K95" s="115"/>
      <c r="L95" s="118"/>
    </row>
    <row r="96" ht="15.0" customHeight="1">
      <c r="A96" s="120"/>
      <c r="B96" s="122"/>
      <c r="C96" s="122"/>
      <c r="D96" s="123"/>
      <c r="E96" s="122"/>
      <c r="F96" s="122"/>
      <c r="G96" s="122"/>
      <c r="H96" s="122"/>
      <c r="I96" s="122"/>
      <c r="J96" s="122"/>
      <c r="K96" s="122"/>
      <c r="L96" s="125"/>
    </row>
    <row r="97" ht="15.0" customHeight="1">
      <c r="A97" s="96"/>
      <c r="B97" s="97"/>
      <c r="C97" s="97"/>
      <c r="D97" s="97"/>
      <c r="E97" s="97"/>
      <c r="F97" s="97"/>
      <c r="G97" s="97"/>
      <c r="H97" s="97"/>
      <c r="I97" s="97"/>
      <c r="J97" s="97"/>
      <c r="K97" s="97"/>
      <c r="L97" s="97"/>
    </row>
    <row r="98" ht="15.0" customHeight="1">
      <c r="A98" s="96"/>
      <c r="B98" s="97"/>
      <c r="C98" s="97"/>
      <c r="D98" s="97"/>
      <c r="E98" s="97"/>
      <c r="F98" s="97"/>
      <c r="G98" s="97"/>
      <c r="H98" s="97"/>
      <c r="I98" s="97"/>
      <c r="J98" s="97"/>
      <c r="K98" s="97"/>
      <c r="L98" s="97"/>
    </row>
    <row r="99" ht="15.0" customHeight="1">
      <c r="A99" s="126" t="s">
        <v>73</v>
      </c>
      <c r="B99" s="9"/>
      <c r="C99" s="9"/>
      <c r="D99" s="9"/>
      <c r="E99" s="9"/>
      <c r="F99" s="9"/>
      <c r="G99" s="9"/>
      <c r="H99" s="9"/>
      <c r="I99" s="9"/>
      <c r="J99" s="9"/>
      <c r="K99" s="9"/>
      <c r="L99" s="10"/>
    </row>
    <row r="100" ht="15.0" customHeight="1">
      <c r="A100" s="27" t="s">
        <v>7</v>
      </c>
      <c r="B100" s="28" t="s">
        <v>8</v>
      </c>
      <c r="C100" s="28" t="s">
        <v>9</v>
      </c>
      <c r="D100" s="28" t="s">
        <v>10</v>
      </c>
      <c r="E100" s="28" t="s">
        <v>11</v>
      </c>
      <c r="F100" s="28" t="s">
        <v>12</v>
      </c>
      <c r="G100" s="28" t="s">
        <v>13</v>
      </c>
      <c r="H100" s="28" t="s">
        <v>14</v>
      </c>
      <c r="I100" s="28" t="s">
        <v>15</v>
      </c>
      <c r="J100" s="28" t="s">
        <v>16</v>
      </c>
      <c r="K100" s="28" t="s">
        <v>17</v>
      </c>
      <c r="L100" s="29" t="s">
        <v>18</v>
      </c>
    </row>
    <row r="101" ht="15.0" customHeight="1">
      <c r="A101" s="113"/>
      <c r="B101" s="115"/>
      <c r="C101" s="115"/>
      <c r="D101" s="115"/>
      <c r="E101" s="115"/>
      <c r="F101" s="115"/>
      <c r="G101" s="115"/>
      <c r="H101" s="115"/>
      <c r="I101" s="115"/>
      <c r="J101" s="115"/>
      <c r="K101" s="115"/>
      <c r="L101" s="118"/>
    </row>
    <row r="102" ht="15.0" customHeight="1">
      <c r="A102" s="113"/>
      <c r="B102" s="115"/>
      <c r="C102" s="115"/>
      <c r="D102" s="115"/>
      <c r="E102" s="115"/>
      <c r="F102" s="115"/>
      <c r="G102" s="115"/>
      <c r="H102" s="115"/>
      <c r="I102" s="115"/>
      <c r="J102" s="115"/>
      <c r="K102" s="115"/>
      <c r="L102" s="118"/>
    </row>
    <row r="103" ht="15.0" customHeight="1">
      <c r="A103" s="113"/>
      <c r="B103" s="115"/>
      <c r="C103" s="115"/>
      <c r="D103" s="116"/>
      <c r="E103" s="115"/>
      <c r="F103" s="115"/>
      <c r="G103" s="115"/>
      <c r="H103" s="115"/>
      <c r="I103" s="115"/>
      <c r="J103" s="115"/>
      <c r="K103" s="115"/>
      <c r="L103" s="118"/>
    </row>
    <row r="104" ht="15.0" customHeight="1">
      <c r="A104" s="113"/>
      <c r="B104" s="115"/>
      <c r="C104" s="115"/>
      <c r="D104" s="116"/>
      <c r="E104" s="115"/>
      <c r="F104" s="115"/>
      <c r="G104" s="115"/>
      <c r="H104" s="115"/>
      <c r="I104" s="115"/>
      <c r="J104" s="115"/>
      <c r="K104" s="115"/>
      <c r="L104" s="118"/>
    </row>
    <row r="105" ht="15.0" customHeight="1">
      <c r="A105" s="113"/>
      <c r="B105" s="115"/>
      <c r="C105" s="115"/>
      <c r="D105" s="116"/>
      <c r="E105" s="115"/>
      <c r="F105" s="115"/>
      <c r="G105" s="115"/>
      <c r="H105" s="115"/>
      <c r="I105" s="115"/>
      <c r="J105" s="115"/>
      <c r="K105" s="115"/>
      <c r="L105" s="118"/>
    </row>
    <row r="106" ht="15.0" customHeight="1">
      <c r="A106" s="120"/>
      <c r="B106" s="122"/>
      <c r="C106" s="122"/>
      <c r="D106" s="123"/>
      <c r="E106" s="122"/>
      <c r="F106" s="122"/>
      <c r="G106" s="122"/>
      <c r="H106" s="122"/>
      <c r="I106" s="122"/>
      <c r="J106" s="122"/>
      <c r="K106" s="122"/>
      <c r="L106" s="125"/>
    </row>
    <row r="107" ht="15.0" customHeight="1">
      <c r="A107" s="96"/>
      <c r="B107" s="97"/>
      <c r="C107" s="97"/>
      <c r="D107" s="97"/>
      <c r="E107" s="97"/>
      <c r="F107" s="97"/>
      <c r="G107" s="97"/>
      <c r="H107" s="97"/>
      <c r="I107" s="97"/>
      <c r="J107" s="97"/>
      <c r="K107" s="97"/>
      <c r="L107" s="97"/>
    </row>
    <row r="108" ht="15.0" customHeight="1">
      <c r="A108" s="96"/>
      <c r="B108" s="97"/>
      <c r="C108" s="97"/>
      <c r="D108" s="97"/>
      <c r="E108" s="97"/>
      <c r="F108" s="97"/>
      <c r="G108" s="97"/>
      <c r="H108" s="97"/>
      <c r="I108" s="97"/>
      <c r="J108" s="97"/>
      <c r="K108" s="97"/>
      <c r="L108" s="97"/>
    </row>
    <row r="109" ht="15.0" customHeight="1">
      <c r="A109" s="126" t="s">
        <v>75</v>
      </c>
      <c r="B109" s="9"/>
      <c r="C109" s="9"/>
      <c r="D109" s="9"/>
      <c r="E109" s="9"/>
      <c r="F109" s="9"/>
      <c r="G109" s="9"/>
      <c r="H109" s="9"/>
      <c r="I109" s="9"/>
      <c r="J109" s="9"/>
      <c r="K109" s="9"/>
      <c r="L109" s="10"/>
    </row>
    <row r="110" ht="15.0" customHeight="1">
      <c r="A110" s="27" t="s">
        <v>7</v>
      </c>
      <c r="B110" s="28" t="s">
        <v>8</v>
      </c>
      <c r="C110" s="28" t="s">
        <v>9</v>
      </c>
      <c r="D110" s="28" t="s">
        <v>10</v>
      </c>
      <c r="E110" s="28" t="s">
        <v>11</v>
      </c>
      <c r="F110" s="28" t="s">
        <v>12</v>
      </c>
      <c r="G110" s="28" t="s">
        <v>13</v>
      </c>
      <c r="H110" s="28" t="s">
        <v>14</v>
      </c>
      <c r="I110" s="28" t="s">
        <v>15</v>
      </c>
      <c r="J110" s="28" t="s">
        <v>16</v>
      </c>
      <c r="K110" s="28" t="s">
        <v>17</v>
      </c>
      <c r="L110" s="29" t="s">
        <v>18</v>
      </c>
    </row>
    <row r="111" ht="15.0" customHeight="1">
      <c r="A111" s="113"/>
      <c r="B111" s="115"/>
      <c r="C111" s="115"/>
      <c r="D111" s="115"/>
      <c r="E111" s="115"/>
      <c r="F111" s="115"/>
      <c r="G111" s="115"/>
      <c r="H111" s="115"/>
      <c r="I111" s="115"/>
      <c r="J111" s="115"/>
      <c r="K111" s="115"/>
      <c r="L111" s="118"/>
    </row>
    <row r="112" ht="15.0" customHeight="1">
      <c r="A112" s="113"/>
      <c r="B112" s="115"/>
      <c r="C112" s="115"/>
      <c r="D112" s="115"/>
      <c r="E112" s="115"/>
      <c r="F112" s="115"/>
      <c r="G112" s="115"/>
      <c r="H112" s="115"/>
      <c r="I112" s="115"/>
      <c r="J112" s="115"/>
      <c r="K112" s="115"/>
      <c r="L112" s="118"/>
    </row>
    <row r="113" ht="15.0" customHeight="1">
      <c r="A113" s="113"/>
      <c r="B113" s="115"/>
      <c r="C113" s="115"/>
      <c r="D113" s="116"/>
      <c r="E113" s="115"/>
      <c r="F113" s="115"/>
      <c r="G113" s="115"/>
      <c r="H113" s="115"/>
      <c r="I113" s="115"/>
      <c r="J113" s="115"/>
      <c r="K113" s="115"/>
      <c r="L113" s="118"/>
    </row>
    <row r="114" ht="15.0" customHeight="1">
      <c r="A114" s="120"/>
      <c r="B114" s="122"/>
      <c r="C114" s="122"/>
      <c r="D114" s="123"/>
      <c r="E114" s="122"/>
      <c r="F114" s="122"/>
      <c r="G114" s="122"/>
      <c r="H114" s="122"/>
      <c r="I114" s="122"/>
      <c r="J114" s="122"/>
      <c r="K114" s="122"/>
      <c r="L114" s="125"/>
    </row>
    <row r="115" ht="15.0" customHeight="1">
      <c r="A115" s="96"/>
      <c r="B115" s="97"/>
      <c r="C115" s="97"/>
      <c r="D115" s="97"/>
      <c r="E115" s="97"/>
      <c r="F115" s="97"/>
      <c r="G115" s="97"/>
      <c r="H115" s="97"/>
      <c r="I115" s="97"/>
      <c r="J115" s="97"/>
      <c r="K115" s="97"/>
      <c r="L115" s="97"/>
    </row>
    <row r="116" ht="15.0" customHeight="1">
      <c r="A116" s="96"/>
      <c r="B116" s="97"/>
      <c r="C116" s="97"/>
      <c r="D116" s="97"/>
      <c r="E116" s="97"/>
      <c r="F116" s="97"/>
      <c r="G116" s="97"/>
      <c r="H116" s="97"/>
      <c r="I116" s="97"/>
      <c r="J116" s="97"/>
      <c r="K116" s="97"/>
      <c r="L116" s="97"/>
    </row>
    <row r="117" ht="15.0" customHeight="1">
      <c r="A117" s="96"/>
      <c r="B117" s="97"/>
      <c r="C117" s="97"/>
      <c r="D117" s="97"/>
      <c r="E117" s="97"/>
      <c r="F117" s="97"/>
      <c r="G117" s="97"/>
      <c r="H117" s="97"/>
      <c r="I117" s="97"/>
      <c r="J117" s="97"/>
      <c r="K117" s="97"/>
      <c r="L117" s="97"/>
    </row>
    <row r="118" ht="15.0" customHeight="1">
      <c r="A118" s="96"/>
      <c r="B118" s="97"/>
      <c r="C118" s="97"/>
      <c r="D118" s="97"/>
      <c r="E118" s="97"/>
      <c r="F118" s="97"/>
      <c r="G118" s="97"/>
      <c r="H118" s="97"/>
      <c r="I118" s="97"/>
      <c r="J118" s="97"/>
      <c r="K118" s="97"/>
      <c r="L118" s="97"/>
    </row>
    <row r="119" ht="15.0" customHeight="1">
      <c r="A119" s="96"/>
      <c r="B119" s="97"/>
      <c r="C119" s="97"/>
      <c r="D119" s="97"/>
      <c r="E119" s="97"/>
      <c r="F119" s="97"/>
      <c r="G119" s="97"/>
      <c r="H119" s="97"/>
      <c r="I119" s="97"/>
      <c r="J119" s="97"/>
      <c r="K119" s="97"/>
      <c r="L119" s="97"/>
    </row>
    <row r="120" ht="15.0" customHeight="1">
      <c r="A120" s="96"/>
      <c r="B120" s="97"/>
      <c r="C120" s="97"/>
      <c r="D120" s="97"/>
      <c r="E120" s="97"/>
      <c r="F120" s="97"/>
      <c r="G120" s="97"/>
      <c r="H120" s="97"/>
      <c r="I120" s="97"/>
      <c r="J120" s="97"/>
      <c r="K120" s="97"/>
      <c r="L120" s="97"/>
    </row>
    <row r="121" ht="15.0" customHeight="1">
      <c r="A121" s="96"/>
      <c r="B121" s="97"/>
      <c r="C121" s="97"/>
      <c r="D121" s="97"/>
      <c r="E121" s="97"/>
      <c r="F121" s="97"/>
      <c r="G121" s="97"/>
      <c r="H121" s="97"/>
      <c r="I121" s="97"/>
      <c r="J121" s="97"/>
      <c r="K121" s="97"/>
      <c r="L121" s="97"/>
    </row>
    <row r="122" ht="15.0" customHeight="1">
      <c r="A122" s="96"/>
      <c r="B122" s="97"/>
      <c r="C122" s="97"/>
      <c r="D122" s="97"/>
      <c r="E122" s="97"/>
      <c r="F122" s="97"/>
      <c r="G122" s="97"/>
      <c r="H122" s="97"/>
      <c r="I122" s="97"/>
      <c r="J122" s="97"/>
      <c r="K122" s="97"/>
      <c r="L122" s="97"/>
    </row>
    <row r="123" ht="15.0" customHeight="1">
      <c r="A123" s="96"/>
      <c r="B123" s="97"/>
      <c r="C123" s="97"/>
      <c r="D123" s="97"/>
      <c r="E123" s="97"/>
      <c r="F123" s="97"/>
      <c r="G123" s="97"/>
      <c r="H123" s="97"/>
      <c r="I123" s="97"/>
      <c r="J123" s="97"/>
      <c r="K123" s="97"/>
      <c r="L123" s="97"/>
    </row>
    <row r="124" ht="15.0" customHeight="1">
      <c r="A124" s="96"/>
      <c r="B124" s="97"/>
      <c r="C124" s="97"/>
      <c r="D124" s="97"/>
      <c r="E124" s="97"/>
      <c r="F124" s="97"/>
      <c r="G124" s="97"/>
      <c r="H124" s="97"/>
      <c r="I124" s="97"/>
      <c r="J124" s="97"/>
      <c r="K124" s="97"/>
      <c r="L124" s="97"/>
    </row>
    <row r="125" ht="15.0" customHeight="1">
      <c r="A125" s="96"/>
      <c r="B125" s="97"/>
      <c r="C125" s="97"/>
      <c r="D125" s="97"/>
      <c r="E125" s="97"/>
      <c r="F125" s="97"/>
      <c r="G125" s="97"/>
      <c r="H125" s="97"/>
      <c r="I125" s="97"/>
      <c r="J125" s="97"/>
      <c r="K125" s="97"/>
      <c r="L125" s="97"/>
    </row>
    <row r="126" ht="15.0" customHeight="1">
      <c r="A126" s="96"/>
      <c r="B126" s="97"/>
      <c r="C126" s="97"/>
      <c r="D126" s="97"/>
      <c r="E126" s="97"/>
      <c r="F126" s="97"/>
      <c r="G126" s="97"/>
      <c r="H126" s="97"/>
      <c r="I126" s="97"/>
      <c r="J126" s="97"/>
      <c r="K126" s="97"/>
      <c r="L126" s="97"/>
    </row>
    <row r="127" ht="15.0" customHeight="1">
      <c r="A127" s="96"/>
      <c r="B127" s="97"/>
      <c r="C127" s="97"/>
      <c r="D127" s="97"/>
      <c r="E127" s="97"/>
      <c r="F127" s="97"/>
      <c r="G127" s="97"/>
      <c r="H127" s="97"/>
      <c r="I127" s="97"/>
      <c r="J127" s="97"/>
      <c r="K127" s="97"/>
      <c r="L127" s="97"/>
    </row>
    <row r="128" ht="15.0" customHeight="1">
      <c r="A128" s="96"/>
      <c r="B128" s="97"/>
      <c r="C128" s="97"/>
      <c r="D128" s="97"/>
      <c r="E128" s="97"/>
      <c r="F128" s="97"/>
      <c r="G128" s="97"/>
      <c r="H128" s="97"/>
      <c r="I128" s="97"/>
      <c r="J128" s="97"/>
      <c r="K128" s="97"/>
      <c r="L128" s="97"/>
    </row>
    <row r="129" ht="15.0" customHeight="1">
      <c r="A129" s="96"/>
      <c r="B129" s="97"/>
      <c r="C129" s="97"/>
      <c r="D129" s="97"/>
      <c r="E129" s="97"/>
      <c r="F129" s="97"/>
      <c r="G129" s="97"/>
      <c r="H129" s="97"/>
      <c r="I129" s="97"/>
      <c r="J129" s="97"/>
      <c r="K129" s="97"/>
      <c r="L129" s="97"/>
    </row>
    <row r="130" ht="15.0" customHeight="1">
      <c r="A130" s="96"/>
      <c r="B130" s="97"/>
      <c r="C130" s="97"/>
      <c r="D130" s="97"/>
      <c r="E130" s="97"/>
      <c r="F130" s="97"/>
      <c r="G130" s="97"/>
      <c r="H130" s="97"/>
      <c r="I130" s="97"/>
      <c r="J130" s="97"/>
      <c r="K130" s="97"/>
      <c r="L130" s="97"/>
    </row>
    <row r="131" ht="15.0" customHeight="1">
      <c r="A131" s="96"/>
      <c r="B131" s="97"/>
      <c r="C131" s="97"/>
      <c r="D131" s="97"/>
      <c r="E131" s="97"/>
      <c r="F131" s="97"/>
      <c r="G131" s="97"/>
      <c r="H131" s="97"/>
      <c r="I131" s="97"/>
      <c r="J131" s="97"/>
      <c r="K131" s="97"/>
      <c r="L131" s="97"/>
    </row>
    <row r="132" ht="15.0" customHeight="1">
      <c r="A132" s="96"/>
      <c r="B132" s="97"/>
      <c r="C132" s="97"/>
      <c r="D132" s="97"/>
      <c r="E132" s="97"/>
      <c r="F132" s="97"/>
      <c r="G132" s="97"/>
      <c r="H132" s="97"/>
      <c r="I132" s="97"/>
      <c r="J132" s="97"/>
      <c r="K132" s="97"/>
      <c r="L132" s="97"/>
    </row>
    <row r="133" ht="15.0" customHeight="1">
      <c r="A133" s="96"/>
      <c r="B133" s="97"/>
      <c r="C133" s="97"/>
      <c r="D133" s="97"/>
      <c r="E133" s="97"/>
      <c r="F133" s="97"/>
      <c r="G133" s="97"/>
      <c r="H133" s="97"/>
      <c r="I133" s="97"/>
      <c r="J133" s="97"/>
      <c r="K133" s="97"/>
      <c r="L133" s="97"/>
    </row>
    <row r="134" ht="15.0" customHeight="1">
      <c r="A134" s="96"/>
      <c r="B134" s="97"/>
      <c r="C134" s="97"/>
      <c r="D134" s="97"/>
      <c r="E134" s="97"/>
      <c r="F134" s="97"/>
      <c r="G134" s="97"/>
      <c r="H134" s="97"/>
      <c r="I134" s="97"/>
      <c r="J134" s="97"/>
      <c r="K134" s="97"/>
      <c r="L134" s="97"/>
    </row>
    <row r="135" ht="15.0" customHeight="1">
      <c r="A135" s="96"/>
      <c r="B135" s="97"/>
      <c r="C135" s="97"/>
      <c r="D135" s="97"/>
      <c r="E135" s="97"/>
      <c r="F135" s="97"/>
      <c r="G135" s="97"/>
      <c r="H135" s="97"/>
      <c r="I135" s="97"/>
      <c r="J135" s="97"/>
      <c r="K135" s="97"/>
      <c r="L135" s="97"/>
    </row>
    <row r="136" ht="15.0" customHeight="1">
      <c r="A136" s="96"/>
      <c r="B136" s="97"/>
      <c r="C136" s="97"/>
      <c r="D136" s="97"/>
      <c r="E136" s="97"/>
      <c r="F136" s="97"/>
      <c r="G136" s="97"/>
      <c r="H136" s="97"/>
      <c r="I136" s="97"/>
      <c r="J136" s="97"/>
      <c r="K136" s="97"/>
      <c r="L136" s="97"/>
    </row>
    <row r="137" ht="15.0" customHeight="1">
      <c r="A137" s="96"/>
      <c r="B137" s="97"/>
      <c r="C137" s="97"/>
      <c r="D137" s="97"/>
      <c r="E137" s="97"/>
      <c r="F137" s="97"/>
      <c r="G137" s="97"/>
      <c r="H137" s="97"/>
      <c r="I137" s="97"/>
      <c r="J137" s="97"/>
      <c r="K137" s="97"/>
      <c r="L137" s="97"/>
    </row>
    <row r="138" ht="15.0" customHeight="1">
      <c r="A138" s="96"/>
      <c r="B138" s="97"/>
      <c r="C138" s="97"/>
      <c r="D138" s="97"/>
      <c r="E138" s="97"/>
      <c r="F138" s="97"/>
      <c r="G138" s="97"/>
      <c r="H138" s="97"/>
      <c r="I138" s="97"/>
      <c r="J138" s="97"/>
      <c r="K138" s="97"/>
      <c r="L138" s="97"/>
    </row>
    <row r="139" ht="15.0" customHeight="1">
      <c r="A139" s="96"/>
      <c r="B139" s="97"/>
      <c r="C139" s="97"/>
      <c r="D139" s="97"/>
      <c r="E139" s="97"/>
      <c r="F139" s="97"/>
      <c r="G139" s="97"/>
      <c r="H139" s="97"/>
      <c r="I139" s="97"/>
      <c r="J139" s="97"/>
      <c r="K139" s="97"/>
      <c r="L139" s="97"/>
    </row>
    <row r="140" ht="15.0" customHeight="1">
      <c r="A140" s="96"/>
      <c r="B140" s="97"/>
      <c r="C140" s="97"/>
      <c r="D140" s="97"/>
      <c r="E140" s="97"/>
      <c r="F140" s="97"/>
      <c r="G140" s="97"/>
      <c r="H140" s="97"/>
      <c r="I140" s="97"/>
      <c r="J140" s="97"/>
      <c r="K140" s="97"/>
      <c r="L140" s="97"/>
    </row>
  </sheetData>
  <mergeCells count="13">
    <mergeCell ref="A99:L99"/>
    <mergeCell ref="A109:L109"/>
    <mergeCell ref="A53:L53"/>
    <mergeCell ref="A65:L65"/>
    <mergeCell ref="A89:L89"/>
    <mergeCell ref="A77:L77"/>
    <mergeCell ref="H3:J3"/>
    <mergeCell ref="A5:L5"/>
    <mergeCell ref="B3:D3"/>
    <mergeCell ref="A1:L1"/>
    <mergeCell ref="A41:L41"/>
    <mergeCell ref="A29:L29"/>
    <mergeCell ref="A15:L15"/>
  </mergeCells>
  <drawing r:id="rId1"/>
  <tableParts count="10">
    <tablePart r:id="rId12"/>
    <tablePart r:id="rId13"/>
    <tablePart r:id="rId14"/>
    <tablePart r:id="rId15"/>
    <tablePart r:id="rId16"/>
    <tablePart r:id="rId17"/>
    <tablePart r:id="rId18"/>
    <tablePart r:id="rId19"/>
    <tablePart r:id="rId20"/>
    <tablePart r:id="rId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1C232"/>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7.29" defaultRowHeight="15.75"/>
  <cols>
    <col customWidth="1" min="1" max="1" width="17.0"/>
    <col customWidth="1" min="2" max="2" width="8.71"/>
    <col customWidth="1" min="3" max="3" width="8.43"/>
    <col customWidth="1" min="4" max="4" width="9.0"/>
    <col customWidth="1" min="5" max="5" width="10.0"/>
    <col customWidth="1" min="6" max="6" width="12.14"/>
    <col customWidth="1" min="7" max="7" width="50.29"/>
    <col customWidth="1" min="8" max="8" width="9.43"/>
    <col customWidth="1" min="9" max="9" width="10.86"/>
    <col customWidth="1" min="10" max="10" width="5.57"/>
    <col customWidth="1" min="11" max="11" width="7.0"/>
    <col customWidth="1" min="12" max="12" width="5.57"/>
    <col customWidth="1" min="13" max="13" width="8.57"/>
    <col customWidth="1" hidden="1" min="14" max="14" width="18.71"/>
    <col customWidth="1" hidden="1" min="15" max="15" width="59.86"/>
  </cols>
  <sheetData>
    <row r="1" ht="15.0" customHeight="1">
      <c r="A1" s="382"/>
      <c r="B1" s="383"/>
      <c r="C1" s="383"/>
      <c r="D1" s="384" t="str">
        <f>HYPERLINK("https://docs.google.com/spreadsheets/d/1liFz7qr52p0UED4_JWh9UJsavuJ4nViZCMrTv_SXRRo/edit","Linked from original sheet")</f>
        <v>Linked from original sheet</v>
      </c>
      <c r="N1" s="385"/>
      <c r="O1" s="386"/>
    </row>
    <row r="2" ht="15.0" customHeight="1">
      <c r="A2" s="382"/>
      <c r="B2" s="383"/>
      <c r="C2" s="383"/>
      <c r="D2" s="387"/>
      <c r="E2" s="388"/>
      <c r="F2" s="387"/>
      <c r="G2" s="387"/>
      <c r="H2" s="387"/>
      <c r="I2" s="388"/>
      <c r="J2" s="389"/>
      <c r="K2" s="389"/>
      <c r="L2" s="389"/>
      <c r="M2" s="389"/>
      <c r="N2" s="385"/>
      <c r="O2" s="386"/>
    </row>
    <row r="3" ht="15.0" customHeight="1">
      <c r="A3" s="390" t="str">
        <f>IFERROR(__xludf.DUMMYFUNCTION("importrange(""https://docs.google.com/spreadsheets/d/1liFz7qr52p0UED4_JWh9UJsavuJ4nViZCMrTv_SXRRo/edit#gid=624678918"",""Master Spell List!B3:N"")"),"Name")</f>
        <v>Name</v>
      </c>
      <c r="B3" s="391" t="s">
        <v>8</v>
      </c>
      <c r="C3" s="391" t="s">
        <v>9</v>
      </c>
      <c r="D3" s="392" t="s">
        <v>10</v>
      </c>
      <c r="E3" s="393" t="s">
        <v>234</v>
      </c>
      <c r="F3" s="392" t="s">
        <v>12</v>
      </c>
      <c r="G3" s="392" t="s">
        <v>235</v>
      </c>
      <c r="H3" s="392" t="s">
        <v>14</v>
      </c>
      <c r="I3" s="393" t="s">
        <v>15</v>
      </c>
      <c r="J3" s="394" t="s">
        <v>16</v>
      </c>
      <c r="K3" s="394" t="s">
        <v>236</v>
      </c>
      <c r="L3" s="394" t="s">
        <v>18</v>
      </c>
      <c r="M3" s="394" t="s">
        <v>237</v>
      </c>
      <c r="N3" s="395"/>
      <c r="O3" s="396"/>
    </row>
    <row r="4" ht="15.0" customHeight="1">
      <c r="A4" s="397" t="s">
        <v>238</v>
      </c>
      <c r="B4" s="398" t="s">
        <v>239</v>
      </c>
      <c r="C4" s="398" t="s">
        <v>240</v>
      </c>
      <c r="D4" s="398" t="s">
        <v>241</v>
      </c>
      <c r="E4" s="399" t="s">
        <v>242</v>
      </c>
      <c r="F4" s="399" t="s">
        <v>243</v>
      </c>
      <c r="G4" s="399" t="s">
        <v>162</v>
      </c>
      <c r="H4" s="399" t="s">
        <v>244</v>
      </c>
      <c r="I4" s="399"/>
      <c r="J4" s="398"/>
      <c r="K4" s="398" t="s">
        <v>245</v>
      </c>
      <c r="L4" s="398"/>
      <c r="M4" s="399" t="s">
        <v>246</v>
      </c>
      <c r="N4" s="400"/>
      <c r="O4" s="400"/>
    </row>
    <row r="5" ht="15.0" customHeight="1">
      <c r="A5" s="397" t="s">
        <v>247</v>
      </c>
      <c r="B5" s="398" t="s">
        <v>248</v>
      </c>
      <c r="C5" s="398" t="s">
        <v>240</v>
      </c>
      <c r="D5" s="398" t="s">
        <v>249</v>
      </c>
      <c r="E5" s="399" t="s">
        <v>249</v>
      </c>
      <c r="F5" s="399" t="s">
        <v>250</v>
      </c>
      <c r="G5" s="399"/>
      <c r="H5" s="399" t="s">
        <v>251</v>
      </c>
      <c r="I5" s="399"/>
      <c r="J5" s="398"/>
      <c r="K5" s="398" t="s">
        <v>245</v>
      </c>
      <c r="L5" s="398"/>
      <c r="M5" s="398" t="s">
        <v>246</v>
      </c>
      <c r="N5" s="400"/>
      <c r="O5" s="400"/>
    </row>
    <row r="6" ht="15.0" customHeight="1">
      <c r="A6" s="397" t="s">
        <v>252</v>
      </c>
      <c r="B6" s="398" t="s">
        <v>253</v>
      </c>
      <c r="C6" s="398" t="s">
        <v>240</v>
      </c>
      <c r="D6" s="398" t="s">
        <v>254</v>
      </c>
      <c r="E6" s="399" t="s">
        <v>255</v>
      </c>
      <c r="F6" s="399" t="s">
        <v>256</v>
      </c>
      <c r="G6" s="399"/>
      <c r="H6" s="399" t="s">
        <v>251</v>
      </c>
      <c r="I6" s="399"/>
      <c r="J6" s="398"/>
      <c r="K6" s="398" t="s">
        <v>257</v>
      </c>
      <c r="L6" s="398"/>
      <c r="M6" s="398" t="s">
        <v>258</v>
      </c>
      <c r="N6" s="401"/>
      <c r="O6" s="402"/>
    </row>
    <row r="7" ht="15.0" customHeight="1">
      <c r="A7" s="397" t="s">
        <v>259</v>
      </c>
      <c r="B7" s="398" t="s">
        <v>260</v>
      </c>
      <c r="C7" s="398" t="s">
        <v>240</v>
      </c>
      <c r="D7" s="398" t="s">
        <v>261</v>
      </c>
      <c r="E7" s="399" t="s">
        <v>255</v>
      </c>
      <c r="F7" s="399" t="s">
        <v>262</v>
      </c>
      <c r="G7" s="399" t="s">
        <v>263</v>
      </c>
      <c r="H7" s="399" t="s">
        <v>251</v>
      </c>
      <c r="I7" s="399"/>
      <c r="J7" s="398"/>
      <c r="K7" s="398" t="s">
        <v>245</v>
      </c>
      <c r="L7" s="398"/>
      <c r="M7" s="398" t="s">
        <v>246</v>
      </c>
      <c r="N7" s="401"/>
      <c r="O7" s="402"/>
    </row>
    <row r="8" ht="15.0" customHeight="1">
      <c r="A8" s="397" t="s">
        <v>264</v>
      </c>
      <c r="B8" s="398" t="s">
        <v>265</v>
      </c>
      <c r="C8" s="398" t="s">
        <v>240</v>
      </c>
      <c r="D8" s="398" t="s">
        <v>241</v>
      </c>
      <c r="E8" s="399" t="s">
        <v>266</v>
      </c>
      <c r="F8" s="399" t="s">
        <v>267</v>
      </c>
      <c r="G8" s="399"/>
      <c r="H8" s="399" t="s">
        <v>268</v>
      </c>
      <c r="I8" s="399"/>
      <c r="J8" s="398"/>
      <c r="K8" s="398" t="s">
        <v>269</v>
      </c>
      <c r="L8" s="398"/>
      <c r="M8" s="398" t="s">
        <v>258</v>
      </c>
      <c r="N8" s="401"/>
      <c r="O8" s="402"/>
    </row>
    <row r="9" ht="15.0" customHeight="1">
      <c r="A9" s="397" t="s">
        <v>270</v>
      </c>
      <c r="B9" s="398" t="s">
        <v>239</v>
      </c>
      <c r="C9" s="398" t="s">
        <v>240</v>
      </c>
      <c r="D9" s="398" t="s">
        <v>241</v>
      </c>
      <c r="E9" s="399" t="s">
        <v>271</v>
      </c>
      <c r="F9" s="399" t="s">
        <v>272</v>
      </c>
      <c r="G9" s="399" t="s">
        <v>162</v>
      </c>
      <c r="H9" s="399" t="s">
        <v>273</v>
      </c>
      <c r="I9" s="399" t="s">
        <v>274</v>
      </c>
      <c r="J9" s="398"/>
      <c r="K9" s="398" t="s">
        <v>275</v>
      </c>
      <c r="L9" s="398"/>
      <c r="M9" s="398" t="s">
        <v>258</v>
      </c>
      <c r="N9" s="400"/>
      <c r="O9" s="400"/>
    </row>
    <row r="10" ht="15.0" customHeight="1">
      <c r="A10" s="397" t="s">
        <v>276</v>
      </c>
      <c r="B10" s="398" t="s">
        <v>253</v>
      </c>
      <c r="C10" s="398" t="s">
        <v>240</v>
      </c>
      <c r="D10" s="398" t="s">
        <v>261</v>
      </c>
      <c r="E10" s="399" t="s">
        <v>277</v>
      </c>
      <c r="F10" s="399" t="s">
        <v>278</v>
      </c>
      <c r="G10" s="399"/>
      <c r="H10" s="399" t="s">
        <v>273</v>
      </c>
      <c r="I10" s="399" t="s">
        <v>274</v>
      </c>
      <c r="J10" s="398"/>
      <c r="K10" s="398" t="s">
        <v>279</v>
      </c>
      <c r="L10" s="398"/>
      <c r="M10" s="398" t="s">
        <v>246</v>
      </c>
      <c r="N10" s="401"/>
      <c r="O10" s="402"/>
    </row>
    <row r="11" ht="15.0" customHeight="1">
      <c r="A11" s="397" t="s">
        <v>280</v>
      </c>
      <c r="B11" s="398" t="s">
        <v>265</v>
      </c>
      <c r="C11" s="398" t="s">
        <v>240</v>
      </c>
      <c r="D11" s="398" t="s">
        <v>281</v>
      </c>
      <c r="E11" s="399" t="s">
        <v>282</v>
      </c>
      <c r="F11" s="399" t="s">
        <v>283</v>
      </c>
      <c r="G11" s="399"/>
      <c r="H11" s="399" t="s">
        <v>244</v>
      </c>
      <c r="I11" s="399"/>
      <c r="J11" s="398"/>
      <c r="K11" s="398" t="s">
        <v>245</v>
      </c>
      <c r="L11" s="398"/>
      <c r="M11" s="398" t="s">
        <v>246</v>
      </c>
      <c r="N11" s="401"/>
      <c r="O11" s="402"/>
    </row>
    <row r="12" ht="15.0" customHeight="1">
      <c r="A12" s="397" t="s">
        <v>284</v>
      </c>
      <c r="B12" s="398" t="s">
        <v>253</v>
      </c>
      <c r="C12" s="398" t="s">
        <v>240</v>
      </c>
      <c r="D12" s="398" t="s">
        <v>261</v>
      </c>
      <c r="E12" s="399" t="s">
        <v>285</v>
      </c>
      <c r="F12" s="399" t="s">
        <v>286</v>
      </c>
      <c r="G12" s="399" t="s">
        <v>263</v>
      </c>
      <c r="H12" s="399" t="s">
        <v>244</v>
      </c>
      <c r="I12" s="399"/>
      <c r="J12" s="398"/>
      <c r="K12" s="398" t="s">
        <v>245</v>
      </c>
      <c r="L12" s="398"/>
      <c r="M12" s="398" t="s">
        <v>246</v>
      </c>
      <c r="N12" s="401"/>
      <c r="O12" s="402"/>
    </row>
    <row r="13" ht="15.0" customHeight="1">
      <c r="A13" s="397" t="s">
        <v>287</v>
      </c>
      <c r="B13" s="398" t="s">
        <v>253</v>
      </c>
      <c r="C13" s="398" t="s">
        <v>240</v>
      </c>
      <c r="D13" s="398" t="s">
        <v>261</v>
      </c>
      <c r="E13" s="399" t="s">
        <v>285</v>
      </c>
      <c r="F13" s="399" t="s">
        <v>288</v>
      </c>
      <c r="G13" s="399" t="s">
        <v>263</v>
      </c>
      <c r="H13" s="399" t="s">
        <v>244</v>
      </c>
      <c r="I13" s="399"/>
      <c r="J13" s="398"/>
      <c r="K13" s="398" t="s">
        <v>245</v>
      </c>
      <c r="L13" s="398"/>
      <c r="M13" s="398" t="s">
        <v>246</v>
      </c>
      <c r="N13" s="400"/>
      <c r="O13" s="400"/>
    </row>
    <row r="14" ht="15.0" customHeight="1">
      <c r="A14" s="397" t="s">
        <v>289</v>
      </c>
      <c r="B14" s="398" t="s">
        <v>290</v>
      </c>
      <c r="C14" s="398" t="s">
        <v>240</v>
      </c>
      <c r="D14" s="398" t="s">
        <v>249</v>
      </c>
      <c r="E14" s="399" t="s">
        <v>249</v>
      </c>
      <c r="F14" s="399" t="s">
        <v>291</v>
      </c>
      <c r="G14" s="399"/>
      <c r="H14" s="399" t="s">
        <v>273</v>
      </c>
      <c r="I14" s="399" t="s">
        <v>274</v>
      </c>
      <c r="J14" s="398"/>
      <c r="K14" s="398" t="s">
        <v>292</v>
      </c>
      <c r="L14" s="398"/>
      <c r="M14" s="398" t="s">
        <v>246</v>
      </c>
      <c r="N14" s="400"/>
      <c r="O14" s="400"/>
    </row>
    <row r="15" ht="15.0" customHeight="1">
      <c r="A15" s="397" t="s">
        <v>293</v>
      </c>
      <c r="B15" s="398" t="s">
        <v>253</v>
      </c>
      <c r="C15" s="398" t="s">
        <v>240</v>
      </c>
      <c r="D15" s="398" t="s">
        <v>241</v>
      </c>
      <c r="E15" s="399" t="s">
        <v>255</v>
      </c>
      <c r="F15" s="399" t="s">
        <v>294</v>
      </c>
      <c r="G15" s="399" t="s">
        <v>137</v>
      </c>
      <c r="H15" s="399" t="s">
        <v>244</v>
      </c>
      <c r="I15" s="399"/>
      <c r="J15" s="398"/>
      <c r="K15" s="398" t="s">
        <v>295</v>
      </c>
      <c r="L15" s="398"/>
      <c r="M15" s="398" t="s">
        <v>258</v>
      </c>
      <c r="N15" s="401"/>
      <c r="O15" s="402"/>
    </row>
    <row r="16" ht="15.0" customHeight="1">
      <c r="A16" s="397" t="s">
        <v>296</v>
      </c>
      <c r="B16" s="398" t="s">
        <v>253</v>
      </c>
      <c r="C16" s="398" t="s">
        <v>240</v>
      </c>
      <c r="D16" s="398" t="s">
        <v>254</v>
      </c>
      <c r="E16" s="399" t="s">
        <v>297</v>
      </c>
      <c r="F16" s="399" t="s">
        <v>298</v>
      </c>
      <c r="G16" s="399"/>
      <c r="H16" s="399" t="s">
        <v>244</v>
      </c>
      <c r="I16" s="399"/>
      <c r="J16" s="398"/>
      <c r="K16" s="398" t="s">
        <v>257</v>
      </c>
      <c r="L16" s="398"/>
      <c r="M16" s="398" t="s">
        <v>299</v>
      </c>
      <c r="N16" s="401"/>
      <c r="O16" s="402"/>
    </row>
    <row r="17" ht="15.0" customHeight="1">
      <c r="A17" s="397" t="s">
        <v>300</v>
      </c>
      <c r="B17" s="398" t="s">
        <v>301</v>
      </c>
      <c r="C17" s="398" t="s">
        <v>240</v>
      </c>
      <c r="D17" s="398" t="s">
        <v>302</v>
      </c>
      <c r="E17" s="399" t="s">
        <v>255</v>
      </c>
      <c r="F17" s="399" t="s">
        <v>303</v>
      </c>
      <c r="G17" s="399"/>
      <c r="H17" s="399" t="s">
        <v>273</v>
      </c>
      <c r="I17" s="399" t="s">
        <v>274</v>
      </c>
      <c r="J17" s="398"/>
      <c r="K17" s="398" t="s">
        <v>245</v>
      </c>
      <c r="L17" s="398"/>
      <c r="M17" s="398" t="s">
        <v>246</v>
      </c>
      <c r="N17" s="400"/>
      <c r="O17" s="400"/>
    </row>
    <row r="18" ht="15.0" customHeight="1">
      <c r="A18" s="397" t="s">
        <v>304</v>
      </c>
      <c r="B18" s="398" t="s">
        <v>265</v>
      </c>
      <c r="C18" s="398" t="s">
        <v>240</v>
      </c>
      <c r="D18" s="398" t="s">
        <v>281</v>
      </c>
      <c r="E18" s="399" t="s">
        <v>305</v>
      </c>
      <c r="F18" s="399" t="s">
        <v>306</v>
      </c>
      <c r="G18" s="399" t="s">
        <v>307</v>
      </c>
      <c r="H18" s="399" t="s">
        <v>244</v>
      </c>
      <c r="I18" s="399"/>
      <c r="J18" s="398"/>
      <c r="K18" s="398" t="s">
        <v>245</v>
      </c>
      <c r="L18" s="398"/>
      <c r="M18" s="398" t="s">
        <v>258</v>
      </c>
      <c r="N18" s="400"/>
      <c r="O18" s="400"/>
    </row>
    <row r="19" ht="15.0" customHeight="1">
      <c r="A19" s="397" t="s">
        <v>308</v>
      </c>
      <c r="B19" s="398" t="s">
        <v>253</v>
      </c>
      <c r="C19" s="398" t="s">
        <v>240</v>
      </c>
      <c r="D19" s="398" t="s">
        <v>302</v>
      </c>
      <c r="E19" s="399" t="s">
        <v>309</v>
      </c>
      <c r="F19" s="399" t="s">
        <v>310</v>
      </c>
      <c r="G19" s="399" t="s">
        <v>162</v>
      </c>
      <c r="H19" s="399" t="s">
        <v>311</v>
      </c>
      <c r="I19" s="399"/>
      <c r="J19" s="398"/>
      <c r="K19" s="398" t="s">
        <v>257</v>
      </c>
      <c r="L19" s="398"/>
      <c r="M19" s="398" t="s">
        <v>246</v>
      </c>
      <c r="N19" s="401"/>
      <c r="O19" s="402"/>
    </row>
    <row r="20" ht="15.0" customHeight="1">
      <c r="A20" s="397" t="s">
        <v>312</v>
      </c>
      <c r="B20" s="398" t="s">
        <v>253</v>
      </c>
      <c r="C20" s="398" t="s">
        <v>240</v>
      </c>
      <c r="D20" s="398" t="s">
        <v>313</v>
      </c>
      <c r="E20" s="399" t="s">
        <v>255</v>
      </c>
      <c r="F20" s="399" t="s">
        <v>314</v>
      </c>
      <c r="G20" s="399" t="s">
        <v>307</v>
      </c>
      <c r="H20" s="399" t="s">
        <v>244</v>
      </c>
      <c r="I20" s="399"/>
      <c r="J20" s="398"/>
      <c r="K20" s="398" t="s">
        <v>315</v>
      </c>
      <c r="L20" s="398"/>
      <c r="M20" s="398" t="s">
        <v>299</v>
      </c>
      <c r="N20" s="401"/>
      <c r="O20" s="402"/>
    </row>
    <row r="21" ht="15.0" customHeight="1">
      <c r="A21" s="397" t="s">
        <v>316</v>
      </c>
      <c r="B21" s="398" t="s">
        <v>239</v>
      </c>
      <c r="C21" s="398" t="s">
        <v>240</v>
      </c>
      <c r="D21" s="398" t="s">
        <v>281</v>
      </c>
      <c r="E21" s="399" t="s">
        <v>317</v>
      </c>
      <c r="F21" s="399" t="s">
        <v>318</v>
      </c>
      <c r="G21" s="399"/>
      <c r="H21" s="399" t="s">
        <v>319</v>
      </c>
      <c r="I21" s="399"/>
      <c r="J21" s="398"/>
      <c r="K21" s="398" t="s">
        <v>245</v>
      </c>
      <c r="L21" s="398"/>
      <c r="M21" s="398" t="s">
        <v>246</v>
      </c>
      <c r="N21" s="400"/>
      <c r="O21" s="400"/>
    </row>
    <row r="22" ht="15.0" customHeight="1">
      <c r="A22" s="397" t="s">
        <v>320</v>
      </c>
      <c r="B22" s="398" t="s">
        <v>265</v>
      </c>
      <c r="C22" s="398" t="s">
        <v>321</v>
      </c>
      <c r="D22" s="398" t="s">
        <v>302</v>
      </c>
      <c r="E22" s="399" t="s">
        <v>322</v>
      </c>
      <c r="F22" s="399" t="s">
        <v>323</v>
      </c>
      <c r="G22" s="399" t="s">
        <v>263</v>
      </c>
      <c r="H22" s="399" t="s">
        <v>319</v>
      </c>
      <c r="I22" s="399"/>
      <c r="J22" s="398"/>
      <c r="K22" s="398" t="s">
        <v>245</v>
      </c>
      <c r="L22" s="398"/>
      <c r="M22" s="398" t="s">
        <v>258</v>
      </c>
      <c r="N22" s="401"/>
      <c r="O22" s="402"/>
    </row>
    <row r="23" ht="15.0" customHeight="1">
      <c r="A23" s="397" t="s">
        <v>324</v>
      </c>
      <c r="B23" s="398" t="s">
        <v>265</v>
      </c>
      <c r="C23" s="398" t="s">
        <v>319</v>
      </c>
      <c r="D23" s="398" t="s">
        <v>302</v>
      </c>
      <c r="E23" s="399" t="s">
        <v>325</v>
      </c>
      <c r="F23" s="399" t="s">
        <v>326</v>
      </c>
      <c r="G23" s="399"/>
      <c r="H23" s="399" t="s">
        <v>244</v>
      </c>
      <c r="I23" s="399"/>
      <c r="J23" s="398"/>
      <c r="K23" s="398" t="s">
        <v>279</v>
      </c>
      <c r="L23" s="398"/>
      <c r="M23" s="398" t="s">
        <v>246</v>
      </c>
      <c r="N23" s="401"/>
      <c r="O23" s="402"/>
    </row>
    <row r="24" ht="15.0" customHeight="1">
      <c r="A24" s="397" t="s">
        <v>327</v>
      </c>
      <c r="B24" s="398" t="s">
        <v>265</v>
      </c>
      <c r="C24" s="398" t="s">
        <v>240</v>
      </c>
      <c r="D24" s="398" t="s">
        <v>261</v>
      </c>
      <c r="E24" s="399" t="s">
        <v>255</v>
      </c>
      <c r="F24" s="399" t="s">
        <v>328</v>
      </c>
      <c r="G24" s="399"/>
      <c r="H24" s="399" t="s">
        <v>251</v>
      </c>
      <c r="I24" s="399"/>
      <c r="J24" s="398"/>
      <c r="K24" s="398" t="s">
        <v>279</v>
      </c>
      <c r="L24" s="398"/>
      <c r="M24" s="398" t="s">
        <v>246</v>
      </c>
      <c r="N24" s="401"/>
      <c r="O24" s="402"/>
    </row>
    <row r="25" ht="15.0" customHeight="1">
      <c r="A25" s="397" t="s">
        <v>329</v>
      </c>
      <c r="B25" s="398" t="s">
        <v>330</v>
      </c>
      <c r="C25" s="398" t="s">
        <v>240</v>
      </c>
      <c r="D25" s="398" t="s">
        <v>281</v>
      </c>
      <c r="E25" s="399" t="s">
        <v>331</v>
      </c>
      <c r="F25" s="399" t="s">
        <v>332</v>
      </c>
      <c r="G25" s="399"/>
      <c r="H25" s="399" t="s">
        <v>319</v>
      </c>
      <c r="I25" s="399"/>
      <c r="J25" s="398"/>
      <c r="K25" s="398" t="s">
        <v>292</v>
      </c>
      <c r="L25" s="398"/>
      <c r="M25" s="398" t="s">
        <v>246</v>
      </c>
      <c r="N25" s="401"/>
      <c r="O25" s="402"/>
    </row>
    <row r="26" ht="15.0" customHeight="1">
      <c r="A26" s="397" t="s">
        <v>333</v>
      </c>
      <c r="B26" s="398" t="s">
        <v>265</v>
      </c>
      <c r="C26" s="398" t="s">
        <v>240</v>
      </c>
      <c r="D26" s="398" t="s">
        <v>281</v>
      </c>
      <c r="E26" s="399" t="s">
        <v>334</v>
      </c>
      <c r="F26" s="399" t="s">
        <v>335</v>
      </c>
      <c r="G26" s="399"/>
      <c r="H26" s="399" t="s">
        <v>268</v>
      </c>
      <c r="I26" s="399"/>
      <c r="J26" s="398"/>
      <c r="K26" s="398" t="s">
        <v>269</v>
      </c>
      <c r="L26" s="398"/>
      <c r="M26" s="398" t="s">
        <v>258</v>
      </c>
      <c r="N26" s="401"/>
      <c r="O26" s="402"/>
    </row>
    <row r="27" ht="15.0" customHeight="1">
      <c r="A27" s="397" t="s">
        <v>336</v>
      </c>
      <c r="B27" s="398" t="s">
        <v>239</v>
      </c>
      <c r="C27" s="398" t="s">
        <v>240</v>
      </c>
      <c r="D27" s="398" t="s">
        <v>337</v>
      </c>
      <c r="E27" s="399" t="s">
        <v>255</v>
      </c>
      <c r="F27" s="399" t="s">
        <v>338</v>
      </c>
      <c r="G27" s="399" t="s">
        <v>137</v>
      </c>
      <c r="H27" s="399" t="s">
        <v>244</v>
      </c>
      <c r="I27" s="399"/>
      <c r="J27" s="398"/>
      <c r="K27" s="398" t="s">
        <v>245</v>
      </c>
      <c r="L27" s="398"/>
      <c r="M27" s="398" t="s">
        <v>246</v>
      </c>
      <c r="N27" s="401"/>
      <c r="O27" s="402"/>
    </row>
    <row r="28" ht="15.0" customHeight="1">
      <c r="A28" s="397" t="s">
        <v>339</v>
      </c>
      <c r="B28" s="398" t="s">
        <v>265</v>
      </c>
      <c r="C28" s="398" t="s">
        <v>240</v>
      </c>
      <c r="D28" s="398" t="s">
        <v>337</v>
      </c>
      <c r="E28" s="399" t="s">
        <v>340</v>
      </c>
      <c r="F28" s="399" t="s">
        <v>341</v>
      </c>
      <c r="G28" s="399"/>
      <c r="H28" s="399" t="s">
        <v>342</v>
      </c>
      <c r="I28" s="399"/>
      <c r="J28" s="398"/>
      <c r="K28" s="398" t="s">
        <v>245</v>
      </c>
      <c r="L28" s="398"/>
      <c r="M28" s="398" t="s">
        <v>246</v>
      </c>
      <c r="N28" s="401"/>
      <c r="O28" s="402"/>
    </row>
    <row r="29" ht="15.0" customHeight="1">
      <c r="A29" s="397" t="s">
        <v>343</v>
      </c>
      <c r="B29" s="398" t="s">
        <v>239</v>
      </c>
      <c r="C29" s="398" t="s">
        <v>240</v>
      </c>
      <c r="D29" s="398" t="s">
        <v>344</v>
      </c>
      <c r="E29" s="399" t="s">
        <v>345</v>
      </c>
      <c r="F29" s="399" t="s">
        <v>346</v>
      </c>
      <c r="G29" s="399" t="s">
        <v>263</v>
      </c>
      <c r="H29" s="399" t="s">
        <v>347</v>
      </c>
      <c r="I29" s="399"/>
      <c r="J29" s="398"/>
      <c r="K29" s="398" t="s">
        <v>245</v>
      </c>
      <c r="L29" s="398"/>
      <c r="M29" s="398" t="s">
        <v>246</v>
      </c>
      <c r="N29" s="400"/>
      <c r="O29" s="400"/>
    </row>
    <row r="30" ht="15.0" customHeight="1">
      <c r="A30" s="397" t="s">
        <v>348</v>
      </c>
      <c r="B30" s="398" t="s">
        <v>253</v>
      </c>
      <c r="C30" s="398" t="s">
        <v>240</v>
      </c>
      <c r="D30" s="398" t="s">
        <v>241</v>
      </c>
      <c r="E30" s="399" t="s">
        <v>255</v>
      </c>
      <c r="F30" s="399" t="s">
        <v>349</v>
      </c>
      <c r="G30" s="399" t="s">
        <v>263</v>
      </c>
      <c r="H30" s="399" t="s">
        <v>244</v>
      </c>
      <c r="I30" s="399"/>
      <c r="J30" s="398"/>
      <c r="K30" s="398" t="s">
        <v>245</v>
      </c>
      <c r="L30" s="398"/>
      <c r="M30" s="398" t="s">
        <v>246</v>
      </c>
      <c r="N30" s="401"/>
      <c r="O30" s="402"/>
    </row>
    <row r="31" ht="15.0" customHeight="1">
      <c r="A31" s="397" t="s">
        <v>350</v>
      </c>
      <c r="B31" s="398" t="s">
        <v>248</v>
      </c>
      <c r="C31" s="398" t="s">
        <v>240</v>
      </c>
      <c r="D31" s="398" t="s">
        <v>302</v>
      </c>
      <c r="E31" s="399" t="s">
        <v>351</v>
      </c>
      <c r="F31" s="399" t="s">
        <v>352</v>
      </c>
      <c r="G31" s="399"/>
      <c r="H31" s="399" t="s">
        <v>273</v>
      </c>
      <c r="I31" s="399" t="s">
        <v>274</v>
      </c>
      <c r="J31" s="398"/>
      <c r="K31" s="398" t="s">
        <v>279</v>
      </c>
      <c r="L31" s="398"/>
      <c r="M31" s="398" t="s">
        <v>246</v>
      </c>
      <c r="N31" s="400"/>
      <c r="O31" s="400"/>
    </row>
    <row r="32" ht="15.0" customHeight="1">
      <c r="A32" s="397" t="s">
        <v>353</v>
      </c>
      <c r="B32" s="398" t="s">
        <v>253</v>
      </c>
      <c r="C32" s="398" t="s">
        <v>240</v>
      </c>
      <c r="D32" s="398" t="s">
        <v>241</v>
      </c>
      <c r="E32" s="399" t="s">
        <v>255</v>
      </c>
      <c r="F32" s="399" t="s">
        <v>354</v>
      </c>
      <c r="G32" s="399" t="s">
        <v>162</v>
      </c>
      <c r="H32" s="399" t="s">
        <v>244</v>
      </c>
      <c r="I32" s="399"/>
      <c r="J32" s="398"/>
      <c r="K32" s="398" t="s">
        <v>245</v>
      </c>
      <c r="L32" s="398"/>
      <c r="M32" s="398" t="s">
        <v>246</v>
      </c>
      <c r="N32" s="400"/>
      <c r="O32" s="400"/>
    </row>
    <row r="33" ht="15.0" customHeight="1">
      <c r="A33" s="397" t="s">
        <v>355</v>
      </c>
      <c r="B33" s="398" t="s">
        <v>265</v>
      </c>
      <c r="C33" s="398" t="s">
        <v>240</v>
      </c>
      <c r="D33" s="398" t="s">
        <v>281</v>
      </c>
      <c r="E33" s="399" t="s">
        <v>356</v>
      </c>
      <c r="F33" s="399" t="s">
        <v>357</v>
      </c>
      <c r="G33" s="399"/>
      <c r="H33" s="399" t="s">
        <v>268</v>
      </c>
      <c r="I33" s="399"/>
      <c r="J33" s="398"/>
      <c r="K33" s="398" t="s">
        <v>269</v>
      </c>
      <c r="L33" s="398"/>
      <c r="M33" s="398" t="s">
        <v>258</v>
      </c>
      <c r="N33" s="401"/>
      <c r="O33" s="402"/>
    </row>
    <row r="34" ht="15.0" customHeight="1">
      <c r="A34" s="397" t="s">
        <v>358</v>
      </c>
      <c r="B34" s="398" t="s">
        <v>265</v>
      </c>
      <c r="C34" s="398" t="s">
        <v>321</v>
      </c>
      <c r="D34" s="398" t="s">
        <v>302</v>
      </c>
      <c r="E34" s="399" t="s">
        <v>359</v>
      </c>
      <c r="F34" s="399" t="s">
        <v>360</v>
      </c>
      <c r="G34" s="399"/>
      <c r="H34" s="399" t="s">
        <v>319</v>
      </c>
      <c r="I34" s="399"/>
      <c r="J34" s="398"/>
      <c r="K34" s="398" t="s">
        <v>279</v>
      </c>
      <c r="L34" s="398"/>
      <c r="M34" s="398" t="s">
        <v>246</v>
      </c>
      <c r="N34" s="400"/>
      <c r="O34" s="400"/>
    </row>
    <row r="35" ht="15.0" customHeight="1">
      <c r="A35" s="397" t="s">
        <v>361</v>
      </c>
      <c r="B35" s="398" t="s">
        <v>253</v>
      </c>
      <c r="C35" s="398" t="s">
        <v>240</v>
      </c>
      <c r="D35" s="398" t="s">
        <v>302</v>
      </c>
      <c r="E35" s="399" t="s">
        <v>255</v>
      </c>
      <c r="F35" s="399" t="s">
        <v>362</v>
      </c>
      <c r="G35" s="399" t="s">
        <v>263</v>
      </c>
      <c r="H35" s="399" t="s">
        <v>244</v>
      </c>
      <c r="I35" s="399"/>
      <c r="J35" s="398"/>
      <c r="K35" s="398" t="s">
        <v>245</v>
      </c>
      <c r="L35" s="398"/>
      <c r="M35" s="398" t="s">
        <v>246</v>
      </c>
      <c r="N35" s="400"/>
      <c r="O35" s="400"/>
    </row>
    <row r="36" ht="15.0" customHeight="1">
      <c r="A36" s="397" t="s">
        <v>363</v>
      </c>
      <c r="B36" s="398" t="s">
        <v>260</v>
      </c>
      <c r="C36" s="398" t="s">
        <v>240</v>
      </c>
      <c r="D36" s="398" t="s">
        <v>302</v>
      </c>
      <c r="E36" s="399" t="s">
        <v>364</v>
      </c>
      <c r="F36" s="399" t="s">
        <v>365</v>
      </c>
      <c r="G36" s="399"/>
      <c r="H36" s="399" t="s">
        <v>244</v>
      </c>
      <c r="I36" s="399"/>
      <c r="J36" s="398"/>
      <c r="K36" s="398" t="s">
        <v>245</v>
      </c>
      <c r="L36" s="398"/>
      <c r="M36" s="398" t="s">
        <v>246</v>
      </c>
      <c r="N36" s="400"/>
      <c r="O36" s="400"/>
    </row>
    <row r="37" ht="15.0" customHeight="1">
      <c r="A37" s="397" t="s">
        <v>366</v>
      </c>
      <c r="B37" s="398" t="s">
        <v>239</v>
      </c>
      <c r="C37" s="398" t="s">
        <v>240</v>
      </c>
      <c r="D37" s="398" t="s">
        <v>367</v>
      </c>
      <c r="E37" s="399" t="s">
        <v>249</v>
      </c>
      <c r="F37" s="399" t="s">
        <v>368</v>
      </c>
      <c r="G37" s="399" t="s">
        <v>162</v>
      </c>
      <c r="H37" s="399" t="s">
        <v>244</v>
      </c>
      <c r="I37" s="399"/>
      <c r="J37" s="398"/>
      <c r="K37" s="398" t="s">
        <v>315</v>
      </c>
      <c r="L37" s="398"/>
      <c r="M37" s="398" t="s">
        <v>299</v>
      </c>
      <c r="N37" s="400"/>
      <c r="O37" s="400"/>
    </row>
    <row r="38" ht="15.0" customHeight="1">
      <c r="A38" s="397" t="s">
        <v>369</v>
      </c>
      <c r="B38" s="398" t="s">
        <v>265</v>
      </c>
      <c r="C38" s="398" t="s">
        <v>240</v>
      </c>
      <c r="D38" s="398" t="s">
        <v>281</v>
      </c>
      <c r="E38" s="399" t="s">
        <v>340</v>
      </c>
      <c r="F38" s="403" t="s">
        <v>370</v>
      </c>
      <c r="G38" s="399"/>
      <c r="H38" s="399" t="s">
        <v>273</v>
      </c>
      <c r="I38" s="399"/>
      <c r="J38" s="398"/>
      <c r="K38" s="398" t="s">
        <v>315</v>
      </c>
      <c r="L38" s="398"/>
      <c r="M38" s="398" t="s">
        <v>246</v>
      </c>
      <c r="N38" s="401"/>
      <c r="O38" s="402"/>
    </row>
    <row r="39" ht="15.0" customHeight="1">
      <c r="A39" s="397" t="s">
        <v>371</v>
      </c>
      <c r="B39" s="398" t="s">
        <v>265</v>
      </c>
      <c r="C39" s="398" t="s">
        <v>240</v>
      </c>
      <c r="D39" s="398" t="s">
        <v>281</v>
      </c>
      <c r="E39" s="399" t="s">
        <v>255</v>
      </c>
      <c r="F39" s="399" t="s">
        <v>372</v>
      </c>
      <c r="G39" s="399" t="s">
        <v>263</v>
      </c>
      <c r="H39" s="399" t="s">
        <v>244</v>
      </c>
      <c r="I39" s="399"/>
      <c r="J39" s="398"/>
      <c r="K39" s="398" t="s">
        <v>279</v>
      </c>
      <c r="L39" s="398"/>
      <c r="M39" s="398" t="s">
        <v>246</v>
      </c>
      <c r="N39" s="400"/>
      <c r="O39" s="400"/>
    </row>
    <row r="40" ht="15.0" customHeight="1">
      <c r="A40" s="385" t="s">
        <v>373</v>
      </c>
      <c r="B40" s="399" t="s">
        <v>253</v>
      </c>
      <c r="C40" s="399" t="s">
        <v>240</v>
      </c>
      <c r="D40" s="399" t="s">
        <v>374</v>
      </c>
      <c r="E40" s="399" t="s">
        <v>249</v>
      </c>
      <c r="F40" s="399" t="s">
        <v>375</v>
      </c>
      <c r="G40" s="399" t="s">
        <v>137</v>
      </c>
      <c r="H40" s="399" t="s">
        <v>244</v>
      </c>
      <c r="I40" s="399"/>
      <c r="J40" s="398"/>
      <c r="K40" s="399" t="s">
        <v>269</v>
      </c>
      <c r="L40" s="399"/>
      <c r="M40" s="399" t="s">
        <v>258</v>
      </c>
      <c r="N40" s="400"/>
      <c r="O40" s="400"/>
    </row>
    <row r="41" ht="15.0" customHeight="1">
      <c r="A41" s="385" t="s">
        <v>376</v>
      </c>
      <c r="B41" s="399" t="s">
        <v>301</v>
      </c>
      <c r="C41" s="399" t="s">
        <v>240</v>
      </c>
      <c r="D41" s="399" t="s">
        <v>281</v>
      </c>
      <c r="E41" s="399" t="s">
        <v>255</v>
      </c>
      <c r="F41" s="403" t="s">
        <v>377</v>
      </c>
      <c r="G41" s="399"/>
      <c r="H41" s="399" t="s">
        <v>273</v>
      </c>
      <c r="I41" s="399" t="s">
        <v>274</v>
      </c>
      <c r="J41" s="399"/>
      <c r="K41" s="399" t="s">
        <v>269</v>
      </c>
      <c r="L41" s="399"/>
      <c r="M41" s="399" t="s">
        <v>246</v>
      </c>
      <c r="N41" s="401"/>
      <c r="O41" s="402"/>
    </row>
    <row r="42" ht="15.0" customHeight="1">
      <c r="A42" s="385" t="s">
        <v>378</v>
      </c>
      <c r="B42" s="399" t="s">
        <v>290</v>
      </c>
      <c r="C42" s="399" t="s">
        <v>240</v>
      </c>
      <c r="D42" s="399" t="s">
        <v>241</v>
      </c>
      <c r="E42" s="399" t="s">
        <v>255</v>
      </c>
      <c r="F42" s="399" t="s">
        <v>379</v>
      </c>
      <c r="G42" s="399" t="s">
        <v>380</v>
      </c>
      <c r="H42" s="399" t="s">
        <v>244</v>
      </c>
      <c r="I42" s="399"/>
      <c r="J42" s="399"/>
      <c r="K42" s="399" t="s">
        <v>315</v>
      </c>
      <c r="L42" s="399"/>
      <c r="M42" s="399" t="s">
        <v>246</v>
      </c>
      <c r="N42" s="400"/>
      <c r="O42" s="400"/>
    </row>
    <row r="43" ht="15.0" customHeight="1">
      <c r="A43" s="385" t="s">
        <v>381</v>
      </c>
      <c r="B43" s="399" t="s">
        <v>248</v>
      </c>
      <c r="C43" s="399" t="s">
        <v>382</v>
      </c>
      <c r="D43" s="399" t="s">
        <v>249</v>
      </c>
      <c r="E43" s="399" t="s">
        <v>249</v>
      </c>
      <c r="F43" s="404" t="s">
        <v>383</v>
      </c>
      <c r="G43" s="399"/>
      <c r="H43" s="399" t="s">
        <v>384</v>
      </c>
      <c r="I43" s="399"/>
      <c r="J43" s="399"/>
      <c r="K43" s="399" t="s">
        <v>269</v>
      </c>
      <c r="L43" s="399"/>
      <c r="M43" s="399" t="s">
        <v>258</v>
      </c>
      <c r="N43" s="400"/>
      <c r="O43" s="400"/>
    </row>
    <row r="44" ht="15.0" customHeight="1">
      <c r="A44" s="385" t="s">
        <v>385</v>
      </c>
      <c r="B44" s="399" t="s">
        <v>248</v>
      </c>
      <c r="C44" s="399" t="s">
        <v>319</v>
      </c>
      <c r="D44" s="399" t="s">
        <v>281</v>
      </c>
      <c r="E44" s="399" t="s">
        <v>386</v>
      </c>
      <c r="F44" s="399" t="s">
        <v>387</v>
      </c>
      <c r="G44" s="399"/>
      <c r="H44" s="399" t="s">
        <v>388</v>
      </c>
      <c r="I44" s="399"/>
      <c r="J44" s="399" t="s">
        <v>274</v>
      </c>
      <c r="K44" s="399" t="s">
        <v>279</v>
      </c>
      <c r="L44" s="399"/>
      <c r="M44" s="399" t="s">
        <v>246</v>
      </c>
      <c r="N44" s="400"/>
      <c r="O44" s="400"/>
    </row>
    <row r="45" ht="15.0" customHeight="1">
      <c r="A45" s="397"/>
      <c r="B45" s="398"/>
      <c r="C45" s="398"/>
      <c r="D45" s="398"/>
      <c r="E45" s="399"/>
      <c r="F45" s="399"/>
      <c r="G45" s="399"/>
      <c r="H45" s="399"/>
      <c r="I45" s="399"/>
      <c r="J45" s="399"/>
      <c r="K45" s="398"/>
      <c r="L45" s="398"/>
      <c r="M45" s="398" t="s">
        <v>246</v>
      </c>
      <c r="N45" s="401"/>
      <c r="O45" s="402"/>
    </row>
    <row r="46" ht="15.0" customHeight="1">
      <c r="A46" s="397" t="s">
        <v>389</v>
      </c>
      <c r="B46" s="398" t="s">
        <v>290</v>
      </c>
      <c r="C46" s="398" t="s">
        <v>240</v>
      </c>
      <c r="D46" s="398" t="s">
        <v>281</v>
      </c>
      <c r="E46" s="399" t="s">
        <v>390</v>
      </c>
      <c r="F46" s="399" t="s">
        <v>391</v>
      </c>
      <c r="G46" s="399"/>
      <c r="H46" s="399" t="s">
        <v>392</v>
      </c>
      <c r="I46" s="399"/>
      <c r="J46" s="398"/>
      <c r="K46" s="398" t="s">
        <v>279</v>
      </c>
      <c r="L46" s="398"/>
      <c r="M46" s="398" t="s">
        <v>246</v>
      </c>
      <c r="N46" s="401"/>
      <c r="O46" s="402"/>
    </row>
    <row r="47" ht="15.0" customHeight="1">
      <c r="A47" s="397" t="s">
        <v>393</v>
      </c>
      <c r="B47" s="398" t="s">
        <v>239</v>
      </c>
      <c r="C47" s="398" t="s">
        <v>240</v>
      </c>
      <c r="D47" s="398" t="s">
        <v>249</v>
      </c>
      <c r="E47" s="399" t="s">
        <v>394</v>
      </c>
      <c r="F47" s="399" t="s">
        <v>395</v>
      </c>
      <c r="G47" s="399" t="s">
        <v>307</v>
      </c>
      <c r="H47" s="399" t="s">
        <v>244</v>
      </c>
      <c r="I47" s="399"/>
      <c r="J47" s="398"/>
      <c r="K47" s="398" t="s">
        <v>279</v>
      </c>
      <c r="L47" s="398"/>
      <c r="M47" s="398" t="s">
        <v>246</v>
      </c>
      <c r="N47" s="401"/>
      <c r="O47" s="402"/>
    </row>
    <row r="48" ht="15.0" customHeight="1">
      <c r="A48" s="385" t="s">
        <v>396</v>
      </c>
      <c r="B48" s="399" t="s">
        <v>290</v>
      </c>
      <c r="C48" s="399" t="s">
        <v>240</v>
      </c>
      <c r="D48" s="399" t="s">
        <v>281</v>
      </c>
      <c r="E48" s="399" t="s">
        <v>397</v>
      </c>
      <c r="F48" s="399" t="s">
        <v>398</v>
      </c>
      <c r="G48" s="399" t="s">
        <v>399</v>
      </c>
      <c r="H48" s="399" t="s">
        <v>273</v>
      </c>
      <c r="I48" s="399" t="s">
        <v>274</v>
      </c>
      <c r="J48" s="399"/>
      <c r="K48" s="399" t="s">
        <v>279</v>
      </c>
      <c r="L48" s="399"/>
      <c r="M48" s="399" t="s">
        <v>246</v>
      </c>
      <c r="N48" s="400"/>
      <c r="O48" s="400"/>
    </row>
    <row r="49" ht="15.0" customHeight="1">
      <c r="A49" s="385" t="s">
        <v>400</v>
      </c>
      <c r="B49" s="399" t="s">
        <v>301</v>
      </c>
      <c r="C49" s="399" t="s">
        <v>240</v>
      </c>
      <c r="D49" s="399" t="s">
        <v>302</v>
      </c>
      <c r="E49" s="399" t="s">
        <v>401</v>
      </c>
      <c r="F49" s="399" t="s">
        <v>402</v>
      </c>
      <c r="G49" s="399"/>
      <c r="H49" s="399" t="s">
        <v>403</v>
      </c>
      <c r="I49" s="399" t="s">
        <v>274</v>
      </c>
      <c r="J49" s="399"/>
      <c r="K49" s="399" t="s">
        <v>279</v>
      </c>
      <c r="L49" s="399"/>
      <c r="M49" s="399" t="s">
        <v>258</v>
      </c>
      <c r="N49" s="401"/>
      <c r="O49" s="402"/>
    </row>
    <row r="50" ht="15.0" customHeight="1">
      <c r="A50" s="385" t="s">
        <v>34</v>
      </c>
      <c r="B50" s="399" t="s">
        <v>290</v>
      </c>
      <c r="C50" s="399" t="s">
        <v>240</v>
      </c>
      <c r="D50" s="399" t="s">
        <v>404</v>
      </c>
      <c r="E50" s="399" t="s">
        <v>397</v>
      </c>
      <c r="F50" s="404" t="s">
        <v>405</v>
      </c>
      <c r="G50" s="399"/>
      <c r="H50" s="399" t="s">
        <v>273</v>
      </c>
      <c r="I50" s="399" t="s">
        <v>274</v>
      </c>
      <c r="J50" s="399"/>
      <c r="K50" s="399" t="s">
        <v>279</v>
      </c>
      <c r="L50" s="399"/>
      <c r="M50" s="399" t="s">
        <v>246</v>
      </c>
      <c r="N50" s="400"/>
      <c r="O50" s="400"/>
    </row>
    <row r="51" ht="15.0" customHeight="1">
      <c r="A51" s="397" t="s">
        <v>406</v>
      </c>
      <c r="B51" s="398" t="s">
        <v>253</v>
      </c>
      <c r="C51" s="398" t="s">
        <v>240</v>
      </c>
      <c r="D51" s="398" t="s">
        <v>249</v>
      </c>
      <c r="E51" s="399" t="s">
        <v>407</v>
      </c>
      <c r="F51" s="399" t="s">
        <v>408</v>
      </c>
      <c r="G51" s="399" t="s">
        <v>162</v>
      </c>
      <c r="H51" s="399" t="s">
        <v>244</v>
      </c>
      <c r="I51" s="399"/>
      <c r="J51" s="398"/>
      <c r="K51" s="398" t="s">
        <v>245</v>
      </c>
      <c r="L51" s="398"/>
      <c r="M51" s="398" t="s">
        <v>246</v>
      </c>
      <c r="N51" s="400"/>
      <c r="O51" s="400"/>
    </row>
    <row r="52" ht="15.0" customHeight="1">
      <c r="A52" s="397" t="s">
        <v>409</v>
      </c>
      <c r="B52" s="398" t="s">
        <v>265</v>
      </c>
      <c r="C52" s="398" t="s">
        <v>240</v>
      </c>
      <c r="D52" s="398" t="s">
        <v>241</v>
      </c>
      <c r="E52" s="399" t="s">
        <v>325</v>
      </c>
      <c r="F52" s="399" t="s">
        <v>410</v>
      </c>
      <c r="G52" s="399" t="s">
        <v>162</v>
      </c>
      <c r="H52" s="399" t="s">
        <v>244</v>
      </c>
      <c r="I52" s="399"/>
      <c r="J52" s="398"/>
      <c r="K52" s="398" t="s">
        <v>269</v>
      </c>
      <c r="L52" s="398"/>
      <c r="M52" s="398" t="s">
        <v>258</v>
      </c>
      <c r="N52" s="400"/>
      <c r="O52" s="400"/>
    </row>
    <row r="53" ht="15.0" customHeight="1">
      <c r="A53" s="397" t="s">
        <v>411</v>
      </c>
      <c r="B53" s="398" t="s">
        <v>290</v>
      </c>
      <c r="C53" s="398" t="s">
        <v>240</v>
      </c>
      <c r="D53" s="398" t="s">
        <v>281</v>
      </c>
      <c r="E53" s="399" t="s">
        <v>412</v>
      </c>
      <c r="F53" s="399" t="s">
        <v>413</v>
      </c>
      <c r="G53" s="399" t="s">
        <v>380</v>
      </c>
      <c r="H53" s="399" t="s">
        <v>311</v>
      </c>
      <c r="I53" s="399"/>
      <c r="J53" s="398"/>
      <c r="K53" s="398" t="s">
        <v>245</v>
      </c>
      <c r="L53" s="398"/>
      <c r="M53" s="398" t="s">
        <v>246</v>
      </c>
      <c r="N53" s="400"/>
      <c r="O53" s="400"/>
    </row>
    <row r="54" ht="15.0" customHeight="1">
      <c r="A54" s="385" t="s">
        <v>414</v>
      </c>
      <c r="B54" s="399" t="s">
        <v>253</v>
      </c>
      <c r="C54" s="399" t="s">
        <v>240</v>
      </c>
      <c r="D54" s="399" t="s">
        <v>415</v>
      </c>
      <c r="E54" s="399" t="s">
        <v>255</v>
      </c>
      <c r="F54" s="399" t="s">
        <v>416</v>
      </c>
      <c r="G54" s="399" t="s">
        <v>263</v>
      </c>
      <c r="H54" s="399" t="s">
        <v>244</v>
      </c>
      <c r="I54" s="399"/>
      <c r="J54" s="399"/>
      <c r="K54" s="399" t="s">
        <v>279</v>
      </c>
      <c r="L54" s="399" t="s">
        <v>417</v>
      </c>
      <c r="M54" s="399" t="s">
        <v>246</v>
      </c>
      <c r="N54" s="400"/>
      <c r="O54" s="400"/>
    </row>
    <row r="55" ht="15.0" customHeight="1">
      <c r="A55" s="397" t="s">
        <v>418</v>
      </c>
      <c r="B55" s="398" t="s">
        <v>330</v>
      </c>
      <c r="C55" s="398" t="s">
        <v>240</v>
      </c>
      <c r="D55" s="398" t="s">
        <v>249</v>
      </c>
      <c r="E55" s="399" t="s">
        <v>407</v>
      </c>
      <c r="F55" s="399" t="s">
        <v>419</v>
      </c>
      <c r="G55" s="399"/>
      <c r="H55" s="399" t="s">
        <v>420</v>
      </c>
      <c r="I55" s="399"/>
      <c r="J55" s="398"/>
      <c r="K55" s="398" t="s">
        <v>279</v>
      </c>
      <c r="L55" s="398"/>
      <c r="M55" s="398" t="s">
        <v>246</v>
      </c>
      <c r="N55" s="400"/>
      <c r="O55" s="400"/>
    </row>
    <row r="56" ht="15.0" customHeight="1">
      <c r="A56" s="385" t="s">
        <v>421</v>
      </c>
      <c r="B56" s="399" t="s">
        <v>290</v>
      </c>
      <c r="C56" s="399" t="s">
        <v>240</v>
      </c>
      <c r="D56" s="399" t="s">
        <v>422</v>
      </c>
      <c r="E56" s="399" t="s">
        <v>255</v>
      </c>
      <c r="F56" s="399" t="s">
        <v>423</v>
      </c>
      <c r="G56" s="399" t="s">
        <v>380</v>
      </c>
      <c r="H56" s="399" t="s">
        <v>384</v>
      </c>
      <c r="I56" s="399"/>
      <c r="J56" s="399"/>
      <c r="K56" s="399" t="s">
        <v>315</v>
      </c>
      <c r="L56" s="399"/>
      <c r="M56" s="399" t="s">
        <v>246</v>
      </c>
      <c r="N56" s="400"/>
      <c r="O56" s="400"/>
    </row>
    <row r="57" ht="15.0" customHeight="1">
      <c r="A57" s="385" t="s">
        <v>424</v>
      </c>
      <c r="B57" s="399" t="s">
        <v>290</v>
      </c>
      <c r="C57" s="399" t="s">
        <v>321</v>
      </c>
      <c r="D57" s="399" t="s">
        <v>404</v>
      </c>
      <c r="E57" s="399" t="s">
        <v>255</v>
      </c>
      <c r="F57" s="399" t="s">
        <v>425</v>
      </c>
      <c r="G57" s="399" t="s">
        <v>380</v>
      </c>
      <c r="H57" s="399" t="s">
        <v>273</v>
      </c>
      <c r="I57" s="399" t="s">
        <v>274</v>
      </c>
      <c r="J57" s="399"/>
      <c r="K57" s="399" t="s">
        <v>315</v>
      </c>
      <c r="L57" s="399"/>
      <c r="M57" s="399" t="s">
        <v>246</v>
      </c>
      <c r="N57" s="400"/>
      <c r="O57" s="400"/>
    </row>
    <row r="58" ht="15.0" customHeight="1">
      <c r="A58" s="385" t="s">
        <v>426</v>
      </c>
      <c r="B58" s="399" t="s">
        <v>301</v>
      </c>
      <c r="C58" s="399" t="s">
        <v>240</v>
      </c>
      <c r="D58" s="399" t="s">
        <v>249</v>
      </c>
      <c r="E58" s="399" t="s">
        <v>427</v>
      </c>
      <c r="F58" s="399" t="s">
        <v>428</v>
      </c>
      <c r="G58" s="399"/>
      <c r="H58" s="399" t="s">
        <v>311</v>
      </c>
      <c r="I58" s="399"/>
      <c r="J58" s="399" t="s">
        <v>274</v>
      </c>
      <c r="K58" s="399" t="s">
        <v>279</v>
      </c>
      <c r="L58" s="399"/>
      <c r="M58" s="399" t="s">
        <v>246</v>
      </c>
      <c r="N58" s="400"/>
      <c r="O58" s="400"/>
    </row>
    <row r="59" ht="15.0" customHeight="1">
      <c r="A59" s="385" t="s">
        <v>429</v>
      </c>
      <c r="B59" s="399" t="s">
        <v>265</v>
      </c>
      <c r="C59" s="399" t="s">
        <v>240</v>
      </c>
      <c r="D59" s="399" t="s">
        <v>281</v>
      </c>
      <c r="E59" s="399" t="s">
        <v>430</v>
      </c>
      <c r="F59" s="399" t="s">
        <v>431</v>
      </c>
      <c r="G59" s="399"/>
      <c r="H59" s="399" t="s">
        <v>244</v>
      </c>
      <c r="I59" s="399"/>
      <c r="J59" s="399"/>
      <c r="K59" s="399" t="s">
        <v>279</v>
      </c>
      <c r="L59" s="399"/>
      <c r="M59" s="399" t="s">
        <v>246</v>
      </c>
      <c r="N59" s="401"/>
      <c r="O59" s="402"/>
    </row>
    <row r="60" ht="15.0" customHeight="1">
      <c r="A60" s="397" t="s">
        <v>432</v>
      </c>
      <c r="B60" s="398" t="s">
        <v>253</v>
      </c>
      <c r="C60" s="398" t="s">
        <v>240</v>
      </c>
      <c r="D60" s="398" t="s">
        <v>302</v>
      </c>
      <c r="E60" s="399" t="s">
        <v>433</v>
      </c>
      <c r="F60" s="403" t="s">
        <v>434</v>
      </c>
      <c r="G60" s="399"/>
      <c r="H60" s="399" t="s">
        <v>244</v>
      </c>
      <c r="I60" s="399"/>
      <c r="J60" s="398"/>
      <c r="K60" s="398" t="s">
        <v>245</v>
      </c>
      <c r="L60" s="398"/>
      <c r="M60" s="398" t="s">
        <v>246</v>
      </c>
      <c r="N60" s="401"/>
      <c r="O60" s="402"/>
    </row>
    <row r="61" ht="15.0" customHeight="1">
      <c r="A61" s="385" t="s">
        <v>435</v>
      </c>
      <c r="B61" s="399" t="s">
        <v>301</v>
      </c>
      <c r="C61" s="399" t="s">
        <v>240</v>
      </c>
      <c r="D61" s="399" t="s">
        <v>249</v>
      </c>
      <c r="E61" s="399" t="s">
        <v>281</v>
      </c>
      <c r="F61" s="399" t="s">
        <v>436</v>
      </c>
      <c r="G61" s="399"/>
      <c r="H61" s="399" t="s">
        <v>437</v>
      </c>
      <c r="I61" s="399" t="s">
        <v>274</v>
      </c>
      <c r="J61" s="399"/>
      <c r="K61" s="399" t="s">
        <v>245</v>
      </c>
      <c r="L61" s="399"/>
      <c r="M61" s="399" t="s">
        <v>246</v>
      </c>
      <c r="N61" s="400"/>
      <c r="O61" s="400"/>
    </row>
    <row r="62" ht="15.0" customHeight="1">
      <c r="A62" s="385" t="s">
        <v>438</v>
      </c>
      <c r="B62" s="399" t="s">
        <v>301</v>
      </c>
      <c r="C62" s="399" t="s">
        <v>240</v>
      </c>
      <c r="D62" s="399" t="s">
        <v>249</v>
      </c>
      <c r="E62" s="399" t="s">
        <v>281</v>
      </c>
      <c r="F62" s="399" t="s">
        <v>439</v>
      </c>
      <c r="G62" s="399"/>
      <c r="H62" s="399" t="s">
        <v>437</v>
      </c>
      <c r="I62" s="399" t="s">
        <v>274</v>
      </c>
      <c r="J62" s="399" t="s">
        <v>274</v>
      </c>
      <c r="K62" s="399" t="s">
        <v>245</v>
      </c>
      <c r="L62" s="399"/>
      <c r="M62" s="399" t="s">
        <v>246</v>
      </c>
      <c r="N62" s="400"/>
      <c r="O62" s="400"/>
    </row>
    <row r="63" ht="15.0" customHeight="1">
      <c r="A63" s="397" t="s">
        <v>440</v>
      </c>
      <c r="B63" s="398" t="s">
        <v>301</v>
      </c>
      <c r="C63" s="398" t="s">
        <v>240</v>
      </c>
      <c r="D63" s="398" t="s">
        <v>249</v>
      </c>
      <c r="E63" s="399" t="s">
        <v>281</v>
      </c>
      <c r="F63" s="399" t="s">
        <v>441</v>
      </c>
      <c r="G63" s="399"/>
      <c r="H63" s="399" t="s">
        <v>437</v>
      </c>
      <c r="I63" s="399" t="s">
        <v>274</v>
      </c>
      <c r="J63" s="398" t="s">
        <v>274</v>
      </c>
      <c r="K63" s="398" t="s">
        <v>245</v>
      </c>
      <c r="L63" s="398"/>
      <c r="M63" s="398" t="s">
        <v>246</v>
      </c>
      <c r="N63" s="400"/>
      <c r="O63" s="400"/>
    </row>
    <row r="64" ht="15.0" customHeight="1">
      <c r="A64" s="385" t="s">
        <v>442</v>
      </c>
      <c r="B64" s="399" t="s">
        <v>330</v>
      </c>
      <c r="C64" s="399" t="s">
        <v>240</v>
      </c>
      <c r="D64" s="399" t="s">
        <v>249</v>
      </c>
      <c r="E64" s="399"/>
      <c r="F64" s="399" t="s">
        <v>443</v>
      </c>
      <c r="G64" s="399"/>
      <c r="H64" s="399" t="s">
        <v>311</v>
      </c>
      <c r="I64" s="399"/>
      <c r="J64" s="399"/>
      <c r="K64" s="399" t="s">
        <v>245</v>
      </c>
      <c r="L64" s="399"/>
      <c r="M64" s="399" t="s">
        <v>246</v>
      </c>
      <c r="N64" s="400"/>
      <c r="O64" s="400"/>
    </row>
    <row r="65" ht="15.0" customHeight="1">
      <c r="A65" s="397" t="s">
        <v>444</v>
      </c>
      <c r="B65" s="398" t="s">
        <v>290</v>
      </c>
      <c r="C65" s="398" t="s">
        <v>240</v>
      </c>
      <c r="D65" s="398" t="s">
        <v>241</v>
      </c>
      <c r="E65" s="399" t="s">
        <v>255</v>
      </c>
      <c r="F65" s="399" t="s">
        <v>445</v>
      </c>
      <c r="G65" s="399" t="s">
        <v>380</v>
      </c>
      <c r="H65" s="399" t="s">
        <v>244</v>
      </c>
      <c r="I65" s="399"/>
      <c r="J65" s="398"/>
      <c r="K65" s="398" t="s">
        <v>315</v>
      </c>
      <c r="L65" s="398"/>
      <c r="M65" s="398" t="s">
        <v>246</v>
      </c>
      <c r="N65" s="401"/>
      <c r="O65" s="402"/>
    </row>
    <row r="66" ht="15.0" customHeight="1">
      <c r="A66" s="385" t="s">
        <v>446</v>
      </c>
      <c r="B66" s="399" t="s">
        <v>253</v>
      </c>
      <c r="C66" s="399" t="s">
        <v>321</v>
      </c>
      <c r="D66" s="399" t="s">
        <v>249</v>
      </c>
      <c r="E66" s="399"/>
      <c r="F66" s="399" t="s">
        <v>447</v>
      </c>
      <c r="G66" s="399"/>
      <c r="H66" s="399" t="s">
        <v>273</v>
      </c>
      <c r="I66" s="399" t="s">
        <v>274</v>
      </c>
      <c r="J66" s="399"/>
      <c r="K66" s="399" t="s">
        <v>245</v>
      </c>
      <c r="L66" s="399"/>
      <c r="M66" s="399" t="s">
        <v>246</v>
      </c>
      <c r="N66" s="401"/>
      <c r="O66" s="402"/>
    </row>
    <row r="67" ht="15.0" customHeight="1">
      <c r="A67" s="385" t="s">
        <v>448</v>
      </c>
      <c r="B67" s="399" t="s">
        <v>253</v>
      </c>
      <c r="C67" s="399" t="s">
        <v>240</v>
      </c>
      <c r="D67" s="399" t="s">
        <v>249</v>
      </c>
      <c r="E67" s="399" t="s">
        <v>449</v>
      </c>
      <c r="F67" s="399" t="s">
        <v>450</v>
      </c>
      <c r="G67" s="399" t="s">
        <v>162</v>
      </c>
      <c r="H67" s="399" t="s">
        <v>244</v>
      </c>
      <c r="I67" s="399"/>
      <c r="J67" s="399"/>
      <c r="K67" s="399" t="s">
        <v>245</v>
      </c>
      <c r="L67" s="399"/>
      <c r="M67" s="399" t="s">
        <v>258</v>
      </c>
      <c r="N67" s="401"/>
      <c r="O67" s="402"/>
    </row>
    <row r="68" ht="15.0" customHeight="1">
      <c r="A68" s="385" t="s">
        <v>451</v>
      </c>
      <c r="B68" s="399" t="s">
        <v>239</v>
      </c>
      <c r="C68" s="399" t="s">
        <v>321</v>
      </c>
      <c r="D68" s="399" t="s">
        <v>249</v>
      </c>
      <c r="E68" s="399" t="s">
        <v>255</v>
      </c>
      <c r="F68" s="399" t="s">
        <v>452</v>
      </c>
      <c r="G68" s="399" t="s">
        <v>307</v>
      </c>
      <c r="H68" s="399" t="s">
        <v>273</v>
      </c>
      <c r="I68" s="399" t="s">
        <v>274</v>
      </c>
      <c r="J68" s="399"/>
      <c r="K68" s="399" t="s">
        <v>315</v>
      </c>
      <c r="L68" s="399"/>
      <c r="M68" s="399" t="s">
        <v>246</v>
      </c>
      <c r="N68" s="401"/>
      <c r="O68" s="402"/>
    </row>
    <row r="69" ht="15.0" customHeight="1">
      <c r="A69" s="385" t="s">
        <v>453</v>
      </c>
      <c r="B69" s="399" t="s">
        <v>239</v>
      </c>
      <c r="C69" s="399" t="s">
        <v>240</v>
      </c>
      <c r="D69" s="399" t="s">
        <v>415</v>
      </c>
      <c r="E69" s="399" t="s">
        <v>454</v>
      </c>
      <c r="F69" s="403" t="s">
        <v>455</v>
      </c>
      <c r="G69" s="399" t="s">
        <v>307</v>
      </c>
      <c r="H69" s="399" t="s">
        <v>273</v>
      </c>
      <c r="I69" s="399" t="s">
        <v>274</v>
      </c>
      <c r="J69" s="399"/>
      <c r="K69" s="399" t="s">
        <v>245</v>
      </c>
      <c r="L69" s="399"/>
      <c r="M69" s="399" t="s">
        <v>246</v>
      </c>
      <c r="N69" s="400"/>
      <c r="O69" s="400"/>
    </row>
    <row r="70" ht="15.0" customHeight="1">
      <c r="A70" s="397" t="s">
        <v>456</v>
      </c>
      <c r="B70" s="398"/>
      <c r="C70" s="398"/>
      <c r="D70" s="398"/>
      <c r="E70" s="399"/>
      <c r="F70" s="399"/>
      <c r="G70" s="399"/>
      <c r="H70" s="399"/>
      <c r="I70" s="399"/>
      <c r="J70" s="398"/>
      <c r="K70" s="398"/>
      <c r="L70" s="398"/>
      <c r="M70" s="398" t="s">
        <v>246</v>
      </c>
      <c r="N70" s="400"/>
      <c r="O70" s="400"/>
    </row>
    <row r="71" ht="15.0" customHeight="1">
      <c r="A71" s="385" t="s">
        <v>457</v>
      </c>
      <c r="B71" s="399" t="s">
        <v>253</v>
      </c>
      <c r="C71" s="399" t="s">
        <v>240</v>
      </c>
      <c r="D71" s="399" t="s">
        <v>241</v>
      </c>
      <c r="E71" s="399" t="s">
        <v>386</v>
      </c>
      <c r="F71" s="399" t="s">
        <v>458</v>
      </c>
      <c r="G71" s="399" t="s">
        <v>162</v>
      </c>
      <c r="H71" s="399" t="s">
        <v>273</v>
      </c>
      <c r="I71" s="399" t="s">
        <v>274</v>
      </c>
      <c r="J71" s="399"/>
      <c r="K71" s="399" t="s">
        <v>315</v>
      </c>
      <c r="L71" s="399"/>
      <c r="M71" s="399" t="s">
        <v>246</v>
      </c>
      <c r="N71" s="400"/>
      <c r="O71" s="400"/>
    </row>
    <row r="72" ht="15.0" customHeight="1">
      <c r="A72" s="385" t="s">
        <v>459</v>
      </c>
      <c r="B72" s="399" t="s">
        <v>260</v>
      </c>
      <c r="C72" s="399" t="s">
        <v>240</v>
      </c>
      <c r="D72" s="399" t="s">
        <v>249</v>
      </c>
      <c r="E72" s="399" t="s">
        <v>249</v>
      </c>
      <c r="F72" s="399" t="s">
        <v>460</v>
      </c>
      <c r="G72" s="399"/>
      <c r="H72" s="399" t="s">
        <v>311</v>
      </c>
      <c r="I72" s="399"/>
      <c r="J72" s="399"/>
      <c r="K72" s="399" t="s">
        <v>279</v>
      </c>
      <c r="L72" s="399"/>
      <c r="M72" s="399" t="s">
        <v>246</v>
      </c>
      <c r="N72" s="401"/>
      <c r="O72" s="402"/>
    </row>
    <row r="73" ht="15.0" customHeight="1">
      <c r="A73" s="385" t="s">
        <v>461</v>
      </c>
      <c r="B73" s="399" t="s">
        <v>265</v>
      </c>
      <c r="C73" s="399" t="s">
        <v>382</v>
      </c>
      <c r="D73" s="399" t="s">
        <v>241</v>
      </c>
      <c r="E73" s="399" t="s">
        <v>462</v>
      </c>
      <c r="F73" s="399" t="s">
        <v>463</v>
      </c>
      <c r="G73" s="399"/>
      <c r="H73" s="399" t="s">
        <v>464</v>
      </c>
      <c r="I73" s="399"/>
      <c r="J73" s="399"/>
      <c r="K73" s="399" t="s">
        <v>257</v>
      </c>
      <c r="L73" s="399"/>
      <c r="M73" s="399" t="s">
        <v>246</v>
      </c>
      <c r="N73" s="401"/>
      <c r="O73" s="402"/>
    </row>
    <row r="74" ht="15.0" customHeight="1">
      <c r="A74" s="397" t="s">
        <v>465</v>
      </c>
      <c r="B74" s="398" t="s">
        <v>239</v>
      </c>
      <c r="C74" s="398" t="s">
        <v>311</v>
      </c>
      <c r="D74" s="398" t="s">
        <v>337</v>
      </c>
      <c r="E74" s="399"/>
      <c r="F74" s="403" t="s">
        <v>466</v>
      </c>
      <c r="G74" s="399"/>
      <c r="H74" s="399" t="s">
        <v>244</v>
      </c>
      <c r="I74" s="399"/>
      <c r="J74" s="398" t="s">
        <v>274</v>
      </c>
      <c r="K74" s="398" t="s">
        <v>467</v>
      </c>
      <c r="L74" s="398" t="s">
        <v>468</v>
      </c>
      <c r="M74" s="398" t="s">
        <v>246</v>
      </c>
      <c r="N74" s="400"/>
      <c r="O74" s="400"/>
    </row>
    <row r="75" ht="15.0" customHeight="1">
      <c r="A75" s="385" t="s">
        <v>469</v>
      </c>
      <c r="B75" s="399" t="s">
        <v>239</v>
      </c>
      <c r="C75" s="399" t="s">
        <v>240</v>
      </c>
      <c r="D75" s="399" t="s">
        <v>261</v>
      </c>
      <c r="E75" s="399" t="s">
        <v>470</v>
      </c>
      <c r="F75" s="399" t="s">
        <v>471</v>
      </c>
      <c r="G75" s="399"/>
      <c r="H75" s="399" t="s">
        <v>342</v>
      </c>
      <c r="I75" s="399" t="s">
        <v>274</v>
      </c>
      <c r="J75" s="399"/>
      <c r="K75" s="399" t="s">
        <v>245</v>
      </c>
      <c r="L75" s="399"/>
      <c r="M75" s="399" t="s">
        <v>246</v>
      </c>
      <c r="N75" s="400"/>
      <c r="O75" s="400"/>
    </row>
    <row r="76" ht="15.0" customHeight="1">
      <c r="A76" s="385" t="s">
        <v>472</v>
      </c>
      <c r="B76" s="399" t="s">
        <v>265</v>
      </c>
      <c r="C76" s="399" t="s">
        <v>240</v>
      </c>
      <c r="D76" s="399" t="s">
        <v>302</v>
      </c>
      <c r="E76" s="399"/>
      <c r="F76" s="399" t="s">
        <v>473</v>
      </c>
      <c r="G76" s="399"/>
      <c r="H76" s="399" t="s">
        <v>474</v>
      </c>
      <c r="I76" s="399"/>
      <c r="J76" s="399"/>
      <c r="K76" s="399" t="s">
        <v>279</v>
      </c>
      <c r="L76" s="399"/>
      <c r="M76" s="399" t="s">
        <v>246</v>
      </c>
      <c r="N76" s="400"/>
      <c r="O76" s="400"/>
    </row>
    <row r="77" ht="15.0" customHeight="1">
      <c r="A77" s="385" t="s">
        <v>475</v>
      </c>
      <c r="B77" s="399"/>
      <c r="C77" s="399"/>
      <c r="D77" s="399"/>
      <c r="E77" s="399"/>
      <c r="F77" s="399"/>
      <c r="G77" s="399"/>
      <c r="H77" s="399"/>
      <c r="I77" s="399"/>
      <c r="J77" s="399"/>
      <c r="K77" s="399"/>
      <c r="L77" s="399"/>
      <c r="M77" s="399" t="s">
        <v>246</v>
      </c>
      <c r="N77" s="401"/>
      <c r="O77" s="402"/>
    </row>
    <row r="78" ht="15.0" customHeight="1">
      <c r="A78" s="385" t="s">
        <v>476</v>
      </c>
      <c r="B78" s="399" t="s">
        <v>253</v>
      </c>
      <c r="C78" s="399" t="s">
        <v>240</v>
      </c>
      <c r="D78" s="399" t="s">
        <v>261</v>
      </c>
      <c r="E78" s="399" t="s">
        <v>255</v>
      </c>
      <c r="F78" s="399" t="s">
        <v>477</v>
      </c>
      <c r="G78" s="399" t="s">
        <v>263</v>
      </c>
      <c r="H78" s="399" t="s">
        <v>384</v>
      </c>
      <c r="I78" s="399"/>
      <c r="J78" s="399"/>
      <c r="K78" s="399" t="s">
        <v>245</v>
      </c>
      <c r="L78" s="399"/>
      <c r="M78" s="399" t="s">
        <v>246</v>
      </c>
      <c r="N78" s="401"/>
      <c r="O78" s="402"/>
    </row>
    <row r="79" ht="15.0" customHeight="1">
      <c r="A79" s="385" t="s">
        <v>478</v>
      </c>
      <c r="B79" s="399" t="s">
        <v>239</v>
      </c>
      <c r="C79" s="399" t="s">
        <v>321</v>
      </c>
      <c r="D79" s="399" t="s">
        <v>249</v>
      </c>
      <c r="E79" s="399" t="s">
        <v>479</v>
      </c>
      <c r="F79" s="399" t="s">
        <v>480</v>
      </c>
      <c r="G79" s="399" t="s">
        <v>162</v>
      </c>
      <c r="H79" s="399" t="s">
        <v>273</v>
      </c>
      <c r="I79" s="399" t="s">
        <v>274</v>
      </c>
      <c r="J79" s="399"/>
      <c r="K79" s="399" t="s">
        <v>315</v>
      </c>
      <c r="L79" s="399"/>
      <c r="M79" s="399" t="s">
        <v>246</v>
      </c>
      <c r="N79" s="401"/>
      <c r="O79" s="402"/>
    </row>
    <row r="80" ht="15.0" customHeight="1">
      <c r="A80" s="397" t="s">
        <v>481</v>
      </c>
      <c r="B80" s="398" t="s">
        <v>253</v>
      </c>
      <c r="C80" s="398" t="s">
        <v>321</v>
      </c>
      <c r="D80" s="398" t="s">
        <v>241</v>
      </c>
      <c r="E80" s="399" t="s">
        <v>433</v>
      </c>
      <c r="F80" s="399" t="s">
        <v>482</v>
      </c>
      <c r="G80" s="399"/>
      <c r="H80" s="399" t="s">
        <v>244</v>
      </c>
      <c r="I80" s="399"/>
      <c r="J80" s="398"/>
      <c r="K80" s="398" t="s">
        <v>315</v>
      </c>
      <c r="L80" s="398"/>
      <c r="M80" s="398" t="s">
        <v>246</v>
      </c>
      <c r="N80" s="401"/>
      <c r="O80" s="402"/>
    </row>
    <row r="81" ht="15.0" customHeight="1">
      <c r="A81" s="397" t="s">
        <v>483</v>
      </c>
      <c r="B81" s="398" t="s">
        <v>253</v>
      </c>
      <c r="C81" s="398" t="s">
        <v>382</v>
      </c>
      <c r="D81" s="398" t="s">
        <v>241</v>
      </c>
      <c r="E81" s="399" t="s">
        <v>255</v>
      </c>
      <c r="F81" s="399" t="s">
        <v>484</v>
      </c>
      <c r="G81" s="399" t="s">
        <v>162</v>
      </c>
      <c r="H81" s="399" t="s">
        <v>244</v>
      </c>
      <c r="I81" s="399"/>
      <c r="J81" s="398"/>
      <c r="K81" s="398" t="s">
        <v>245</v>
      </c>
      <c r="L81" s="398"/>
      <c r="M81" s="398" t="s">
        <v>246</v>
      </c>
      <c r="N81" s="401"/>
      <c r="O81" s="402"/>
    </row>
    <row r="82" ht="15.0" customHeight="1">
      <c r="A82" s="385" t="s">
        <v>485</v>
      </c>
      <c r="B82" s="399" t="s">
        <v>290</v>
      </c>
      <c r="C82" s="399" t="s">
        <v>240</v>
      </c>
      <c r="D82" s="399" t="s">
        <v>302</v>
      </c>
      <c r="E82" s="399" t="s">
        <v>351</v>
      </c>
      <c r="F82" s="399" t="s">
        <v>486</v>
      </c>
      <c r="G82" s="399"/>
      <c r="H82" s="399" t="s">
        <v>273</v>
      </c>
      <c r="I82" s="399" t="s">
        <v>274</v>
      </c>
      <c r="J82" s="399"/>
      <c r="K82" s="399" t="s">
        <v>245</v>
      </c>
      <c r="L82" s="399"/>
      <c r="M82" s="399" t="s">
        <v>246</v>
      </c>
      <c r="N82" s="401"/>
      <c r="O82" s="402"/>
    </row>
    <row r="83" ht="15.0" customHeight="1">
      <c r="A83" s="385" t="s">
        <v>487</v>
      </c>
      <c r="B83" s="399" t="s">
        <v>290</v>
      </c>
      <c r="C83" s="399" t="s">
        <v>240</v>
      </c>
      <c r="D83" s="399" t="s">
        <v>415</v>
      </c>
      <c r="E83" s="399" t="s">
        <v>285</v>
      </c>
      <c r="F83" s="399" t="s">
        <v>488</v>
      </c>
      <c r="G83" s="399"/>
      <c r="H83" s="399" t="s">
        <v>342</v>
      </c>
      <c r="I83" s="399" t="s">
        <v>274</v>
      </c>
      <c r="J83" s="399"/>
      <c r="K83" s="399" t="s">
        <v>279</v>
      </c>
      <c r="L83" s="399"/>
      <c r="M83" s="399" t="s">
        <v>246</v>
      </c>
      <c r="N83" s="401"/>
      <c r="O83" s="402"/>
    </row>
    <row r="84" ht="15.0" customHeight="1">
      <c r="A84" s="385" t="s">
        <v>489</v>
      </c>
      <c r="B84" s="399" t="s">
        <v>301</v>
      </c>
      <c r="C84" s="399" t="s">
        <v>321</v>
      </c>
      <c r="D84" s="399" t="s">
        <v>490</v>
      </c>
      <c r="E84" s="399" t="s">
        <v>285</v>
      </c>
      <c r="F84" s="399" t="s">
        <v>491</v>
      </c>
      <c r="G84" s="399"/>
      <c r="H84" s="399" t="s">
        <v>342</v>
      </c>
      <c r="I84" s="399" t="s">
        <v>274</v>
      </c>
      <c r="J84" s="399"/>
      <c r="K84" s="399" t="s">
        <v>315</v>
      </c>
      <c r="L84" s="399"/>
      <c r="M84" s="399" t="s">
        <v>246</v>
      </c>
      <c r="N84" s="401"/>
      <c r="O84" s="402"/>
    </row>
    <row r="85" ht="15.0" customHeight="1">
      <c r="A85" s="397" t="s">
        <v>492</v>
      </c>
      <c r="B85" s="398" t="s">
        <v>239</v>
      </c>
      <c r="C85" s="398" t="s">
        <v>240</v>
      </c>
      <c r="D85" s="398" t="s">
        <v>241</v>
      </c>
      <c r="E85" s="399" t="s">
        <v>255</v>
      </c>
      <c r="F85" s="399" t="s">
        <v>493</v>
      </c>
      <c r="G85" s="399" t="s">
        <v>494</v>
      </c>
      <c r="H85" s="399" t="s">
        <v>244</v>
      </c>
      <c r="I85" s="399"/>
      <c r="J85" s="398"/>
      <c r="K85" s="398" t="s">
        <v>292</v>
      </c>
      <c r="L85" s="398"/>
      <c r="M85" s="398" t="s">
        <v>258</v>
      </c>
      <c r="N85" s="401"/>
      <c r="O85" s="402"/>
    </row>
    <row r="86" ht="15.0" customHeight="1">
      <c r="A86" s="397" t="s">
        <v>495</v>
      </c>
      <c r="B86" s="398" t="s">
        <v>301</v>
      </c>
      <c r="C86" s="398" t="s">
        <v>319</v>
      </c>
      <c r="D86" s="398" t="s">
        <v>302</v>
      </c>
      <c r="E86" s="399" t="s">
        <v>325</v>
      </c>
      <c r="F86" s="399" t="s">
        <v>496</v>
      </c>
      <c r="G86" s="399"/>
      <c r="H86" s="399" t="s">
        <v>244</v>
      </c>
      <c r="I86" s="399"/>
      <c r="J86" s="398" t="s">
        <v>274</v>
      </c>
      <c r="K86" s="398" t="s">
        <v>467</v>
      </c>
      <c r="L86" s="398" t="s">
        <v>497</v>
      </c>
      <c r="M86" s="398" t="s">
        <v>246</v>
      </c>
      <c r="N86" s="400"/>
      <c r="O86" s="400"/>
    </row>
    <row r="87" ht="15.0" customHeight="1">
      <c r="A87" s="397" t="s">
        <v>498</v>
      </c>
      <c r="B87" s="398" t="s">
        <v>330</v>
      </c>
      <c r="C87" s="398" t="s">
        <v>464</v>
      </c>
      <c r="D87" s="398" t="s">
        <v>302</v>
      </c>
      <c r="E87" s="399" t="s">
        <v>499</v>
      </c>
      <c r="F87" s="399" t="s">
        <v>500</v>
      </c>
      <c r="G87" s="399"/>
      <c r="H87" s="399" t="s">
        <v>501</v>
      </c>
      <c r="I87" s="399"/>
      <c r="J87" s="398" t="s">
        <v>274</v>
      </c>
      <c r="K87" s="398" t="s">
        <v>502</v>
      </c>
      <c r="L87" s="398" t="s">
        <v>468</v>
      </c>
      <c r="M87" s="398" t="s">
        <v>246</v>
      </c>
      <c r="N87" s="400"/>
      <c r="O87" s="400"/>
    </row>
    <row r="88" ht="15.0" customHeight="1">
      <c r="A88" s="385" t="s">
        <v>503</v>
      </c>
      <c r="B88" s="399" t="s">
        <v>260</v>
      </c>
      <c r="C88" s="399" t="s">
        <v>240</v>
      </c>
      <c r="D88" s="399" t="s">
        <v>302</v>
      </c>
      <c r="E88" s="399" t="s">
        <v>255</v>
      </c>
      <c r="F88" s="399" t="s">
        <v>504</v>
      </c>
      <c r="G88" s="399" t="s">
        <v>263</v>
      </c>
      <c r="H88" s="399" t="s">
        <v>244</v>
      </c>
      <c r="I88" s="399"/>
      <c r="J88" s="399"/>
      <c r="K88" s="399" t="s">
        <v>245</v>
      </c>
      <c r="L88" s="399"/>
      <c r="M88" s="399" t="s">
        <v>246</v>
      </c>
      <c r="N88" s="400"/>
      <c r="O88" s="400"/>
    </row>
    <row r="89" ht="15.0" customHeight="1">
      <c r="A89" s="397" t="s">
        <v>505</v>
      </c>
      <c r="B89" s="398" t="s">
        <v>265</v>
      </c>
      <c r="C89" s="398" t="s">
        <v>240</v>
      </c>
      <c r="D89" s="398" t="s">
        <v>302</v>
      </c>
      <c r="E89" s="399" t="s">
        <v>255</v>
      </c>
      <c r="F89" s="399" t="s">
        <v>506</v>
      </c>
      <c r="G89" s="399"/>
      <c r="H89" s="399" t="s">
        <v>319</v>
      </c>
      <c r="I89" s="399"/>
      <c r="J89" s="398"/>
      <c r="K89" s="398" t="s">
        <v>245</v>
      </c>
      <c r="L89" s="398"/>
      <c r="M89" s="398" t="s">
        <v>246</v>
      </c>
      <c r="N89" s="401"/>
      <c r="O89" s="402"/>
    </row>
    <row r="90" ht="15.0" customHeight="1">
      <c r="A90" s="397" t="s">
        <v>507</v>
      </c>
      <c r="B90" s="398" t="s">
        <v>265</v>
      </c>
      <c r="C90" s="398" t="s">
        <v>240</v>
      </c>
      <c r="D90" s="398" t="s">
        <v>302</v>
      </c>
      <c r="E90" s="399" t="s">
        <v>255</v>
      </c>
      <c r="F90" s="399" t="s">
        <v>508</v>
      </c>
      <c r="G90" s="399"/>
      <c r="H90" s="399" t="s">
        <v>311</v>
      </c>
      <c r="I90" s="399"/>
      <c r="J90" s="398"/>
      <c r="K90" s="398" t="s">
        <v>279</v>
      </c>
      <c r="L90" s="398"/>
      <c r="M90" s="398" t="s">
        <v>246</v>
      </c>
      <c r="N90" s="400"/>
      <c r="O90" s="400"/>
    </row>
    <row r="91" ht="15.0" customHeight="1">
      <c r="A91" s="385" t="s">
        <v>509</v>
      </c>
      <c r="B91" s="399" t="s">
        <v>248</v>
      </c>
      <c r="C91" s="399" t="s">
        <v>240</v>
      </c>
      <c r="D91" s="399" t="s">
        <v>302</v>
      </c>
      <c r="E91" s="399" t="s">
        <v>510</v>
      </c>
      <c r="F91" s="399" t="s">
        <v>511</v>
      </c>
      <c r="G91" s="399"/>
      <c r="H91" s="399" t="s">
        <v>388</v>
      </c>
      <c r="I91" s="399"/>
      <c r="J91" s="399"/>
      <c r="K91" s="399" t="s">
        <v>279</v>
      </c>
      <c r="L91" s="399"/>
      <c r="M91" s="399" t="s">
        <v>246</v>
      </c>
      <c r="N91" s="400"/>
      <c r="O91" s="400"/>
    </row>
    <row r="92" ht="15.0" customHeight="1">
      <c r="A92" s="397" t="s">
        <v>512</v>
      </c>
      <c r="B92" s="398" t="s">
        <v>253</v>
      </c>
      <c r="C92" s="398" t="s">
        <v>240</v>
      </c>
      <c r="D92" s="398" t="s">
        <v>261</v>
      </c>
      <c r="E92" s="399" t="s">
        <v>513</v>
      </c>
      <c r="F92" s="399" t="s">
        <v>514</v>
      </c>
      <c r="G92" s="399"/>
      <c r="H92" s="399" t="s">
        <v>244</v>
      </c>
      <c r="I92" s="399"/>
      <c r="J92" s="398"/>
      <c r="K92" s="398" t="s">
        <v>245</v>
      </c>
      <c r="L92" s="398"/>
      <c r="M92" s="398" t="s">
        <v>246</v>
      </c>
      <c r="N92" s="401"/>
      <c r="O92" s="402"/>
    </row>
    <row r="93" ht="15.0" customHeight="1">
      <c r="A93" s="397" t="s">
        <v>515</v>
      </c>
      <c r="B93" s="398" t="s">
        <v>265</v>
      </c>
      <c r="C93" s="398" t="s">
        <v>240</v>
      </c>
      <c r="D93" s="398" t="s">
        <v>302</v>
      </c>
      <c r="E93" s="399" t="s">
        <v>516</v>
      </c>
      <c r="F93" s="399" t="s">
        <v>517</v>
      </c>
      <c r="G93" s="399"/>
      <c r="H93" s="399" t="s">
        <v>342</v>
      </c>
      <c r="I93" s="399" t="s">
        <v>274</v>
      </c>
      <c r="J93" s="398"/>
      <c r="K93" s="398" t="s">
        <v>245</v>
      </c>
      <c r="L93" s="398"/>
      <c r="M93" s="398" t="s">
        <v>246</v>
      </c>
      <c r="N93" s="401"/>
      <c r="O93" s="402"/>
    </row>
    <row r="94" ht="15.0" customHeight="1">
      <c r="A94" s="397" t="s">
        <v>518</v>
      </c>
      <c r="B94" s="398" t="s">
        <v>248</v>
      </c>
      <c r="C94" s="398" t="s">
        <v>240</v>
      </c>
      <c r="D94" s="398" t="s">
        <v>302</v>
      </c>
      <c r="E94" s="399" t="s">
        <v>351</v>
      </c>
      <c r="F94" s="399" t="s">
        <v>519</v>
      </c>
      <c r="G94" s="399"/>
      <c r="H94" s="399" t="s">
        <v>437</v>
      </c>
      <c r="I94" s="399" t="s">
        <v>274</v>
      </c>
      <c r="J94" s="398"/>
      <c r="K94" s="398" t="s">
        <v>467</v>
      </c>
      <c r="L94" s="398" t="s">
        <v>520</v>
      </c>
      <c r="M94" s="398" t="s">
        <v>246</v>
      </c>
      <c r="N94" s="400"/>
      <c r="O94" s="400"/>
    </row>
    <row r="95" ht="15.0" customHeight="1">
      <c r="A95" s="385" t="s">
        <v>521</v>
      </c>
      <c r="B95" s="399" t="s">
        <v>248</v>
      </c>
      <c r="C95" s="399" t="s">
        <v>240</v>
      </c>
      <c r="D95" s="399" t="s">
        <v>522</v>
      </c>
      <c r="E95" s="399" t="s">
        <v>523</v>
      </c>
      <c r="F95" s="399" t="s">
        <v>524</v>
      </c>
      <c r="G95" s="399"/>
      <c r="H95" s="399" t="s">
        <v>244</v>
      </c>
      <c r="I95" s="399"/>
      <c r="J95" s="399" t="s">
        <v>274</v>
      </c>
      <c r="K95" s="399" t="s">
        <v>245</v>
      </c>
      <c r="L95" s="399"/>
      <c r="M95" s="399" t="s">
        <v>246</v>
      </c>
      <c r="N95" s="400"/>
      <c r="O95" s="400"/>
    </row>
    <row r="96" ht="15.0" customHeight="1">
      <c r="A96" s="385" t="s">
        <v>525</v>
      </c>
      <c r="B96" s="399" t="s">
        <v>260</v>
      </c>
      <c r="C96" s="399" t="s">
        <v>240</v>
      </c>
      <c r="D96" s="399" t="s">
        <v>526</v>
      </c>
      <c r="E96" s="399" t="s">
        <v>255</v>
      </c>
      <c r="F96" s="399" t="s">
        <v>527</v>
      </c>
      <c r="G96" s="399" t="s">
        <v>137</v>
      </c>
      <c r="H96" s="399" t="s">
        <v>244</v>
      </c>
      <c r="I96" s="399"/>
      <c r="J96" s="399"/>
      <c r="K96" s="399" t="s">
        <v>245</v>
      </c>
      <c r="L96" s="399"/>
      <c r="M96" s="399" t="s">
        <v>246</v>
      </c>
      <c r="N96" s="400"/>
      <c r="O96" s="400"/>
    </row>
    <row r="97" ht="15.0" customHeight="1">
      <c r="A97" s="385" t="s">
        <v>528</v>
      </c>
      <c r="B97" s="399" t="s">
        <v>248</v>
      </c>
      <c r="C97" s="399" t="s">
        <v>321</v>
      </c>
      <c r="D97" s="399" t="s">
        <v>281</v>
      </c>
      <c r="E97" s="399" t="s">
        <v>255</v>
      </c>
      <c r="F97" s="399" t="s">
        <v>529</v>
      </c>
      <c r="G97" s="399" t="s">
        <v>380</v>
      </c>
      <c r="H97" s="399" t="s">
        <v>319</v>
      </c>
      <c r="I97" s="399"/>
      <c r="J97" s="399"/>
      <c r="K97" s="399" t="s">
        <v>279</v>
      </c>
      <c r="L97" s="399"/>
      <c r="M97" s="399" t="s">
        <v>246</v>
      </c>
      <c r="N97" s="400"/>
      <c r="O97" s="400"/>
    </row>
    <row r="98" ht="15.0" customHeight="1">
      <c r="A98" s="385" t="s">
        <v>530</v>
      </c>
      <c r="B98" s="399" t="s">
        <v>253</v>
      </c>
      <c r="C98" s="399" t="s">
        <v>321</v>
      </c>
      <c r="D98" s="399" t="s">
        <v>249</v>
      </c>
      <c r="E98" s="399" t="s">
        <v>249</v>
      </c>
      <c r="F98" s="399" t="s">
        <v>531</v>
      </c>
      <c r="G98" s="399" t="s">
        <v>137</v>
      </c>
      <c r="H98" s="399" t="s">
        <v>273</v>
      </c>
      <c r="I98" s="399" t="s">
        <v>274</v>
      </c>
      <c r="J98" s="399"/>
      <c r="K98" s="399" t="s">
        <v>315</v>
      </c>
      <c r="L98" s="399"/>
      <c r="M98" s="399" t="s">
        <v>246</v>
      </c>
      <c r="N98" s="400"/>
      <c r="O98" s="400"/>
    </row>
    <row r="99" ht="15.0" customHeight="1">
      <c r="A99" s="397" t="s">
        <v>532</v>
      </c>
      <c r="B99" s="398" t="s">
        <v>248</v>
      </c>
      <c r="C99" s="398" t="s">
        <v>382</v>
      </c>
      <c r="D99" s="398" t="s">
        <v>249</v>
      </c>
      <c r="E99" s="399" t="s">
        <v>533</v>
      </c>
      <c r="F99" s="399" t="s">
        <v>534</v>
      </c>
      <c r="G99" s="399"/>
      <c r="H99" s="399" t="s">
        <v>384</v>
      </c>
      <c r="I99" s="399"/>
      <c r="J99" s="398"/>
      <c r="K99" s="398" t="s">
        <v>245</v>
      </c>
      <c r="L99" s="398"/>
      <c r="M99" s="398" t="s">
        <v>246</v>
      </c>
      <c r="N99" s="401"/>
      <c r="O99" s="402"/>
    </row>
    <row r="100" ht="15.0" customHeight="1">
      <c r="A100" s="385" t="s">
        <v>40</v>
      </c>
      <c r="B100" s="399" t="s">
        <v>248</v>
      </c>
      <c r="C100" s="399" t="s">
        <v>321</v>
      </c>
      <c r="D100" s="399" t="s">
        <v>422</v>
      </c>
      <c r="E100" s="399" t="s">
        <v>255</v>
      </c>
      <c r="F100" s="399" t="s">
        <v>535</v>
      </c>
      <c r="G100" s="399"/>
      <c r="H100" s="399" t="s">
        <v>437</v>
      </c>
      <c r="I100" s="399" t="s">
        <v>274</v>
      </c>
      <c r="J100" s="399"/>
      <c r="K100" s="399" t="s">
        <v>279</v>
      </c>
      <c r="L100" s="399"/>
      <c r="M100" s="399" t="s">
        <v>246</v>
      </c>
      <c r="N100" s="401"/>
      <c r="O100" s="402"/>
    </row>
    <row r="101" ht="15.0" customHeight="1">
      <c r="A101" s="385" t="s">
        <v>536</v>
      </c>
      <c r="B101" s="399" t="s">
        <v>330</v>
      </c>
      <c r="C101" s="399" t="s">
        <v>240</v>
      </c>
      <c r="D101" s="399" t="s">
        <v>241</v>
      </c>
      <c r="E101" s="399" t="s">
        <v>537</v>
      </c>
      <c r="F101" s="399" t="s">
        <v>538</v>
      </c>
      <c r="G101" s="399"/>
      <c r="H101" s="399" t="s">
        <v>437</v>
      </c>
      <c r="I101" s="399" t="s">
        <v>274</v>
      </c>
      <c r="J101" s="399"/>
      <c r="K101" s="399" t="s">
        <v>279</v>
      </c>
      <c r="L101" s="399"/>
      <c r="M101" s="399" t="s">
        <v>246</v>
      </c>
      <c r="N101" s="401"/>
      <c r="O101" s="402"/>
    </row>
    <row r="102" ht="15.0" customHeight="1">
      <c r="A102" s="385" t="s">
        <v>539</v>
      </c>
      <c r="B102" s="399" t="s">
        <v>290</v>
      </c>
      <c r="C102" s="399" t="s">
        <v>240</v>
      </c>
      <c r="D102" s="399" t="s">
        <v>415</v>
      </c>
      <c r="E102" s="399" t="s">
        <v>540</v>
      </c>
      <c r="F102" s="399" t="s">
        <v>541</v>
      </c>
      <c r="G102" s="399"/>
      <c r="H102" s="399" t="s">
        <v>319</v>
      </c>
      <c r="I102" s="399"/>
      <c r="J102" s="399"/>
      <c r="K102" s="399" t="s">
        <v>279</v>
      </c>
      <c r="L102" s="399"/>
      <c r="M102" s="399" t="s">
        <v>246</v>
      </c>
      <c r="N102" s="401"/>
      <c r="O102" s="402"/>
    </row>
    <row r="103" ht="15.0" customHeight="1">
      <c r="A103" s="397" t="s">
        <v>542</v>
      </c>
      <c r="B103" s="398" t="s">
        <v>543</v>
      </c>
      <c r="C103" s="398" t="s">
        <v>240</v>
      </c>
      <c r="D103" s="398" t="s">
        <v>249</v>
      </c>
      <c r="E103" s="399" t="s">
        <v>249</v>
      </c>
      <c r="F103" s="399" t="s">
        <v>544</v>
      </c>
      <c r="G103" s="399"/>
      <c r="H103" s="399" t="s">
        <v>347</v>
      </c>
      <c r="I103" s="399"/>
      <c r="J103" s="398" t="s">
        <v>274</v>
      </c>
      <c r="K103" s="398" t="s">
        <v>245</v>
      </c>
      <c r="L103" s="398"/>
      <c r="M103" s="398" t="s">
        <v>246</v>
      </c>
      <c r="N103" s="400"/>
      <c r="O103" s="400"/>
    </row>
    <row r="104" ht="15.0" customHeight="1">
      <c r="A104" s="385" t="s">
        <v>545</v>
      </c>
      <c r="B104" s="399" t="s">
        <v>290</v>
      </c>
      <c r="C104" s="399" t="s">
        <v>240</v>
      </c>
      <c r="D104" s="399" t="s">
        <v>281</v>
      </c>
      <c r="E104" s="399" t="s">
        <v>255</v>
      </c>
      <c r="F104" s="399" t="s">
        <v>546</v>
      </c>
      <c r="G104" s="399" t="s">
        <v>380</v>
      </c>
      <c r="H104" s="399" t="s">
        <v>273</v>
      </c>
      <c r="I104" s="399" t="s">
        <v>274</v>
      </c>
      <c r="J104" s="399"/>
      <c r="K104" s="399" t="s">
        <v>279</v>
      </c>
      <c r="L104" s="399"/>
      <c r="M104" s="399" t="s">
        <v>246</v>
      </c>
      <c r="N104" s="400"/>
      <c r="O104" s="400"/>
    </row>
    <row r="105" ht="15.0" customHeight="1">
      <c r="A105" s="385" t="s">
        <v>547</v>
      </c>
      <c r="B105" s="399" t="s">
        <v>253</v>
      </c>
      <c r="C105" s="399" t="s">
        <v>240</v>
      </c>
      <c r="D105" s="399" t="s">
        <v>281</v>
      </c>
      <c r="E105" s="399" t="s">
        <v>548</v>
      </c>
      <c r="F105" s="404" t="s">
        <v>549</v>
      </c>
      <c r="G105" s="399"/>
      <c r="H105" s="399" t="s">
        <v>311</v>
      </c>
      <c r="I105" s="399"/>
      <c r="J105" s="399" t="s">
        <v>274</v>
      </c>
      <c r="K105" s="399" t="s">
        <v>279</v>
      </c>
      <c r="L105" s="399"/>
      <c r="M105" s="399" t="s">
        <v>246</v>
      </c>
      <c r="N105" s="401"/>
      <c r="O105" s="402"/>
    </row>
    <row r="106" ht="15.0" customHeight="1">
      <c r="A106" s="397" t="s">
        <v>42</v>
      </c>
      <c r="B106" s="398" t="s">
        <v>253</v>
      </c>
      <c r="C106" s="398" t="s">
        <v>321</v>
      </c>
      <c r="D106" s="399" t="s">
        <v>249</v>
      </c>
      <c r="E106" s="399" t="s">
        <v>249</v>
      </c>
      <c r="F106" s="399" t="s">
        <v>550</v>
      </c>
      <c r="G106" s="399" t="s">
        <v>307</v>
      </c>
      <c r="H106" s="399" t="s">
        <v>273</v>
      </c>
      <c r="I106" s="399" t="s">
        <v>274</v>
      </c>
      <c r="J106" s="398"/>
      <c r="K106" s="398" t="s">
        <v>315</v>
      </c>
      <c r="L106" s="398"/>
      <c r="M106" s="398" t="s">
        <v>246</v>
      </c>
      <c r="N106" s="401"/>
      <c r="O106" s="402"/>
    </row>
    <row r="107" ht="15.0" customHeight="1">
      <c r="A107" s="385" t="s">
        <v>551</v>
      </c>
      <c r="B107" s="399" t="s">
        <v>253</v>
      </c>
      <c r="C107" s="399" t="s">
        <v>240</v>
      </c>
      <c r="D107" s="399" t="s">
        <v>249</v>
      </c>
      <c r="E107" s="399" t="s">
        <v>552</v>
      </c>
      <c r="F107" s="399" t="s">
        <v>553</v>
      </c>
      <c r="G107" s="399" t="s">
        <v>137</v>
      </c>
      <c r="H107" s="399" t="s">
        <v>244</v>
      </c>
      <c r="I107" s="399"/>
      <c r="J107" s="399"/>
      <c r="K107" s="399" t="s">
        <v>245</v>
      </c>
      <c r="L107" s="399"/>
      <c r="M107" s="399" t="s">
        <v>246</v>
      </c>
      <c r="N107" s="401"/>
      <c r="O107" s="402"/>
    </row>
    <row r="108" ht="15.0" customHeight="1">
      <c r="A108" s="385" t="s">
        <v>554</v>
      </c>
      <c r="B108" s="399" t="s">
        <v>239</v>
      </c>
      <c r="C108" s="399" t="s">
        <v>240</v>
      </c>
      <c r="D108" s="405" t="s">
        <v>241</v>
      </c>
      <c r="E108" s="399"/>
      <c r="F108" s="399" t="s">
        <v>555</v>
      </c>
      <c r="G108" s="399"/>
      <c r="H108" s="399" t="s">
        <v>311</v>
      </c>
      <c r="I108" s="399"/>
      <c r="J108" s="399" t="s">
        <v>274</v>
      </c>
      <c r="K108" s="399" t="s">
        <v>279</v>
      </c>
      <c r="L108" s="399"/>
      <c r="M108" s="399" t="s">
        <v>246</v>
      </c>
      <c r="N108" s="401"/>
      <c r="O108" s="402"/>
    </row>
    <row r="109" ht="15.0" customHeight="1">
      <c r="A109" s="385" t="s">
        <v>556</v>
      </c>
      <c r="B109" s="399" t="s">
        <v>253</v>
      </c>
      <c r="C109" s="399" t="s">
        <v>240</v>
      </c>
      <c r="D109" s="399" t="s">
        <v>281</v>
      </c>
      <c r="E109" s="399" t="s">
        <v>255</v>
      </c>
      <c r="F109" s="404" t="s">
        <v>557</v>
      </c>
      <c r="G109" s="399" t="s">
        <v>263</v>
      </c>
      <c r="H109" s="399" t="s">
        <v>273</v>
      </c>
      <c r="I109" s="399" t="s">
        <v>274</v>
      </c>
      <c r="J109" s="399"/>
      <c r="K109" s="399" t="s">
        <v>279</v>
      </c>
      <c r="L109" s="399"/>
      <c r="M109" s="399" t="s">
        <v>246</v>
      </c>
      <c r="N109" s="401"/>
      <c r="O109" s="402"/>
    </row>
    <row r="110" ht="15.0" customHeight="1">
      <c r="A110" s="385" t="s">
        <v>558</v>
      </c>
      <c r="B110" s="399" t="s">
        <v>253</v>
      </c>
      <c r="C110" s="399" t="s">
        <v>321</v>
      </c>
      <c r="D110" s="399" t="s">
        <v>249</v>
      </c>
      <c r="E110" s="399" t="s">
        <v>249</v>
      </c>
      <c r="F110" s="399" t="s">
        <v>559</v>
      </c>
      <c r="G110" s="399" t="s">
        <v>380</v>
      </c>
      <c r="H110" s="399" t="s">
        <v>273</v>
      </c>
      <c r="I110" s="399" t="s">
        <v>274</v>
      </c>
      <c r="J110" s="399"/>
      <c r="K110" s="399" t="s">
        <v>315</v>
      </c>
      <c r="L110" s="399"/>
      <c r="M110" s="399" t="s">
        <v>246</v>
      </c>
      <c r="N110" s="400"/>
      <c r="O110" s="400"/>
    </row>
    <row r="111" ht="15.0" customHeight="1">
      <c r="A111" s="385" t="s">
        <v>560</v>
      </c>
      <c r="B111" s="399"/>
      <c r="C111" s="399"/>
      <c r="D111" s="399"/>
      <c r="E111" s="399"/>
      <c r="F111" s="399"/>
      <c r="G111" s="399"/>
      <c r="H111" s="399"/>
      <c r="I111" s="399"/>
      <c r="J111" s="399"/>
      <c r="K111" s="399"/>
      <c r="L111" s="399"/>
      <c r="M111" s="399" t="s">
        <v>258</v>
      </c>
      <c r="N111" s="401"/>
      <c r="O111" s="402"/>
    </row>
    <row r="112" ht="15.0" customHeight="1">
      <c r="A112" s="385" t="s">
        <v>50</v>
      </c>
      <c r="B112" s="399" t="s">
        <v>248</v>
      </c>
      <c r="C112" s="399" t="s">
        <v>240</v>
      </c>
      <c r="D112" s="399" t="s">
        <v>281</v>
      </c>
      <c r="E112" s="399" t="s">
        <v>397</v>
      </c>
      <c r="F112" s="399" t="s">
        <v>561</v>
      </c>
      <c r="G112" s="399"/>
      <c r="H112" s="399" t="s">
        <v>388</v>
      </c>
      <c r="I112" s="399"/>
      <c r="J112" s="399"/>
      <c r="K112" s="399" t="s">
        <v>279</v>
      </c>
      <c r="L112" s="399"/>
      <c r="M112" s="399" t="s">
        <v>246</v>
      </c>
      <c r="N112" s="401"/>
      <c r="O112" s="402"/>
    </row>
    <row r="113" ht="15.0" customHeight="1">
      <c r="A113" s="385" t="s">
        <v>562</v>
      </c>
      <c r="B113" s="399" t="s">
        <v>265</v>
      </c>
      <c r="C113" s="399" t="s">
        <v>321</v>
      </c>
      <c r="D113" s="399"/>
      <c r="E113" s="399"/>
      <c r="F113" s="399"/>
      <c r="G113" s="399"/>
      <c r="H113" s="399"/>
      <c r="I113" s="399"/>
      <c r="J113" s="399"/>
      <c r="K113" s="399"/>
      <c r="L113" s="399"/>
      <c r="M113" s="399" t="s">
        <v>246</v>
      </c>
      <c r="N113" s="401"/>
      <c r="O113" s="402"/>
    </row>
    <row r="114" ht="15.0" customHeight="1">
      <c r="A114" s="385" t="s">
        <v>563</v>
      </c>
      <c r="B114" s="399" t="s">
        <v>290</v>
      </c>
      <c r="C114" s="399" t="s">
        <v>240</v>
      </c>
      <c r="D114" s="399" t="s">
        <v>281</v>
      </c>
      <c r="E114" s="399" t="s">
        <v>564</v>
      </c>
      <c r="F114" s="399" t="s">
        <v>565</v>
      </c>
      <c r="G114" s="399"/>
      <c r="H114" s="399" t="s">
        <v>392</v>
      </c>
      <c r="I114" s="399"/>
      <c r="J114" s="399" t="s">
        <v>274</v>
      </c>
      <c r="K114" s="399" t="s">
        <v>279</v>
      </c>
      <c r="L114" s="399"/>
      <c r="M114" s="399" t="s">
        <v>246</v>
      </c>
      <c r="N114" s="401"/>
      <c r="O114" s="402"/>
    </row>
    <row r="115" ht="15.0" customHeight="1">
      <c r="A115" s="385" t="s">
        <v>566</v>
      </c>
      <c r="B115" s="399" t="s">
        <v>248</v>
      </c>
      <c r="C115" s="399" t="s">
        <v>240</v>
      </c>
      <c r="D115" s="399" t="s">
        <v>302</v>
      </c>
      <c r="E115" s="399" t="s">
        <v>567</v>
      </c>
      <c r="F115" s="399" t="s">
        <v>568</v>
      </c>
      <c r="G115" s="399"/>
      <c r="H115" s="399" t="s">
        <v>569</v>
      </c>
      <c r="I115" s="399"/>
      <c r="J115" s="399"/>
      <c r="K115" s="399" t="s">
        <v>467</v>
      </c>
      <c r="L115" s="399" t="s">
        <v>520</v>
      </c>
      <c r="M115" s="399" t="s">
        <v>246</v>
      </c>
      <c r="N115" s="401"/>
      <c r="O115" s="402"/>
    </row>
    <row r="116" ht="15.0" customHeight="1">
      <c r="A116" s="397" t="s">
        <v>570</v>
      </c>
      <c r="B116" s="398" t="s">
        <v>301</v>
      </c>
      <c r="C116" s="398" t="s">
        <v>319</v>
      </c>
      <c r="D116" s="398" t="s">
        <v>249</v>
      </c>
      <c r="E116" s="399" t="s">
        <v>571</v>
      </c>
      <c r="F116" s="399" t="s">
        <v>572</v>
      </c>
      <c r="G116" s="399"/>
      <c r="H116" s="399" t="s">
        <v>244</v>
      </c>
      <c r="I116" s="399"/>
      <c r="J116" s="398" t="s">
        <v>274</v>
      </c>
      <c r="K116" s="398" t="s">
        <v>279</v>
      </c>
      <c r="L116" s="398" t="s">
        <v>520</v>
      </c>
      <c r="M116" s="398" t="s">
        <v>246</v>
      </c>
      <c r="N116" s="400"/>
      <c r="O116" s="400"/>
    </row>
    <row r="117" ht="15.0" customHeight="1">
      <c r="A117" s="397" t="s">
        <v>573</v>
      </c>
      <c r="B117" s="398" t="s">
        <v>265</v>
      </c>
      <c r="C117" s="398" t="s">
        <v>240</v>
      </c>
      <c r="D117" s="398" t="s">
        <v>302</v>
      </c>
      <c r="E117" s="399" t="s">
        <v>255</v>
      </c>
      <c r="F117" s="399" t="s">
        <v>574</v>
      </c>
      <c r="G117" s="399"/>
      <c r="H117" s="399" t="s">
        <v>342</v>
      </c>
      <c r="I117" s="399" t="s">
        <v>274</v>
      </c>
      <c r="J117" s="398"/>
      <c r="K117" s="398" t="s">
        <v>279</v>
      </c>
      <c r="L117" s="398"/>
      <c r="M117" s="398" t="s">
        <v>246</v>
      </c>
      <c r="N117" s="401"/>
      <c r="O117" s="402"/>
    </row>
    <row r="118" ht="15.0" customHeight="1">
      <c r="A118" s="397" t="s">
        <v>575</v>
      </c>
      <c r="B118" s="398" t="s">
        <v>543</v>
      </c>
      <c r="C118" s="398" t="s">
        <v>240</v>
      </c>
      <c r="D118" s="399" t="s">
        <v>302</v>
      </c>
      <c r="E118" s="399" t="s">
        <v>390</v>
      </c>
      <c r="F118" s="399" t="s">
        <v>576</v>
      </c>
      <c r="G118" s="399"/>
      <c r="H118" s="399" t="s">
        <v>342</v>
      </c>
      <c r="I118" s="399" t="s">
        <v>274</v>
      </c>
      <c r="J118" s="398" t="s">
        <v>274</v>
      </c>
      <c r="K118" s="398" t="s">
        <v>269</v>
      </c>
      <c r="L118" s="398"/>
      <c r="M118" s="398" t="s">
        <v>246</v>
      </c>
      <c r="N118" s="401"/>
      <c r="O118" s="402"/>
    </row>
    <row r="119" ht="15.0" customHeight="1">
      <c r="A119" s="385" t="s">
        <v>577</v>
      </c>
      <c r="B119" s="399" t="s">
        <v>260</v>
      </c>
      <c r="C119" s="399" t="s">
        <v>240</v>
      </c>
      <c r="D119" s="399" t="s">
        <v>281</v>
      </c>
      <c r="E119" s="399" t="s">
        <v>255</v>
      </c>
      <c r="F119" s="399" t="s">
        <v>578</v>
      </c>
      <c r="G119" s="399" t="s">
        <v>137</v>
      </c>
      <c r="H119" s="399" t="s">
        <v>464</v>
      </c>
      <c r="I119" s="399"/>
      <c r="J119" s="399"/>
      <c r="K119" s="399" t="s">
        <v>315</v>
      </c>
      <c r="L119" s="399"/>
      <c r="M119" s="399" t="s">
        <v>246</v>
      </c>
      <c r="N119" s="400"/>
      <c r="O119" s="400"/>
    </row>
    <row r="120" ht="15.0" customHeight="1">
      <c r="A120" s="397" t="s">
        <v>579</v>
      </c>
      <c r="B120" s="398" t="s">
        <v>330</v>
      </c>
      <c r="C120" s="398" t="s">
        <v>240</v>
      </c>
      <c r="D120" s="398" t="s">
        <v>249</v>
      </c>
      <c r="E120" s="399" t="s">
        <v>249</v>
      </c>
      <c r="F120" s="399" t="s">
        <v>580</v>
      </c>
      <c r="G120" s="399"/>
      <c r="H120" s="399" t="s">
        <v>273</v>
      </c>
      <c r="I120" s="399" t="s">
        <v>274</v>
      </c>
      <c r="J120" s="398"/>
      <c r="K120" s="398" t="s">
        <v>315</v>
      </c>
      <c r="L120" s="398"/>
      <c r="M120" s="398" t="s">
        <v>246</v>
      </c>
      <c r="N120" s="400"/>
      <c r="O120" s="400"/>
    </row>
    <row r="121" ht="15.0" customHeight="1">
      <c r="A121" s="385" t="s">
        <v>581</v>
      </c>
      <c r="B121" s="399" t="s">
        <v>253</v>
      </c>
      <c r="C121" s="399" t="s">
        <v>321</v>
      </c>
      <c r="D121" s="399" t="s">
        <v>249</v>
      </c>
      <c r="E121" s="399"/>
      <c r="F121" s="399" t="s">
        <v>582</v>
      </c>
      <c r="G121" s="399"/>
      <c r="H121" s="399" t="s">
        <v>273</v>
      </c>
      <c r="I121" s="399" t="s">
        <v>274</v>
      </c>
      <c r="J121" s="399"/>
      <c r="K121" s="399" t="s">
        <v>315</v>
      </c>
      <c r="L121" s="399"/>
      <c r="M121" s="399" t="s">
        <v>246</v>
      </c>
      <c r="N121" s="400"/>
      <c r="O121" s="400"/>
    </row>
    <row r="122" ht="15.0" customHeight="1">
      <c r="A122" s="385" t="s">
        <v>583</v>
      </c>
      <c r="B122" s="399" t="s">
        <v>290</v>
      </c>
      <c r="C122" s="399" t="s">
        <v>240</v>
      </c>
      <c r="D122" s="399" t="s">
        <v>241</v>
      </c>
      <c r="E122" s="399" t="s">
        <v>584</v>
      </c>
      <c r="F122" s="399" t="s">
        <v>585</v>
      </c>
      <c r="G122" s="399" t="s">
        <v>399</v>
      </c>
      <c r="H122" s="399" t="s">
        <v>273</v>
      </c>
      <c r="I122" s="399" t="s">
        <v>274</v>
      </c>
      <c r="J122" s="399"/>
      <c r="K122" s="399" t="s">
        <v>245</v>
      </c>
      <c r="L122" s="399"/>
      <c r="M122" s="399" t="s">
        <v>246</v>
      </c>
      <c r="N122" s="400"/>
      <c r="O122" s="400"/>
    </row>
    <row r="123" ht="15.0" customHeight="1">
      <c r="A123" s="397" t="s">
        <v>586</v>
      </c>
      <c r="B123" s="398" t="s">
        <v>239</v>
      </c>
      <c r="C123" s="398" t="s">
        <v>240</v>
      </c>
      <c r="D123" s="398" t="s">
        <v>241</v>
      </c>
      <c r="E123" s="399" t="s">
        <v>271</v>
      </c>
      <c r="F123" s="399" t="s">
        <v>587</v>
      </c>
      <c r="G123" s="399"/>
      <c r="H123" s="399" t="s">
        <v>273</v>
      </c>
      <c r="I123" s="399" t="s">
        <v>274</v>
      </c>
      <c r="J123" s="398"/>
      <c r="K123" s="398" t="s">
        <v>279</v>
      </c>
      <c r="L123" s="398"/>
      <c r="M123" s="398" t="s">
        <v>246</v>
      </c>
      <c r="N123" s="401"/>
      <c r="O123" s="402"/>
    </row>
    <row r="124" ht="15.0" customHeight="1">
      <c r="A124" s="385" t="s">
        <v>588</v>
      </c>
      <c r="B124" s="399" t="s">
        <v>253</v>
      </c>
      <c r="C124" s="399" t="s">
        <v>240</v>
      </c>
      <c r="D124" s="399" t="s">
        <v>302</v>
      </c>
      <c r="E124" s="399" t="s">
        <v>325</v>
      </c>
      <c r="F124" s="399" t="s">
        <v>589</v>
      </c>
      <c r="G124" s="399"/>
      <c r="H124" s="399" t="s">
        <v>590</v>
      </c>
      <c r="I124" s="399"/>
      <c r="J124" s="399"/>
      <c r="K124" s="399" t="s">
        <v>467</v>
      </c>
      <c r="L124" s="399" t="s">
        <v>417</v>
      </c>
      <c r="M124" s="399" t="s">
        <v>246</v>
      </c>
      <c r="N124" s="401"/>
      <c r="O124" s="402"/>
    </row>
    <row r="125" ht="15.0" customHeight="1">
      <c r="A125" s="397" t="s">
        <v>591</v>
      </c>
      <c r="B125" s="398" t="s">
        <v>265</v>
      </c>
      <c r="C125" s="398" t="s">
        <v>592</v>
      </c>
      <c r="D125" s="398" t="s">
        <v>254</v>
      </c>
      <c r="E125" s="399" t="s">
        <v>593</v>
      </c>
      <c r="F125" s="406" t="s">
        <v>594</v>
      </c>
      <c r="G125" s="399" t="s">
        <v>162</v>
      </c>
      <c r="H125" s="399" t="s">
        <v>388</v>
      </c>
      <c r="I125" s="399"/>
      <c r="J125" s="398"/>
      <c r="K125" s="398" t="s">
        <v>467</v>
      </c>
      <c r="L125" s="398" t="s">
        <v>595</v>
      </c>
      <c r="M125" s="398" t="s">
        <v>246</v>
      </c>
      <c r="N125" s="401"/>
      <c r="O125" s="402"/>
    </row>
    <row r="126" ht="15.0" customHeight="1">
      <c r="A126" s="397" t="s">
        <v>596</v>
      </c>
      <c r="B126" s="398" t="s">
        <v>290</v>
      </c>
      <c r="C126" s="398" t="s">
        <v>240</v>
      </c>
      <c r="D126" s="399" t="s">
        <v>261</v>
      </c>
      <c r="E126" s="399" t="s">
        <v>412</v>
      </c>
      <c r="F126" s="403" t="s">
        <v>597</v>
      </c>
      <c r="G126" s="399" t="s">
        <v>380</v>
      </c>
      <c r="H126" s="399" t="s">
        <v>273</v>
      </c>
      <c r="I126" s="399" t="s">
        <v>274</v>
      </c>
      <c r="J126" s="398"/>
      <c r="K126" s="398" t="s">
        <v>245</v>
      </c>
      <c r="L126" s="398"/>
      <c r="M126" s="398" t="s">
        <v>246</v>
      </c>
      <c r="N126" s="400"/>
      <c r="O126" s="400"/>
    </row>
    <row r="127" ht="15.0" customHeight="1">
      <c r="A127" s="385" t="s">
        <v>598</v>
      </c>
      <c r="B127" s="399" t="s">
        <v>253</v>
      </c>
      <c r="C127" s="399" t="s">
        <v>240</v>
      </c>
      <c r="D127" s="399" t="s">
        <v>241</v>
      </c>
      <c r="E127" s="399" t="s">
        <v>599</v>
      </c>
      <c r="F127" s="399" t="s">
        <v>600</v>
      </c>
      <c r="G127" s="399"/>
      <c r="H127" s="399" t="s">
        <v>437</v>
      </c>
      <c r="I127" s="399" t="s">
        <v>274</v>
      </c>
      <c r="J127" s="399"/>
      <c r="K127" s="399" t="s">
        <v>257</v>
      </c>
      <c r="L127" s="399"/>
      <c r="M127" s="399" t="s">
        <v>246</v>
      </c>
      <c r="N127" s="401"/>
      <c r="O127" s="402"/>
    </row>
    <row r="128" ht="15.0" customHeight="1">
      <c r="A128" s="385" t="s">
        <v>601</v>
      </c>
      <c r="B128" s="399" t="s">
        <v>265</v>
      </c>
      <c r="C128" s="399" t="s">
        <v>240</v>
      </c>
      <c r="D128" s="399" t="s">
        <v>302</v>
      </c>
      <c r="E128" s="399" t="s">
        <v>255</v>
      </c>
      <c r="F128" s="399" t="s">
        <v>602</v>
      </c>
      <c r="G128" s="399"/>
      <c r="H128" s="399" t="s">
        <v>388</v>
      </c>
      <c r="I128" s="399"/>
      <c r="J128" s="399"/>
      <c r="K128" s="399" t="s">
        <v>279</v>
      </c>
      <c r="L128" s="399"/>
      <c r="M128" s="399" t="s">
        <v>246</v>
      </c>
      <c r="N128" s="400"/>
      <c r="O128" s="400"/>
    </row>
    <row r="129" ht="15.0" customHeight="1">
      <c r="A129" s="397" t="s">
        <v>603</v>
      </c>
      <c r="B129" s="398" t="s">
        <v>301</v>
      </c>
      <c r="C129" s="398" t="s">
        <v>240</v>
      </c>
      <c r="D129" s="398" t="s">
        <v>249</v>
      </c>
      <c r="E129" s="399" t="s">
        <v>281</v>
      </c>
      <c r="F129" s="399" t="s">
        <v>604</v>
      </c>
      <c r="G129" s="399"/>
      <c r="H129" s="399" t="s">
        <v>273</v>
      </c>
      <c r="I129" s="399" t="s">
        <v>274</v>
      </c>
      <c r="J129" s="398"/>
      <c r="K129" s="398" t="s">
        <v>279</v>
      </c>
      <c r="L129" s="398"/>
      <c r="M129" s="398" t="s">
        <v>246</v>
      </c>
      <c r="N129" s="401"/>
      <c r="O129" s="402"/>
    </row>
    <row r="130" ht="15.0" customHeight="1">
      <c r="A130" s="385" t="s">
        <v>605</v>
      </c>
      <c r="B130" s="399" t="s">
        <v>239</v>
      </c>
      <c r="C130" s="399" t="s">
        <v>240</v>
      </c>
      <c r="D130" s="399" t="s">
        <v>241</v>
      </c>
      <c r="E130" s="399"/>
      <c r="F130" s="399" t="s">
        <v>606</v>
      </c>
      <c r="G130" s="399" t="s">
        <v>307</v>
      </c>
      <c r="H130" s="399" t="s">
        <v>273</v>
      </c>
      <c r="I130" s="399" t="s">
        <v>274</v>
      </c>
      <c r="J130" s="399"/>
      <c r="K130" s="399" t="s">
        <v>315</v>
      </c>
      <c r="L130" s="399"/>
      <c r="M130" s="399" t="s">
        <v>258</v>
      </c>
      <c r="N130" s="400"/>
      <c r="O130" s="400"/>
    </row>
    <row r="131" ht="15.0" customHeight="1">
      <c r="A131" s="397" t="s">
        <v>607</v>
      </c>
      <c r="B131" s="398" t="s">
        <v>265</v>
      </c>
      <c r="C131" s="398" t="s">
        <v>240</v>
      </c>
      <c r="D131" s="398" t="s">
        <v>608</v>
      </c>
      <c r="E131" s="399" t="s">
        <v>255</v>
      </c>
      <c r="F131" s="399" t="s">
        <v>609</v>
      </c>
      <c r="G131" s="399" t="s">
        <v>307</v>
      </c>
      <c r="H131" s="399" t="s">
        <v>273</v>
      </c>
      <c r="I131" s="399"/>
      <c r="J131" s="398"/>
      <c r="K131" s="398"/>
      <c r="L131" s="398"/>
      <c r="M131" s="398" t="s">
        <v>258</v>
      </c>
      <c r="N131" s="400"/>
      <c r="O131" s="400"/>
    </row>
    <row r="132" ht="15.0" customHeight="1">
      <c r="A132" s="385" t="s">
        <v>610</v>
      </c>
      <c r="B132" s="399" t="s">
        <v>265</v>
      </c>
      <c r="C132" s="399" t="s">
        <v>240</v>
      </c>
      <c r="D132" s="399" t="s">
        <v>302</v>
      </c>
      <c r="E132" s="399" t="s">
        <v>255</v>
      </c>
      <c r="F132" s="399" t="s">
        <v>611</v>
      </c>
      <c r="G132" s="399"/>
      <c r="H132" s="399" t="s">
        <v>342</v>
      </c>
      <c r="I132" s="399"/>
      <c r="J132" s="399"/>
      <c r="K132" s="399" t="s">
        <v>279</v>
      </c>
      <c r="L132" s="399"/>
      <c r="M132" s="399" t="s">
        <v>246</v>
      </c>
      <c r="N132" s="400"/>
      <c r="O132" s="400"/>
    </row>
    <row r="133" ht="15.0" customHeight="1">
      <c r="A133" s="385" t="s">
        <v>612</v>
      </c>
      <c r="B133" s="399" t="s">
        <v>265</v>
      </c>
      <c r="C133" s="399" t="s">
        <v>321</v>
      </c>
      <c r="D133" s="399"/>
      <c r="E133" s="399"/>
      <c r="F133" s="399"/>
      <c r="G133" s="399"/>
      <c r="H133" s="399"/>
      <c r="I133" s="399"/>
      <c r="J133" s="399"/>
      <c r="K133" s="399"/>
      <c r="L133" s="399"/>
      <c r="M133" s="399" t="s">
        <v>246</v>
      </c>
      <c r="N133" s="400"/>
      <c r="O133" s="400"/>
    </row>
    <row r="134" ht="15.0" customHeight="1">
      <c r="A134" s="385" t="s">
        <v>613</v>
      </c>
      <c r="B134" s="399" t="s">
        <v>290</v>
      </c>
      <c r="C134" s="399" t="s">
        <v>240</v>
      </c>
      <c r="D134" s="399" t="s">
        <v>241</v>
      </c>
      <c r="E134" s="399" t="s">
        <v>614</v>
      </c>
      <c r="F134" s="399" t="s">
        <v>615</v>
      </c>
      <c r="G134" s="399" t="s">
        <v>380</v>
      </c>
      <c r="H134" s="399" t="s">
        <v>464</v>
      </c>
      <c r="I134" s="399"/>
      <c r="J134" s="399"/>
      <c r="K134" s="399" t="s">
        <v>245</v>
      </c>
      <c r="L134" s="399"/>
      <c r="M134" s="399" t="s">
        <v>246</v>
      </c>
      <c r="N134" s="400"/>
      <c r="O134" s="400"/>
    </row>
    <row r="135" ht="15.0" customHeight="1">
      <c r="A135" s="397" t="s">
        <v>616</v>
      </c>
      <c r="B135" s="398" t="s">
        <v>239</v>
      </c>
      <c r="C135" s="398" t="s">
        <v>617</v>
      </c>
      <c r="D135" s="398" t="s">
        <v>404</v>
      </c>
      <c r="E135" s="399"/>
      <c r="F135" s="399" t="s">
        <v>618</v>
      </c>
      <c r="G135" s="399"/>
      <c r="H135" s="399" t="s">
        <v>244</v>
      </c>
      <c r="I135" s="399"/>
      <c r="J135" s="398"/>
      <c r="K135" s="398" t="s">
        <v>245</v>
      </c>
      <c r="L135" s="398"/>
      <c r="M135" s="398" t="s">
        <v>246</v>
      </c>
      <c r="N135" s="401"/>
      <c r="O135" s="401"/>
    </row>
    <row r="136" ht="15.0" customHeight="1">
      <c r="A136" s="397" t="s">
        <v>619</v>
      </c>
      <c r="B136" s="398" t="s">
        <v>301</v>
      </c>
      <c r="C136" s="398" t="s">
        <v>240</v>
      </c>
      <c r="D136" s="398" t="s">
        <v>261</v>
      </c>
      <c r="E136" s="399" t="s">
        <v>620</v>
      </c>
      <c r="F136" s="399" t="s">
        <v>621</v>
      </c>
      <c r="G136" s="399"/>
      <c r="H136" s="399" t="s">
        <v>244</v>
      </c>
      <c r="I136" s="399"/>
      <c r="J136" s="398"/>
      <c r="K136" s="398" t="s">
        <v>245</v>
      </c>
      <c r="L136" s="398"/>
      <c r="M136" s="398" t="s">
        <v>246</v>
      </c>
      <c r="N136" s="401"/>
      <c r="O136" s="402"/>
    </row>
    <row r="137" ht="15.0" customHeight="1">
      <c r="A137" s="397" t="s">
        <v>622</v>
      </c>
      <c r="B137" s="398" t="s">
        <v>253</v>
      </c>
      <c r="C137" s="398" t="s">
        <v>321</v>
      </c>
      <c r="D137" s="398" t="s">
        <v>249</v>
      </c>
      <c r="E137" s="399" t="s">
        <v>623</v>
      </c>
      <c r="F137" s="399" t="s">
        <v>624</v>
      </c>
      <c r="G137" s="399" t="s">
        <v>263</v>
      </c>
      <c r="H137" s="399" t="s">
        <v>437</v>
      </c>
      <c r="I137" s="399" t="s">
        <v>274</v>
      </c>
      <c r="J137" s="398"/>
      <c r="K137" s="398" t="s">
        <v>279</v>
      </c>
      <c r="L137" s="398"/>
      <c r="M137" s="398" t="s">
        <v>246</v>
      </c>
      <c r="N137" s="401"/>
      <c r="O137" s="402"/>
    </row>
    <row r="138" ht="15.0" customHeight="1">
      <c r="A138" s="385" t="s">
        <v>625</v>
      </c>
      <c r="B138" s="399" t="s">
        <v>239</v>
      </c>
      <c r="C138" s="399" t="s">
        <v>240</v>
      </c>
      <c r="D138" s="399" t="s">
        <v>241</v>
      </c>
      <c r="E138" s="399" t="s">
        <v>626</v>
      </c>
      <c r="F138" s="399" t="s">
        <v>627</v>
      </c>
      <c r="G138" s="399" t="s">
        <v>162</v>
      </c>
      <c r="H138" s="399" t="s">
        <v>273</v>
      </c>
      <c r="I138" s="399" t="s">
        <v>274</v>
      </c>
      <c r="J138" s="399"/>
      <c r="K138" s="399" t="s">
        <v>279</v>
      </c>
      <c r="L138" s="399"/>
      <c r="M138" s="399" t="s">
        <v>246</v>
      </c>
      <c r="N138" s="401"/>
      <c r="O138" s="402"/>
    </row>
    <row r="139" ht="15.0" customHeight="1">
      <c r="A139" s="397" t="s">
        <v>628</v>
      </c>
      <c r="B139" s="398" t="s">
        <v>260</v>
      </c>
      <c r="C139" s="398" t="s">
        <v>240</v>
      </c>
      <c r="D139" s="398" t="s">
        <v>302</v>
      </c>
      <c r="E139" s="399" t="s">
        <v>629</v>
      </c>
      <c r="F139" s="399" t="s">
        <v>630</v>
      </c>
      <c r="G139" s="399"/>
      <c r="H139" s="399" t="s">
        <v>501</v>
      </c>
      <c r="I139" s="399"/>
      <c r="J139" s="398" t="s">
        <v>274</v>
      </c>
      <c r="K139" s="398" t="s">
        <v>279</v>
      </c>
      <c r="L139" s="398"/>
      <c r="M139" s="398" t="s">
        <v>246</v>
      </c>
      <c r="N139" s="401"/>
      <c r="O139" s="402"/>
    </row>
    <row r="140" ht="15.0" customHeight="1">
      <c r="A140" s="385" t="s">
        <v>631</v>
      </c>
      <c r="B140" s="399" t="s">
        <v>253</v>
      </c>
      <c r="C140" s="399" t="s">
        <v>240</v>
      </c>
      <c r="D140" s="398" t="s">
        <v>249</v>
      </c>
      <c r="E140" s="399" t="s">
        <v>632</v>
      </c>
      <c r="F140" s="399" t="s">
        <v>633</v>
      </c>
      <c r="G140" s="399"/>
      <c r="H140" s="399" t="s">
        <v>273</v>
      </c>
      <c r="I140" s="399" t="s">
        <v>274</v>
      </c>
      <c r="J140" s="399"/>
      <c r="K140" s="399" t="s">
        <v>279</v>
      </c>
      <c r="L140" s="399"/>
      <c r="M140" s="399" t="s">
        <v>246</v>
      </c>
      <c r="N140" s="400"/>
      <c r="O140" s="400"/>
    </row>
    <row r="141" ht="15.0" customHeight="1">
      <c r="A141" s="385" t="s">
        <v>634</v>
      </c>
      <c r="B141" s="399" t="s">
        <v>265</v>
      </c>
      <c r="C141" s="399" t="s">
        <v>240</v>
      </c>
      <c r="D141" s="399" t="s">
        <v>241</v>
      </c>
      <c r="E141" s="399" t="s">
        <v>635</v>
      </c>
      <c r="F141" s="399" t="s">
        <v>636</v>
      </c>
      <c r="G141" s="399"/>
      <c r="H141" s="399" t="s">
        <v>273</v>
      </c>
      <c r="I141" s="399" t="s">
        <v>274</v>
      </c>
      <c r="J141" s="399"/>
      <c r="K141" s="399" t="s">
        <v>279</v>
      </c>
      <c r="L141" s="399"/>
      <c r="M141" s="399" t="s">
        <v>246</v>
      </c>
      <c r="N141" s="401"/>
      <c r="O141" s="402"/>
    </row>
    <row r="142" ht="15.0" customHeight="1">
      <c r="A142" s="385" t="s">
        <v>637</v>
      </c>
      <c r="B142" s="399" t="s">
        <v>290</v>
      </c>
      <c r="C142" s="399" t="s">
        <v>240</v>
      </c>
      <c r="D142" s="399" t="s">
        <v>241</v>
      </c>
      <c r="E142" s="399" t="s">
        <v>412</v>
      </c>
      <c r="F142" s="399" t="s">
        <v>638</v>
      </c>
      <c r="G142" s="399" t="s">
        <v>380</v>
      </c>
      <c r="H142" s="399" t="s">
        <v>273</v>
      </c>
      <c r="I142" s="399" t="s">
        <v>274</v>
      </c>
      <c r="J142" s="399"/>
      <c r="K142" s="399" t="s">
        <v>279</v>
      </c>
      <c r="L142" s="399"/>
      <c r="M142" s="399" t="s">
        <v>246</v>
      </c>
      <c r="N142" s="400"/>
      <c r="O142" s="400"/>
    </row>
    <row r="143" ht="15.0" customHeight="1">
      <c r="A143" s="385" t="s">
        <v>639</v>
      </c>
      <c r="B143" s="399" t="s">
        <v>330</v>
      </c>
      <c r="C143" s="399" t="s">
        <v>240</v>
      </c>
      <c r="D143" s="399" t="s">
        <v>302</v>
      </c>
      <c r="E143" s="399" t="s">
        <v>255</v>
      </c>
      <c r="F143" s="399" t="s">
        <v>640</v>
      </c>
      <c r="G143" s="399"/>
      <c r="H143" s="399" t="s">
        <v>342</v>
      </c>
      <c r="I143" s="399" t="s">
        <v>274</v>
      </c>
      <c r="J143" s="399"/>
      <c r="K143" s="399" t="s">
        <v>279</v>
      </c>
      <c r="L143" s="399"/>
      <c r="M143" s="399" t="s">
        <v>246</v>
      </c>
      <c r="N143" s="400"/>
      <c r="O143" s="400"/>
    </row>
    <row r="144" ht="15.0" customHeight="1">
      <c r="A144" s="397" t="s">
        <v>641</v>
      </c>
      <c r="B144" s="398" t="s">
        <v>265</v>
      </c>
      <c r="C144" s="398" t="s">
        <v>240</v>
      </c>
      <c r="D144" s="398" t="s">
        <v>241</v>
      </c>
      <c r="E144" s="399" t="s">
        <v>567</v>
      </c>
      <c r="F144" s="399" t="s">
        <v>642</v>
      </c>
      <c r="G144" s="399"/>
      <c r="H144" s="399" t="s">
        <v>244</v>
      </c>
      <c r="I144" s="399"/>
      <c r="J144" s="398"/>
      <c r="K144" s="398" t="s">
        <v>315</v>
      </c>
      <c r="L144" s="398"/>
      <c r="M144" s="398" t="s">
        <v>246</v>
      </c>
      <c r="N144" s="400"/>
      <c r="O144" s="400"/>
    </row>
    <row r="145" ht="15.0" customHeight="1">
      <c r="A145" s="397" t="s">
        <v>643</v>
      </c>
      <c r="B145" s="398" t="s">
        <v>248</v>
      </c>
      <c r="C145" s="398" t="s">
        <v>240</v>
      </c>
      <c r="D145" s="398" t="s">
        <v>302</v>
      </c>
      <c r="E145" s="399" t="s">
        <v>255</v>
      </c>
      <c r="F145" s="399" t="s">
        <v>644</v>
      </c>
      <c r="G145" s="399"/>
      <c r="H145" s="399" t="s">
        <v>244</v>
      </c>
      <c r="I145" s="399"/>
      <c r="J145" s="398"/>
      <c r="K145" s="398" t="s">
        <v>245</v>
      </c>
      <c r="L145" s="398"/>
      <c r="M145" s="398" t="s">
        <v>246</v>
      </c>
      <c r="N145" s="400"/>
      <c r="O145" s="400"/>
    </row>
    <row r="146" ht="15.0" customHeight="1">
      <c r="A146" s="385" t="s">
        <v>645</v>
      </c>
      <c r="B146" s="399" t="s">
        <v>265</v>
      </c>
      <c r="C146" s="399" t="s">
        <v>240</v>
      </c>
      <c r="D146" s="399" t="s">
        <v>241</v>
      </c>
      <c r="E146" s="399" t="s">
        <v>646</v>
      </c>
      <c r="F146" s="404" t="s">
        <v>647</v>
      </c>
      <c r="G146" s="399" t="s">
        <v>137</v>
      </c>
      <c r="H146" s="399" t="s">
        <v>437</v>
      </c>
      <c r="I146" s="399" t="s">
        <v>274</v>
      </c>
      <c r="J146" s="399"/>
      <c r="K146" s="399" t="s">
        <v>279</v>
      </c>
      <c r="L146" s="399"/>
      <c r="M146" s="399" t="s">
        <v>246</v>
      </c>
      <c r="N146" s="400"/>
      <c r="O146" s="400"/>
    </row>
    <row r="147" ht="15.0" customHeight="1">
      <c r="A147" s="385" t="s">
        <v>648</v>
      </c>
      <c r="B147" s="399" t="s">
        <v>301</v>
      </c>
      <c r="C147" s="399" t="s">
        <v>240</v>
      </c>
      <c r="D147" s="399" t="s">
        <v>249</v>
      </c>
      <c r="E147" s="399"/>
      <c r="F147" s="399" t="s">
        <v>649</v>
      </c>
      <c r="G147" s="399"/>
      <c r="H147" s="399" t="s">
        <v>244</v>
      </c>
      <c r="I147" s="399"/>
      <c r="J147" s="399" t="s">
        <v>274</v>
      </c>
      <c r="K147" s="399" t="s">
        <v>279</v>
      </c>
      <c r="L147" s="399"/>
      <c r="M147" s="399" t="s">
        <v>246</v>
      </c>
      <c r="N147" s="400"/>
      <c r="O147" s="400"/>
    </row>
    <row r="148" ht="15.0" customHeight="1">
      <c r="A148" s="397" t="s">
        <v>650</v>
      </c>
      <c r="B148" s="398" t="s">
        <v>301</v>
      </c>
      <c r="C148" s="398" t="s">
        <v>240</v>
      </c>
      <c r="D148" s="398" t="s">
        <v>249</v>
      </c>
      <c r="E148" s="399" t="s">
        <v>651</v>
      </c>
      <c r="F148" s="399" t="s">
        <v>652</v>
      </c>
      <c r="G148" s="399"/>
      <c r="H148" s="399" t="s">
        <v>437</v>
      </c>
      <c r="I148" s="399" t="s">
        <v>274</v>
      </c>
      <c r="J148" s="398"/>
      <c r="K148" s="398" t="s">
        <v>279</v>
      </c>
      <c r="L148" s="398"/>
      <c r="M148" s="398" t="s">
        <v>246</v>
      </c>
      <c r="N148" s="401"/>
      <c r="O148" s="402"/>
    </row>
    <row r="149" ht="15.0" customHeight="1">
      <c r="A149" s="397" t="s">
        <v>653</v>
      </c>
      <c r="B149" s="398" t="s">
        <v>330</v>
      </c>
      <c r="C149" s="398" t="s">
        <v>321</v>
      </c>
      <c r="D149" s="398" t="s">
        <v>37</v>
      </c>
      <c r="E149" s="399" t="s">
        <v>654</v>
      </c>
      <c r="F149" s="399" t="s">
        <v>655</v>
      </c>
      <c r="G149" s="399"/>
      <c r="H149" s="399" t="s">
        <v>590</v>
      </c>
      <c r="I149" s="399"/>
      <c r="J149" s="398" t="s">
        <v>274</v>
      </c>
      <c r="K149" s="398" t="s">
        <v>467</v>
      </c>
      <c r="L149" s="398" t="s">
        <v>468</v>
      </c>
      <c r="M149" s="398" t="s">
        <v>246</v>
      </c>
      <c r="N149" s="401"/>
      <c r="O149" s="402"/>
    </row>
    <row r="150" ht="15.0" customHeight="1">
      <c r="A150" s="385" t="s">
        <v>656</v>
      </c>
      <c r="B150" s="399"/>
      <c r="C150" s="399"/>
      <c r="D150" s="399"/>
      <c r="E150" s="399"/>
      <c r="F150" s="399"/>
      <c r="G150" s="399"/>
      <c r="H150" s="399"/>
      <c r="I150" s="399"/>
      <c r="J150" s="399"/>
      <c r="K150" s="399"/>
      <c r="L150" s="399"/>
      <c r="M150" s="399" t="s">
        <v>258</v>
      </c>
      <c r="N150" s="400"/>
      <c r="O150" s="400"/>
    </row>
    <row r="151" ht="15.0" customHeight="1">
      <c r="A151" s="385" t="s">
        <v>657</v>
      </c>
      <c r="B151" s="399" t="s">
        <v>239</v>
      </c>
      <c r="C151" s="399" t="s">
        <v>240</v>
      </c>
      <c r="D151" s="399" t="s">
        <v>415</v>
      </c>
      <c r="E151" s="399" t="s">
        <v>285</v>
      </c>
      <c r="F151" s="399" t="s">
        <v>658</v>
      </c>
      <c r="G151" s="399" t="s">
        <v>263</v>
      </c>
      <c r="H151" s="399" t="s">
        <v>244</v>
      </c>
      <c r="I151" s="399"/>
      <c r="J151" s="399"/>
      <c r="K151" s="399" t="s">
        <v>279</v>
      </c>
      <c r="L151" s="399"/>
      <c r="M151" s="399" t="s">
        <v>246</v>
      </c>
      <c r="N151" s="400"/>
      <c r="O151" s="400"/>
    </row>
    <row r="152" ht="15.0" customHeight="1">
      <c r="A152" s="385" t="s">
        <v>659</v>
      </c>
      <c r="B152" s="399" t="s">
        <v>330</v>
      </c>
      <c r="C152" s="399" t="s">
        <v>321</v>
      </c>
      <c r="D152" s="399" t="s">
        <v>249</v>
      </c>
      <c r="E152" s="399" t="s">
        <v>249</v>
      </c>
      <c r="F152" s="399" t="s">
        <v>660</v>
      </c>
      <c r="G152" s="399"/>
      <c r="H152" s="399" t="s">
        <v>319</v>
      </c>
      <c r="I152" s="399"/>
      <c r="J152" s="399"/>
      <c r="K152" s="399" t="s">
        <v>245</v>
      </c>
      <c r="L152" s="399"/>
      <c r="M152" s="399" t="s">
        <v>246</v>
      </c>
      <c r="N152" s="400"/>
      <c r="O152" s="400"/>
    </row>
    <row r="153" ht="15.0" customHeight="1">
      <c r="A153" s="397" t="s">
        <v>661</v>
      </c>
      <c r="B153" s="398" t="s">
        <v>239</v>
      </c>
      <c r="C153" s="398" t="s">
        <v>321</v>
      </c>
      <c r="D153" s="398" t="s">
        <v>249</v>
      </c>
      <c r="E153" s="399" t="s">
        <v>249</v>
      </c>
      <c r="F153" s="399" t="s">
        <v>662</v>
      </c>
      <c r="G153" s="399"/>
      <c r="H153" s="399" t="s">
        <v>244</v>
      </c>
      <c r="I153" s="399"/>
      <c r="J153" s="398"/>
      <c r="K153" s="398" t="s">
        <v>315</v>
      </c>
      <c r="L153" s="398"/>
      <c r="M153" s="398" t="s">
        <v>246</v>
      </c>
      <c r="N153" s="400"/>
      <c r="O153" s="400"/>
    </row>
    <row r="154" ht="15.0" customHeight="1">
      <c r="A154" s="385" t="s">
        <v>663</v>
      </c>
      <c r="B154" s="399" t="s">
        <v>253</v>
      </c>
      <c r="C154" s="399" t="s">
        <v>240</v>
      </c>
      <c r="D154" s="399" t="s">
        <v>261</v>
      </c>
      <c r="E154" s="399" t="s">
        <v>664</v>
      </c>
      <c r="F154" s="404" t="s">
        <v>665</v>
      </c>
      <c r="G154" s="399" t="s">
        <v>137</v>
      </c>
      <c r="H154" s="399" t="s">
        <v>273</v>
      </c>
      <c r="I154" s="399" t="s">
        <v>274</v>
      </c>
      <c r="J154" s="399"/>
      <c r="K154" s="399" t="s">
        <v>279</v>
      </c>
      <c r="L154" s="399"/>
      <c r="M154" s="399" t="s">
        <v>246</v>
      </c>
      <c r="N154" s="400"/>
      <c r="O154" s="400"/>
    </row>
    <row r="155" ht="15.0" customHeight="1">
      <c r="A155" s="385" t="s">
        <v>666</v>
      </c>
      <c r="B155" s="399" t="s">
        <v>330</v>
      </c>
      <c r="C155" s="399" t="s">
        <v>321</v>
      </c>
      <c r="D155" s="399"/>
      <c r="E155" s="399"/>
      <c r="F155" s="399"/>
      <c r="G155" s="399"/>
      <c r="H155" s="399"/>
      <c r="I155" s="399"/>
      <c r="J155" s="399"/>
      <c r="K155" s="399"/>
      <c r="L155" s="399"/>
      <c r="M155" s="399" t="s">
        <v>246</v>
      </c>
      <c r="N155" s="400"/>
      <c r="O155" s="400"/>
    </row>
    <row r="156" ht="15.0" customHeight="1">
      <c r="A156" s="385" t="s">
        <v>667</v>
      </c>
      <c r="B156" s="399" t="s">
        <v>248</v>
      </c>
      <c r="C156" s="399" t="s">
        <v>240</v>
      </c>
      <c r="D156" s="399" t="s">
        <v>249</v>
      </c>
      <c r="E156" s="399" t="s">
        <v>668</v>
      </c>
      <c r="F156" s="399" t="s">
        <v>669</v>
      </c>
      <c r="G156" s="399"/>
      <c r="H156" s="399" t="s">
        <v>342</v>
      </c>
      <c r="I156" s="399" t="s">
        <v>274</v>
      </c>
      <c r="J156" s="399"/>
      <c r="K156" s="399" t="s">
        <v>279</v>
      </c>
      <c r="L156" s="399"/>
      <c r="M156" s="399" t="s">
        <v>246</v>
      </c>
      <c r="N156" s="400"/>
      <c r="O156" s="400"/>
    </row>
    <row r="157" ht="15.0" customHeight="1">
      <c r="A157" s="385" t="s">
        <v>670</v>
      </c>
      <c r="B157" s="399" t="s">
        <v>330</v>
      </c>
      <c r="C157" s="399" t="s">
        <v>321</v>
      </c>
      <c r="D157" s="399"/>
      <c r="E157" s="399"/>
      <c r="F157" s="399"/>
      <c r="G157" s="399"/>
      <c r="H157" s="399"/>
      <c r="I157" s="399"/>
      <c r="J157" s="399"/>
      <c r="K157" s="399"/>
      <c r="L157" s="399"/>
      <c r="M157" s="399" t="s">
        <v>246</v>
      </c>
      <c r="N157" s="400"/>
      <c r="O157" s="400"/>
    </row>
    <row r="158" ht="15.0" customHeight="1">
      <c r="A158" s="385" t="s">
        <v>671</v>
      </c>
      <c r="B158" s="399" t="s">
        <v>253</v>
      </c>
      <c r="C158" s="399" t="s">
        <v>347</v>
      </c>
      <c r="D158" s="399" t="s">
        <v>281</v>
      </c>
      <c r="E158" s="399" t="s">
        <v>672</v>
      </c>
      <c r="F158" s="399" t="s">
        <v>673</v>
      </c>
      <c r="G158" s="399"/>
      <c r="H158" s="399" t="s">
        <v>244</v>
      </c>
      <c r="I158" s="399"/>
      <c r="J158" s="399"/>
      <c r="K158" s="399" t="s">
        <v>315</v>
      </c>
      <c r="L158" s="399"/>
      <c r="M158" s="399" t="s">
        <v>246</v>
      </c>
      <c r="N158" s="400"/>
      <c r="O158" s="400"/>
    </row>
    <row r="159" ht="15.0" customHeight="1">
      <c r="A159" s="397" t="s">
        <v>674</v>
      </c>
      <c r="B159" s="398" t="s">
        <v>248</v>
      </c>
      <c r="C159" s="398" t="s">
        <v>240</v>
      </c>
      <c r="D159" s="398" t="s">
        <v>302</v>
      </c>
      <c r="E159" s="399" t="s">
        <v>255</v>
      </c>
      <c r="F159" s="399" t="s">
        <v>675</v>
      </c>
      <c r="G159" s="399"/>
      <c r="H159" s="399" t="s">
        <v>311</v>
      </c>
      <c r="I159" s="399"/>
      <c r="J159" s="398"/>
      <c r="K159" s="398" t="s">
        <v>245</v>
      </c>
      <c r="L159" s="398"/>
      <c r="M159" s="398" t="s">
        <v>246</v>
      </c>
      <c r="N159" s="400"/>
      <c r="O159" s="400"/>
    </row>
    <row r="160" ht="15.0" customHeight="1">
      <c r="A160" s="385" t="s">
        <v>676</v>
      </c>
      <c r="B160" s="399"/>
      <c r="C160" s="399"/>
      <c r="D160" s="399"/>
      <c r="E160" s="399"/>
      <c r="F160" s="399"/>
      <c r="G160" s="399"/>
      <c r="H160" s="399"/>
      <c r="I160" s="399"/>
      <c r="J160" s="399"/>
      <c r="K160" s="399"/>
      <c r="L160" s="399"/>
      <c r="M160" s="399" t="s">
        <v>258</v>
      </c>
      <c r="N160" s="400"/>
      <c r="O160" s="400"/>
    </row>
    <row r="161" ht="15.0" customHeight="1">
      <c r="A161" s="385" t="s">
        <v>677</v>
      </c>
      <c r="B161" s="399" t="s">
        <v>260</v>
      </c>
      <c r="C161" s="399" t="s">
        <v>240</v>
      </c>
      <c r="D161" s="399" t="s">
        <v>241</v>
      </c>
      <c r="E161" s="399" t="s">
        <v>255</v>
      </c>
      <c r="F161" s="399" t="s">
        <v>678</v>
      </c>
      <c r="G161" s="399" t="s">
        <v>263</v>
      </c>
      <c r="H161" s="399" t="s">
        <v>273</v>
      </c>
      <c r="I161" s="399" t="s">
        <v>274</v>
      </c>
      <c r="J161" s="399"/>
      <c r="K161" s="399" t="s">
        <v>245</v>
      </c>
      <c r="L161" s="399"/>
      <c r="M161" s="399" t="s">
        <v>246</v>
      </c>
      <c r="N161" s="400"/>
      <c r="O161" s="400"/>
    </row>
    <row r="162" ht="15.0" customHeight="1">
      <c r="A162" s="385" t="s">
        <v>679</v>
      </c>
      <c r="B162" s="399" t="s">
        <v>265</v>
      </c>
      <c r="C162" s="399" t="s">
        <v>240</v>
      </c>
      <c r="D162" s="399"/>
      <c r="E162" s="399"/>
      <c r="F162" s="399"/>
      <c r="G162" s="399"/>
      <c r="H162" s="399"/>
      <c r="I162" s="399"/>
      <c r="J162" s="398"/>
      <c r="K162" s="398"/>
      <c r="L162" s="399"/>
      <c r="M162" s="399" t="s">
        <v>246</v>
      </c>
      <c r="N162" s="400"/>
      <c r="O162" s="400"/>
    </row>
    <row r="163" ht="15.0" customHeight="1">
      <c r="A163" s="385" t="s">
        <v>680</v>
      </c>
      <c r="B163" s="399" t="s">
        <v>253</v>
      </c>
      <c r="C163" s="399" t="s">
        <v>240</v>
      </c>
      <c r="D163" s="399" t="s">
        <v>261</v>
      </c>
      <c r="E163" s="399" t="s">
        <v>681</v>
      </c>
      <c r="F163" s="399" t="s">
        <v>682</v>
      </c>
      <c r="G163" s="399" t="s">
        <v>263</v>
      </c>
      <c r="H163" s="399" t="s">
        <v>244</v>
      </c>
      <c r="I163" s="399"/>
      <c r="K163" t="s">
        <v>245</v>
      </c>
      <c r="M163" s="399" t="s">
        <v>246</v>
      </c>
      <c r="N163" s="400"/>
      <c r="O163" s="400"/>
    </row>
    <row r="164" ht="15.0" customHeight="1">
      <c r="A164" s="385" t="s">
        <v>683</v>
      </c>
      <c r="B164" s="399" t="s">
        <v>543</v>
      </c>
      <c r="C164" s="399" t="s">
        <v>321</v>
      </c>
      <c r="D164" s="399"/>
      <c r="E164" s="399"/>
      <c r="F164" s="399"/>
      <c r="G164" s="399"/>
      <c r="H164" s="399"/>
      <c r="I164" s="399"/>
      <c r="J164" s="399"/>
      <c r="K164" s="399"/>
      <c r="L164" s="399"/>
      <c r="M164" s="399" t="s">
        <v>246</v>
      </c>
      <c r="N164" s="401"/>
      <c r="O164" s="402"/>
    </row>
    <row r="165" ht="15.0" customHeight="1">
      <c r="A165" s="397" t="s">
        <v>684</v>
      </c>
      <c r="B165" s="398" t="s">
        <v>253</v>
      </c>
      <c r="C165" s="398" t="s">
        <v>321</v>
      </c>
      <c r="D165" s="399" t="s">
        <v>685</v>
      </c>
      <c r="E165" s="399" t="s">
        <v>686</v>
      </c>
      <c r="F165" s="399" t="s">
        <v>687</v>
      </c>
      <c r="G165" s="399" t="s">
        <v>137</v>
      </c>
      <c r="H165" s="399" t="s">
        <v>244</v>
      </c>
      <c r="I165" s="399"/>
      <c r="J165" s="398"/>
      <c r="K165" s="398" t="s">
        <v>279</v>
      </c>
      <c r="L165" s="398"/>
      <c r="M165" s="398" t="s">
        <v>246</v>
      </c>
      <c r="N165" s="401"/>
      <c r="O165" s="402"/>
    </row>
    <row r="166" ht="15.0" customHeight="1">
      <c r="A166" s="385" t="s">
        <v>688</v>
      </c>
      <c r="B166" s="399" t="s">
        <v>330</v>
      </c>
      <c r="C166" s="399" t="s">
        <v>240</v>
      </c>
      <c r="D166" s="399" t="s">
        <v>261</v>
      </c>
      <c r="E166" s="399" t="s">
        <v>470</v>
      </c>
      <c r="F166" s="399" t="s">
        <v>689</v>
      </c>
      <c r="G166" s="399"/>
      <c r="H166" s="399" t="s">
        <v>437</v>
      </c>
      <c r="I166" s="399" t="s">
        <v>274</v>
      </c>
      <c r="J166" s="399" t="s">
        <v>274</v>
      </c>
      <c r="K166" s="399" t="s">
        <v>245</v>
      </c>
      <c r="L166" s="399"/>
      <c r="M166" s="399" t="s">
        <v>246</v>
      </c>
      <c r="N166" s="401"/>
      <c r="O166" s="402"/>
    </row>
    <row r="167" ht="15.0" customHeight="1">
      <c r="A167" s="385" t="s">
        <v>690</v>
      </c>
      <c r="B167" s="399" t="s">
        <v>265</v>
      </c>
      <c r="C167" s="399" t="s">
        <v>240</v>
      </c>
      <c r="D167" s="399" t="s">
        <v>691</v>
      </c>
      <c r="E167" s="399"/>
      <c r="F167" s="404" t="s">
        <v>692</v>
      </c>
      <c r="G167" s="399"/>
      <c r="H167" s="399" t="s">
        <v>342</v>
      </c>
      <c r="I167" s="399" t="s">
        <v>274</v>
      </c>
      <c r="J167" s="399" t="s">
        <v>274</v>
      </c>
      <c r="K167" s="399" t="s">
        <v>245</v>
      </c>
      <c r="L167" s="399"/>
      <c r="M167" s="399" t="s">
        <v>258</v>
      </c>
      <c r="N167" s="401"/>
      <c r="O167" s="402"/>
    </row>
    <row r="168" ht="15.0" customHeight="1">
      <c r="A168" s="385" t="s">
        <v>693</v>
      </c>
      <c r="B168" s="399"/>
      <c r="C168" s="399"/>
      <c r="D168" s="399"/>
      <c r="E168" s="399"/>
      <c r="F168" s="399"/>
      <c r="G168" s="399"/>
      <c r="H168" s="399"/>
      <c r="I168" s="399"/>
      <c r="J168" s="399"/>
      <c r="K168" s="399"/>
      <c r="L168" s="399"/>
      <c r="M168" s="399" t="s">
        <v>258</v>
      </c>
      <c r="N168" s="401"/>
      <c r="O168" s="402"/>
    </row>
    <row r="169" ht="15.0" customHeight="1">
      <c r="A169" s="397" t="s">
        <v>694</v>
      </c>
      <c r="B169" s="398" t="s">
        <v>265</v>
      </c>
      <c r="C169" s="398" t="s">
        <v>240</v>
      </c>
      <c r="D169" s="399" t="s">
        <v>302</v>
      </c>
      <c r="E169" s="399" t="s">
        <v>351</v>
      </c>
      <c r="F169" s="399" t="s">
        <v>695</v>
      </c>
      <c r="G169" s="399"/>
      <c r="H169" s="399" t="s">
        <v>342</v>
      </c>
      <c r="I169" s="399" t="s">
        <v>274</v>
      </c>
      <c r="J169" s="398"/>
      <c r="K169" s="398" t="s">
        <v>279</v>
      </c>
      <c r="L169" s="398"/>
      <c r="M169" s="398" t="s">
        <v>246</v>
      </c>
      <c r="N169" s="401"/>
      <c r="O169" s="402"/>
    </row>
    <row r="170" ht="15.0" customHeight="1">
      <c r="A170" s="397" t="s">
        <v>696</v>
      </c>
      <c r="B170" s="398" t="s">
        <v>265</v>
      </c>
      <c r="C170" s="398" t="s">
        <v>240</v>
      </c>
      <c r="D170" s="398" t="s">
        <v>697</v>
      </c>
      <c r="E170" s="399" t="s">
        <v>698</v>
      </c>
      <c r="F170" s="399" t="s">
        <v>699</v>
      </c>
      <c r="G170" s="399" t="s">
        <v>700</v>
      </c>
      <c r="H170" s="399" t="s">
        <v>437</v>
      </c>
      <c r="I170" s="399" t="s">
        <v>274</v>
      </c>
      <c r="J170" s="398"/>
      <c r="K170" s="398" t="s">
        <v>279</v>
      </c>
      <c r="L170" s="398"/>
      <c r="M170" s="398" t="s">
        <v>246</v>
      </c>
      <c r="N170" s="400"/>
      <c r="O170" s="400"/>
    </row>
    <row r="171" ht="15.0" customHeight="1">
      <c r="A171" s="385" t="s">
        <v>701</v>
      </c>
      <c r="B171" s="399" t="s">
        <v>253</v>
      </c>
      <c r="C171" s="399" t="s">
        <v>321</v>
      </c>
      <c r="D171" s="399" t="s">
        <v>241</v>
      </c>
      <c r="E171" s="399" t="s">
        <v>702</v>
      </c>
      <c r="F171" s="399" t="s">
        <v>703</v>
      </c>
      <c r="G171" s="399" t="s">
        <v>263</v>
      </c>
      <c r="H171" s="399" t="s">
        <v>319</v>
      </c>
      <c r="I171" s="399"/>
      <c r="J171" s="399"/>
      <c r="K171" s="399" t="s">
        <v>245</v>
      </c>
      <c r="L171" s="399"/>
      <c r="M171" s="399" t="s">
        <v>246</v>
      </c>
      <c r="N171" s="400"/>
      <c r="O171" s="400"/>
    </row>
    <row r="172" ht="15.0" customHeight="1">
      <c r="A172" s="385" t="s">
        <v>704</v>
      </c>
      <c r="B172" s="399" t="s">
        <v>290</v>
      </c>
      <c r="C172" s="399" t="s">
        <v>240</v>
      </c>
      <c r="D172" s="399" t="s">
        <v>281</v>
      </c>
      <c r="E172" s="399" t="s">
        <v>255</v>
      </c>
      <c r="F172" s="399" t="s">
        <v>705</v>
      </c>
      <c r="G172" s="399" t="s">
        <v>380</v>
      </c>
      <c r="H172" s="399" t="s">
        <v>706</v>
      </c>
      <c r="I172" s="399" t="s">
        <v>274</v>
      </c>
      <c r="J172" s="399"/>
      <c r="K172" s="399" t="s">
        <v>257</v>
      </c>
      <c r="L172" s="399"/>
      <c r="M172" s="399" t="s">
        <v>246</v>
      </c>
      <c r="N172" s="401"/>
      <c r="O172" s="402"/>
    </row>
    <row r="173" ht="15.0" customHeight="1">
      <c r="A173" s="385" t="s">
        <v>707</v>
      </c>
      <c r="B173" s="399" t="s">
        <v>248</v>
      </c>
      <c r="C173" s="399" t="s">
        <v>240</v>
      </c>
      <c r="D173" s="399" t="s">
        <v>302</v>
      </c>
      <c r="E173" s="399" t="s">
        <v>351</v>
      </c>
      <c r="F173" s="399" t="s">
        <v>708</v>
      </c>
      <c r="G173" s="399"/>
      <c r="H173" s="399" t="s">
        <v>311</v>
      </c>
      <c r="I173" s="399"/>
      <c r="J173" s="399"/>
      <c r="K173" s="399" t="s">
        <v>279</v>
      </c>
      <c r="L173" s="399" t="s">
        <v>417</v>
      </c>
      <c r="M173" s="399" t="s">
        <v>246</v>
      </c>
      <c r="N173" s="401"/>
      <c r="O173" s="402"/>
    </row>
    <row r="174" ht="15.0" customHeight="1">
      <c r="A174" s="397" t="s">
        <v>709</v>
      </c>
      <c r="B174" s="398" t="s">
        <v>253</v>
      </c>
      <c r="C174" s="398" t="s">
        <v>240</v>
      </c>
      <c r="D174" s="398" t="s">
        <v>249</v>
      </c>
      <c r="E174" s="399" t="s">
        <v>394</v>
      </c>
      <c r="F174" s="399" t="s">
        <v>710</v>
      </c>
      <c r="G174" s="399"/>
      <c r="H174" s="399" t="s">
        <v>437</v>
      </c>
      <c r="I174" s="399" t="s">
        <v>274</v>
      </c>
      <c r="J174" s="398"/>
      <c r="K174" s="398"/>
      <c r="L174" s="398"/>
      <c r="M174" s="398" t="s">
        <v>258</v>
      </c>
      <c r="N174" s="401"/>
      <c r="O174" s="402"/>
    </row>
    <row r="175" ht="15.0" customHeight="1">
      <c r="A175" s="397" t="s">
        <v>711</v>
      </c>
      <c r="B175" s="398" t="s">
        <v>239</v>
      </c>
      <c r="C175" s="398" t="s">
        <v>240</v>
      </c>
      <c r="D175" s="398" t="s">
        <v>241</v>
      </c>
      <c r="E175" s="399" t="s">
        <v>712</v>
      </c>
      <c r="F175" s="399" t="s">
        <v>713</v>
      </c>
      <c r="G175" s="399" t="s">
        <v>162</v>
      </c>
      <c r="H175" s="399" t="s">
        <v>342</v>
      </c>
      <c r="I175" s="399" t="s">
        <v>274</v>
      </c>
      <c r="J175" s="398"/>
      <c r="K175" s="398" t="s">
        <v>279</v>
      </c>
      <c r="L175" s="398"/>
      <c r="M175" s="398" t="s">
        <v>246</v>
      </c>
      <c r="N175" s="400"/>
      <c r="O175" s="400"/>
    </row>
    <row r="176" ht="15.0" customHeight="1">
      <c r="A176" s="397" t="s">
        <v>714</v>
      </c>
      <c r="B176" s="398" t="s">
        <v>290</v>
      </c>
      <c r="C176" s="398" t="s">
        <v>240</v>
      </c>
      <c r="D176" s="398" t="s">
        <v>422</v>
      </c>
      <c r="E176" s="399" t="s">
        <v>715</v>
      </c>
      <c r="F176" s="399" t="s">
        <v>716</v>
      </c>
      <c r="G176" s="399" t="s">
        <v>399</v>
      </c>
      <c r="H176" s="399" t="s">
        <v>617</v>
      </c>
      <c r="I176" s="399"/>
      <c r="J176" s="398"/>
      <c r="K176" s="398" t="s">
        <v>245</v>
      </c>
      <c r="L176" s="398"/>
      <c r="M176" s="398" t="s">
        <v>246</v>
      </c>
      <c r="N176" s="401"/>
      <c r="O176" s="402"/>
    </row>
    <row r="177" ht="15.0" customHeight="1">
      <c r="A177" s="385" t="s">
        <v>717</v>
      </c>
      <c r="B177" s="399" t="s">
        <v>260</v>
      </c>
      <c r="C177" s="399" t="s">
        <v>464</v>
      </c>
      <c r="D177" s="399" t="s">
        <v>337</v>
      </c>
      <c r="E177" s="399" t="s">
        <v>629</v>
      </c>
      <c r="F177" s="399" t="s">
        <v>718</v>
      </c>
      <c r="G177" s="399"/>
      <c r="H177" s="399" t="s">
        <v>244</v>
      </c>
      <c r="I177" s="399"/>
      <c r="J177" s="399"/>
      <c r="K177" s="399" t="s">
        <v>279</v>
      </c>
      <c r="L177" s="399"/>
      <c r="M177" s="399" t="s">
        <v>246</v>
      </c>
      <c r="N177" s="400"/>
      <c r="O177" s="400"/>
    </row>
    <row r="178" ht="15.0" customHeight="1">
      <c r="A178" s="397" t="s">
        <v>719</v>
      </c>
      <c r="B178" s="398" t="s">
        <v>253</v>
      </c>
      <c r="C178" s="398" t="s">
        <v>240</v>
      </c>
      <c r="D178" s="398" t="s">
        <v>249</v>
      </c>
      <c r="E178" s="399" t="s">
        <v>720</v>
      </c>
      <c r="F178" s="399" t="s">
        <v>721</v>
      </c>
      <c r="G178" s="399"/>
      <c r="H178" s="399" t="s">
        <v>273</v>
      </c>
      <c r="I178" s="399" t="s">
        <v>274</v>
      </c>
      <c r="J178" s="398"/>
      <c r="K178" s="398" t="s">
        <v>315</v>
      </c>
      <c r="L178" s="398"/>
      <c r="M178" s="398" t="s">
        <v>246</v>
      </c>
      <c r="N178" s="400"/>
      <c r="O178" s="400"/>
    </row>
    <row r="179" ht="15.0" customHeight="1">
      <c r="A179" s="385" t="s">
        <v>722</v>
      </c>
      <c r="B179" s="399" t="s">
        <v>248</v>
      </c>
      <c r="C179" s="399" t="s">
        <v>240</v>
      </c>
      <c r="D179" s="399" t="s">
        <v>281</v>
      </c>
      <c r="E179" s="399" t="s">
        <v>723</v>
      </c>
      <c r="F179" s="399" t="s">
        <v>724</v>
      </c>
      <c r="G179" s="399"/>
      <c r="H179" s="399" t="s">
        <v>273</v>
      </c>
      <c r="I179" s="399" t="s">
        <v>274</v>
      </c>
      <c r="J179" s="399"/>
      <c r="K179" s="399" t="s">
        <v>245</v>
      </c>
      <c r="L179" s="399"/>
      <c r="M179" s="399" t="s">
        <v>246</v>
      </c>
      <c r="N179" s="400"/>
      <c r="O179" s="400"/>
    </row>
    <row r="180" ht="15.0" customHeight="1">
      <c r="A180" s="385" t="s">
        <v>725</v>
      </c>
      <c r="B180" s="399" t="s">
        <v>260</v>
      </c>
      <c r="C180" s="399" t="s">
        <v>240</v>
      </c>
      <c r="D180" s="399" t="s">
        <v>302</v>
      </c>
      <c r="E180" s="399" t="s">
        <v>255</v>
      </c>
      <c r="F180" s="399" t="s">
        <v>726</v>
      </c>
      <c r="G180" s="399" t="s">
        <v>380</v>
      </c>
      <c r="H180" s="399" t="s">
        <v>273</v>
      </c>
      <c r="I180" s="399" t="s">
        <v>274</v>
      </c>
      <c r="J180" s="399"/>
      <c r="K180" s="399" t="s">
        <v>279</v>
      </c>
      <c r="L180" s="399"/>
      <c r="M180" s="399" t="s">
        <v>246</v>
      </c>
      <c r="N180" s="401"/>
      <c r="O180" s="402"/>
    </row>
    <row r="181" ht="15.0" customHeight="1">
      <c r="A181" s="397" t="s">
        <v>727</v>
      </c>
      <c r="B181" s="398" t="s">
        <v>253</v>
      </c>
      <c r="C181" s="398" t="s">
        <v>321</v>
      </c>
      <c r="D181" s="398" t="s">
        <v>249</v>
      </c>
      <c r="E181" s="399"/>
      <c r="F181" s="399" t="s">
        <v>728</v>
      </c>
      <c r="G181" s="399"/>
      <c r="H181" s="399" t="s">
        <v>273</v>
      </c>
      <c r="I181" s="399" t="s">
        <v>274</v>
      </c>
      <c r="J181" s="398"/>
      <c r="K181" s="398" t="s">
        <v>315</v>
      </c>
      <c r="L181" s="398"/>
      <c r="M181" s="398" t="s">
        <v>246</v>
      </c>
      <c r="N181" s="401"/>
      <c r="O181" s="402"/>
    </row>
    <row r="182" ht="15.0" customHeight="1">
      <c r="A182" s="397" t="s">
        <v>729</v>
      </c>
      <c r="B182" s="398" t="s">
        <v>730</v>
      </c>
      <c r="C182" s="398" t="s">
        <v>321</v>
      </c>
      <c r="D182" s="399"/>
      <c r="E182" s="399"/>
      <c r="F182" s="399"/>
      <c r="G182" s="399"/>
      <c r="H182" s="399"/>
      <c r="I182" s="399"/>
      <c r="J182" s="398"/>
      <c r="K182" s="398"/>
      <c r="L182" s="398"/>
      <c r="M182" s="398" t="s">
        <v>246</v>
      </c>
      <c r="N182" s="400"/>
      <c r="O182" s="400"/>
    </row>
    <row r="183" ht="15.0" customHeight="1">
      <c r="A183" s="397" t="s">
        <v>731</v>
      </c>
      <c r="B183" s="398" t="s">
        <v>239</v>
      </c>
      <c r="C183" s="398" t="s">
        <v>240</v>
      </c>
      <c r="D183" s="399" t="s">
        <v>732</v>
      </c>
      <c r="E183" s="399" t="s">
        <v>733</v>
      </c>
      <c r="F183" s="399" t="s">
        <v>734</v>
      </c>
      <c r="G183" s="399" t="s">
        <v>162</v>
      </c>
      <c r="H183" s="399" t="s">
        <v>403</v>
      </c>
      <c r="I183" s="399" t="s">
        <v>274</v>
      </c>
      <c r="J183" s="398"/>
      <c r="K183" s="398" t="s">
        <v>245</v>
      </c>
      <c r="L183" s="398"/>
      <c r="M183" s="398" t="s">
        <v>246</v>
      </c>
      <c r="N183" s="401"/>
      <c r="O183" s="402"/>
    </row>
    <row r="184" ht="15.0" customHeight="1">
      <c r="A184" s="397" t="s">
        <v>735</v>
      </c>
      <c r="B184" s="398" t="s">
        <v>301</v>
      </c>
      <c r="C184" s="398" t="s">
        <v>617</v>
      </c>
      <c r="D184" s="398" t="s">
        <v>736</v>
      </c>
      <c r="E184" s="399" t="s">
        <v>249</v>
      </c>
      <c r="F184" s="399" t="s">
        <v>737</v>
      </c>
      <c r="G184" s="399"/>
      <c r="H184" s="399" t="s">
        <v>403</v>
      </c>
      <c r="I184" s="399"/>
      <c r="J184" s="398"/>
      <c r="K184" s="398" t="s">
        <v>279</v>
      </c>
      <c r="L184" s="398" t="s">
        <v>497</v>
      </c>
      <c r="M184" s="398" t="s">
        <v>246</v>
      </c>
      <c r="N184" s="401"/>
      <c r="O184" s="402"/>
    </row>
    <row r="185" ht="15.0" customHeight="1">
      <c r="A185" s="397" t="s">
        <v>738</v>
      </c>
      <c r="B185" s="398"/>
      <c r="C185" s="398"/>
      <c r="D185" s="399"/>
      <c r="E185" s="399"/>
      <c r="F185" s="399"/>
      <c r="G185" s="399"/>
      <c r="H185" s="399"/>
      <c r="I185" s="399"/>
      <c r="J185" s="398"/>
      <c r="K185" s="398"/>
      <c r="L185" s="398"/>
      <c r="M185" s="398" t="s">
        <v>246</v>
      </c>
      <c r="N185" s="400"/>
      <c r="O185" s="400"/>
    </row>
    <row r="186" ht="15.0" customHeight="1">
      <c r="A186" s="385" t="s">
        <v>739</v>
      </c>
      <c r="B186" s="399"/>
      <c r="C186" s="399"/>
      <c r="D186" s="399"/>
      <c r="E186" s="399"/>
      <c r="F186" s="399"/>
      <c r="G186" s="399"/>
      <c r="H186" s="399"/>
      <c r="I186" s="399"/>
      <c r="J186" s="399"/>
      <c r="K186" s="399"/>
      <c r="L186" s="399"/>
      <c r="M186" s="399" t="s">
        <v>246</v>
      </c>
      <c r="N186" s="401"/>
      <c r="O186" s="402"/>
    </row>
    <row r="187" ht="15.0" customHeight="1">
      <c r="A187" s="385" t="s">
        <v>740</v>
      </c>
      <c r="B187" s="399" t="s">
        <v>248</v>
      </c>
      <c r="C187" s="399" t="s">
        <v>382</v>
      </c>
      <c r="D187" s="399" t="s">
        <v>241</v>
      </c>
      <c r="E187" s="399" t="s">
        <v>741</v>
      </c>
      <c r="F187" s="399" t="s">
        <v>742</v>
      </c>
      <c r="G187" s="399"/>
      <c r="H187" s="399" t="s">
        <v>244</v>
      </c>
      <c r="I187" s="399"/>
      <c r="J187" s="399"/>
      <c r="K187" s="399" t="s">
        <v>269</v>
      </c>
      <c r="L187" s="399"/>
      <c r="M187" s="399" t="s">
        <v>246</v>
      </c>
      <c r="N187" s="401"/>
      <c r="O187" s="402"/>
    </row>
    <row r="188" ht="15.0" customHeight="1">
      <c r="A188" s="397" t="s">
        <v>743</v>
      </c>
      <c r="B188" s="398" t="s">
        <v>239</v>
      </c>
      <c r="C188" s="398" t="s">
        <v>240</v>
      </c>
      <c r="D188" s="398" t="s">
        <v>404</v>
      </c>
      <c r="E188" s="399"/>
      <c r="F188" s="399" t="s">
        <v>744</v>
      </c>
      <c r="G188" s="399"/>
      <c r="H188" s="399" t="s">
        <v>244</v>
      </c>
      <c r="I188" s="399"/>
      <c r="J188" s="398"/>
      <c r="K188" s="398" t="s">
        <v>245</v>
      </c>
      <c r="L188" s="398"/>
      <c r="M188" s="398" t="s">
        <v>246</v>
      </c>
      <c r="N188" s="400"/>
      <c r="O188" s="400"/>
    </row>
    <row r="189" ht="15.0" customHeight="1">
      <c r="A189" s="385" t="s">
        <v>745</v>
      </c>
      <c r="B189" s="399" t="s">
        <v>253</v>
      </c>
      <c r="C189" s="399" t="s">
        <v>240</v>
      </c>
      <c r="D189" s="399" t="s">
        <v>249</v>
      </c>
      <c r="E189" s="399" t="s">
        <v>404</v>
      </c>
      <c r="F189" s="399" t="s">
        <v>746</v>
      </c>
      <c r="G189" s="399"/>
      <c r="H189" s="399" t="s">
        <v>273</v>
      </c>
      <c r="I189" s="399" t="s">
        <v>274</v>
      </c>
      <c r="J189" s="399"/>
      <c r="K189" s="399" t="s">
        <v>315</v>
      </c>
      <c r="L189" s="399"/>
      <c r="M189" s="399" t="s">
        <v>246</v>
      </c>
      <c r="N189" s="401"/>
      <c r="O189" s="402"/>
    </row>
    <row r="190" ht="15.0" customHeight="1">
      <c r="A190" s="385" t="s">
        <v>747</v>
      </c>
      <c r="B190" s="399" t="s">
        <v>253</v>
      </c>
      <c r="C190" s="399" t="s">
        <v>240</v>
      </c>
      <c r="D190" s="398" t="s">
        <v>422</v>
      </c>
      <c r="E190" s="399" t="s">
        <v>422</v>
      </c>
      <c r="F190" s="399" t="s">
        <v>748</v>
      </c>
      <c r="G190" s="399"/>
      <c r="H190" s="399" t="s">
        <v>311</v>
      </c>
      <c r="I190" s="399"/>
      <c r="J190" s="399"/>
      <c r="K190" s="399" t="s">
        <v>245</v>
      </c>
      <c r="L190" s="399"/>
      <c r="M190" s="399" t="s">
        <v>246</v>
      </c>
      <c r="N190" s="401"/>
      <c r="O190" s="402"/>
    </row>
    <row r="191" ht="15.0" customHeight="1">
      <c r="A191" s="385" t="s">
        <v>749</v>
      </c>
      <c r="B191" s="399" t="s">
        <v>248</v>
      </c>
      <c r="C191" s="399" t="s">
        <v>240</v>
      </c>
      <c r="D191" s="399" t="s">
        <v>732</v>
      </c>
      <c r="E191" s="399" t="s">
        <v>750</v>
      </c>
      <c r="F191" s="399" t="s">
        <v>751</v>
      </c>
      <c r="G191" s="399"/>
      <c r="H191" s="399" t="s">
        <v>244</v>
      </c>
      <c r="I191" s="399"/>
      <c r="J191" s="399"/>
      <c r="K191" s="399" t="s">
        <v>245</v>
      </c>
      <c r="L191" s="399"/>
      <c r="M191" s="399" t="s">
        <v>246</v>
      </c>
      <c r="N191" s="401"/>
      <c r="O191" s="402"/>
    </row>
    <row r="192" ht="15.0" customHeight="1">
      <c r="A192" s="385" t="s">
        <v>58</v>
      </c>
      <c r="B192" s="399" t="s">
        <v>265</v>
      </c>
      <c r="C192" s="399" t="s">
        <v>240</v>
      </c>
      <c r="D192" s="399" t="s">
        <v>302</v>
      </c>
      <c r="E192" s="399" t="s">
        <v>516</v>
      </c>
      <c r="F192" s="407" t="s">
        <v>752</v>
      </c>
      <c r="G192" s="399"/>
      <c r="H192" s="399" t="s">
        <v>342</v>
      </c>
      <c r="I192" s="399" t="s">
        <v>274</v>
      </c>
      <c r="J192" s="399"/>
      <c r="K192" s="399" t="s">
        <v>245</v>
      </c>
      <c r="L192" s="399"/>
      <c r="M192" s="399" t="s">
        <v>246</v>
      </c>
      <c r="N192" s="401"/>
      <c r="O192" s="402"/>
    </row>
    <row r="193" ht="15.0" customHeight="1">
      <c r="A193" s="385" t="s">
        <v>753</v>
      </c>
      <c r="B193" s="399"/>
      <c r="C193" s="399"/>
      <c r="D193" s="399"/>
      <c r="E193" s="399"/>
      <c r="F193" s="399"/>
      <c r="G193" s="399"/>
      <c r="H193" s="399"/>
      <c r="I193" s="399"/>
      <c r="J193" s="399"/>
      <c r="K193" s="399"/>
      <c r="L193" s="399"/>
      <c r="M193" s="399" t="s">
        <v>258</v>
      </c>
      <c r="N193" s="400"/>
      <c r="O193" s="400"/>
    </row>
    <row r="194" ht="15.0" customHeight="1">
      <c r="A194" s="385" t="s">
        <v>754</v>
      </c>
      <c r="B194" s="399" t="s">
        <v>330</v>
      </c>
      <c r="C194" s="399" t="s">
        <v>240</v>
      </c>
      <c r="D194" s="399" t="s">
        <v>249</v>
      </c>
      <c r="E194" s="399" t="s">
        <v>755</v>
      </c>
      <c r="F194" s="399" t="s">
        <v>756</v>
      </c>
      <c r="G194" s="399" t="s">
        <v>380</v>
      </c>
      <c r="H194" s="399" t="s">
        <v>273</v>
      </c>
      <c r="I194" s="399" t="s">
        <v>274</v>
      </c>
      <c r="J194" s="399"/>
      <c r="K194" s="399" t="s">
        <v>279</v>
      </c>
      <c r="L194" s="399"/>
      <c r="M194" s="399" t="s">
        <v>246</v>
      </c>
      <c r="N194" s="400"/>
      <c r="O194" s="400"/>
    </row>
    <row r="195" ht="15.0" customHeight="1">
      <c r="A195" s="397" t="s">
        <v>757</v>
      </c>
      <c r="B195" s="398" t="s">
        <v>260</v>
      </c>
      <c r="C195" s="398" t="s">
        <v>240</v>
      </c>
      <c r="D195" s="398" t="s">
        <v>302</v>
      </c>
      <c r="E195" s="399" t="s">
        <v>351</v>
      </c>
      <c r="F195" s="399" t="s">
        <v>758</v>
      </c>
      <c r="G195" s="399"/>
      <c r="H195" s="399" t="s">
        <v>311</v>
      </c>
      <c r="I195" s="399"/>
      <c r="J195" s="398" t="s">
        <v>274</v>
      </c>
      <c r="K195" s="398" t="s">
        <v>279</v>
      </c>
      <c r="L195" s="398"/>
      <c r="M195" s="398" t="s">
        <v>246</v>
      </c>
      <c r="N195" s="400"/>
      <c r="O195" s="400"/>
    </row>
    <row r="196" ht="15.0" customHeight="1">
      <c r="A196" s="397" t="s">
        <v>759</v>
      </c>
      <c r="B196" s="398" t="s">
        <v>253</v>
      </c>
      <c r="C196" s="398" t="s">
        <v>240</v>
      </c>
      <c r="D196" s="398" t="s">
        <v>697</v>
      </c>
      <c r="E196" s="399" t="s">
        <v>470</v>
      </c>
      <c r="F196" s="399" t="s">
        <v>760</v>
      </c>
      <c r="G196" s="399" t="s">
        <v>162</v>
      </c>
      <c r="H196" s="399" t="s">
        <v>244</v>
      </c>
      <c r="I196" s="399"/>
      <c r="J196" s="398"/>
      <c r="K196" s="398" t="s">
        <v>279</v>
      </c>
      <c r="L196" s="398"/>
      <c r="M196" s="398" t="s">
        <v>246</v>
      </c>
      <c r="N196" s="401"/>
      <c r="O196" s="402"/>
    </row>
    <row r="197" ht="15.0" customHeight="1">
      <c r="A197" s="397" t="s">
        <v>761</v>
      </c>
      <c r="B197" s="398"/>
      <c r="C197" s="398"/>
      <c r="D197" s="398"/>
      <c r="E197" s="399"/>
      <c r="F197" s="399"/>
      <c r="G197" s="399"/>
      <c r="H197" s="399"/>
      <c r="I197" s="399"/>
      <c r="J197" s="398"/>
      <c r="K197" s="398"/>
      <c r="L197" s="398"/>
      <c r="M197" s="398" t="s">
        <v>258</v>
      </c>
      <c r="N197" s="400"/>
      <c r="O197" s="400"/>
    </row>
    <row r="198" ht="15.0" customHeight="1">
      <c r="A198" s="397" t="s">
        <v>762</v>
      </c>
      <c r="B198" s="398" t="s">
        <v>265</v>
      </c>
      <c r="C198" s="398" t="s">
        <v>240</v>
      </c>
      <c r="D198" s="398" t="s">
        <v>302</v>
      </c>
      <c r="E198" s="399" t="s">
        <v>255</v>
      </c>
      <c r="F198" s="399" t="s">
        <v>763</v>
      </c>
      <c r="G198" s="399"/>
      <c r="H198" s="399" t="s">
        <v>437</v>
      </c>
      <c r="I198" s="399" t="s">
        <v>274</v>
      </c>
      <c r="J198" s="398"/>
      <c r="K198" s="398" t="s">
        <v>279</v>
      </c>
      <c r="L198" s="398"/>
      <c r="M198" s="398" t="s">
        <v>246</v>
      </c>
      <c r="N198" s="400"/>
      <c r="O198" s="400"/>
    </row>
    <row r="199" ht="15.0" customHeight="1">
      <c r="A199" s="397" t="s">
        <v>764</v>
      </c>
      <c r="B199" s="398" t="s">
        <v>265</v>
      </c>
      <c r="C199" s="398" t="s">
        <v>240</v>
      </c>
      <c r="D199" s="399" t="s">
        <v>302</v>
      </c>
      <c r="E199" s="399" t="s">
        <v>255</v>
      </c>
      <c r="F199" s="399" t="s">
        <v>765</v>
      </c>
      <c r="G199" s="399"/>
      <c r="H199" s="399"/>
      <c r="I199" s="399" t="s">
        <v>274</v>
      </c>
      <c r="J199" s="398"/>
      <c r="K199" s="398"/>
      <c r="L199" s="398"/>
      <c r="M199" s="398" t="s">
        <v>246</v>
      </c>
      <c r="N199" s="400"/>
      <c r="O199" s="400"/>
    </row>
    <row r="200" ht="15.0" customHeight="1">
      <c r="A200" s="397" t="s">
        <v>766</v>
      </c>
      <c r="B200" s="398" t="s">
        <v>248</v>
      </c>
      <c r="C200" s="398" t="s">
        <v>311</v>
      </c>
      <c r="D200" s="398" t="s">
        <v>302</v>
      </c>
      <c r="E200" s="399" t="s">
        <v>767</v>
      </c>
      <c r="F200" s="399" t="s">
        <v>768</v>
      </c>
      <c r="G200" s="399"/>
      <c r="H200" s="399" t="s">
        <v>769</v>
      </c>
      <c r="I200" s="399"/>
      <c r="J200" s="398"/>
      <c r="K200" s="398" t="s">
        <v>467</v>
      </c>
      <c r="L200" s="398" t="s">
        <v>770</v>
      </c>
      <c r="M200" s="398" t="s">
        <v>246</v>
      </c>
      <c r="N200" s="400"/>
      <c r="O200" s="400"/>
    </row>
    <row r="201" ht="15.0" customHeight="1">
      <c r="A201" s="397" t="s">
        <v>771</v>
      </c>
      <c r="B201" s="398" t="s">
        <v>265</v>
      </c>
      <c r="C201" s="398" t="s">
        <v>240</v>
      </c>
      <c r="D201" s="398" t="s">
        <v>281</v>
      </c>
      <c r="E201" s="399" t="s">
        <v>255</v>
      </c>
      <c r="F201" s="399" t="s">
        <v>772</v>
      </c>
      <c r="G201" s="399"/>
      <c r="H201" s="399" t="s">
        <v>273</v>
      </c>
      <c r="I201" s="399" t="s">
        <v>274</v>
      </c>
      <c r="J201" s="398"/>
      <c r="K201" s="398" t="s">
        <v>279</v>
      </c>
      <c r="L201" s="398"/>
      <c r="M201" s="398" t="s">
        <v>246</v>
      </c>
      <c r="N201" s="401"/>
      <c r="O201" s="401"/>
    </row>
    <row r="202" ht="15.0" customHeight="1">
      <c r="A202" s="397" t="s">
        <v>773</v>
      </c>
      <c r="B202" s="398"/>
      <c r="C202" s="398"/>
      <c r="D202" s="398"/>
      <c r="E202" s="399"/>
      <c r="F202" s="399"/>
      <c r="G202" s="399"/>
      <c r="H202" s="399"/>
      <c r="I202" s="399"/>
      <c r="J202" s="398"/>
      <c r="K202" s="398"/>
      <c r="L202" s="398"/>
      <c r="M202" s="398" t="s">
        <v>246</v>
      </c>
      <c r="N202" s="400"/>
      <c r="O202" s="400"/>
    </row>
    <row r="203" ht="15.0" customHeight="1">
      <c r="A203" s="397" t="s">
        <v>774</v>
      </c>
      <c r="B203" s="398" t="s">
        <v>330</v>
      </c>
      <c r="C203" s="398" t="s">
        <v>240</v>
      </c>
      <c r="D203" s="398" t="s">
        <v>261</v>
      </c>
      <c r="E203" s="399" t="s">
        <v>775</v>
      </c>
      <c r="F203" s="399" t="s">
        <v>776</v>
      </c>
      <c r="G203" s="399" t="s">
        <v>380</v>
      </c>
      <c r="H203" s="399" t="s">
        <v>273</v>
      </c>
      <c r="I203" s="399" t="s">
        <v>274</v>
      </c>
      <c r="J203" s="398"/>
      <c r="K203" s="398" t="s">
        <v>292</v>
      </c>
      <c r="L203" s="398"/>
      <c r="M203" s="398" t="s">
        <v>246</v>
      </c>
      <c r="N203" s="400"/>
      <c r="O203" s="400"/>
    </row>
    <row r="204" ht="15.0" customHeight="1">
      <c r="A204" s="408" t="s">
        <v>777</v>
      </c>
      <c r="B204" s="399" t="s">
        <v>253</v>
      </c>
      <c r="C204" s="399" t="s">
        <v>464</v>
      </c>
      <c r="D204" s="399" t="s">
        <v>249</v>
      </c>
      <c r="E204" s="399" t="s">
        <v>778</v>
      </c>
      <c r="F204" s="399" t="s">
        <v>779</v>
      </c>
      <c r="G204" s="399"/>
      <c r="H204" s="399" t="s">
        <v>388</v>
      </c>
      <c r="I204" s="399"/>
      <c r="J204" s="399" t="s">
        <v>274</v>
      </c>
      <c r="K204" s="399" t="s">
        <v>279</v>
      </c>
      <c r="L204" s="399"/>
      <c r="M204" s="399" t="s">
        <v>246</v>
      </c>
      <c r="N204" s="401"/>
      <c r="O204" s="402"/>
    </row>
    <row r="205" ht="15.0" customHeight="1">
      <c r="A205" s="397" t="s">
        <v>780</v>
      </c>
      <c r="B205" s="398"/>
      <c r="C205" s="398"/>
      <c r="D205" s="398"/>
      <c r="E205" s="399"/>
      <c r="F205" s="399"/>
      <c r="G205" s="399"/>
      <c r="H205" s="399"/>
      <c r="I205" s="399"/>
      <c r="J205" s="398"/>
      <c r="K205" s="398"/>
      <c r="L205" s="398"/>
      <c r="M205" s="398" t="s">
        <v>246</v>
      </c>
      <c r="N205" s="401"/>
      <c r="O205" s="402"/>
    </row>
    <row r="206" ht="15.0" customHeight="1">
      <c r="A206" s="385" t="s">
        <v>781</v>
      </c>
      <c r="B206" s="399" t="s">
        <v>253</v>
      </c>
      <c r="C206" s="399" t="s">
        <v>240</v>
      </c>
      <c r="D206" s="399" t="s">
        <v>249</v>
      </c>
      <c r="E206" s="399" t="s">
        <v>782</v>
      </c>
      <c r="F206" s="399" t="s">
        <v>783</v>
      </c>
      <c r="G206" s="399" t="s">
        <v>162</v>
      </c>
      <c r="H206" s="399" t="s">
        <v>244</v>
      </c>
      <c r="I206" s="399"/>
      <c r="J206" s="399"/>
      <c r="K206" s="399" t="s">
        <v>279</v>
      </c>
      <c r="L206" s="399"/>
      <c r="M206" s="399" t="s">
        <v>246</v>
      </c>
      <c r="N206" s="401"/>
      <c r="O206" s="402"/>
    </row>
    <row r="207" ht="15.0" customHeight="1">
      <c r="A207" s="385" t="s">
        <v>784</v>
      </c>
      <c r="B207" s="399" t="s">
        <v>248</v>
      </c>
      <c r="C207" s="399" t="s">
        <v>464</v>
      </c>
      <c r="D207" s="399" t="s">
        <v>785</v>
      </c>
      <c r="E207" s="399" t="s">
        <v>786</v>
      </c>
      <c r="F207" s="403" t="s">
        <v>787</v>
      </c>
      <c r="G207" s="399" t="s">
        <v>399</v>
      </c>
      <c r="H207" s="399" t="s">
        <v>311</v>
      </c>
      <c r="I207" s="399"/>
      <c r="J207" s="399"/>
      <c r="K207" s="399" t="s">
        <v>467</v>
      </c>
      <c r="L207" s="399" t="s">
        <v>497</v>
      </c>
      <c r="M207" s="399" t="s">
        <v>246</v>
      </c>
      <c r="N207" s="400"/>
      <c r="O207" s="400"/>
    </row>
    <row r="208" ht="15.0" customHeight="1">
      <c r="A208" s="385" t="s">
        <v>788</v>
      </c>
      <c r="B208" s="399" t="s">
        <v>330</v>
      </c>
      <c r="C208" s="399" t="s">
        <v>240</v>
      </c>
      <c r="D208" s="399" t="s">
        <v>261</v>
      </c>
      <c r="E208" s="399" t="s">
        <v>789</v>
      </c>
      <c r="F208" s="403" t="s">
        <v>790</v>
      </c>
      <c r="G208" s="399"/>
      <c r="H208" s="399" t="s">
        <v>437</v>
      </c>
      <c r="I208" s="399" t="s">
        <v>274</v>
      </c>
      <c r="J208" s="399"/>
      <c r="K208" s="399" t="s">
        <v>279</v>
      </c>
      <c r="L208" s="399"/>
      <c r="M208" s="399" t="s">
        <v>246</v>
      </c>
      <c r="N208" s="401"/>
      <c r="O208" s="402"/>
    </row>
    <row r="209" ht="15.0" customHeight="1">
      <c r="A209" s="385" t="s">
        <v>791</v>
      </c>
      <c r="B209" s="399" t="s">
        <v>253</v>
      </c>
      <c r="C209" s="399" t="s">
        <v>321</v>
      </c>
      <c r="D209" s="399" t="s">
        <v>241</v>
      </c>
      <c r="E209" s="399" t="s">
        <v>672</v>
      </c>
      <c r="F209" s="403" t="s">
        <v>792</v>
      </c>
      <c r="G209" s="399"/>
      <c r="H209" s="399" t="s">
        <v>244</v>
      </c>
      <c r="I209" s="399"/>
      <c r="J209" s="399"/>
      <c r="K209" s="399" t="s">
        <v>315</v>
      </c>
      <c r="L209" s="399"/>
      <c r="M209" s="399" t="s">
        <v>246</v>
      </c>
      <c r="N209" s="401"/>
      <c r="O209" s="402"/>
    </row>
    <row r="210" ht="15.0" customHeight="1">
      <c r="A210" s="385" t="s">
        <v>793</v>
      </c>
      <c r="B210" s="399" t="s">
        <v>265</v>
      </c>
      <c r="C210" s="399" t="s">
        <v>240</v>
      </c>
      <c r="D210" s="399" t="s">
        <v>302</v>
      </c>
      <c r="E210" s="399" t="s">
        <v>794</v>
      </c>
      <c r="F210" s="399" t="s">
        <v>795</v>
      </c>
      <c r="G210" s="399"/>
      <c r="H210" s="399" t="s">
        <v>796</v>
      </c>
      <c r="I210" s="399"/>
      <c r="J210" s="399" t="s">
        <v>274</v>
      </c>
      <c r="K210" s="399" t="s">
        <v>245</v>
      </c>
      <c r="L210" s="399"/>
      <c r="M210" s="399" t="s">
        <v>246</v>
      </c>
      <c r="N210" s="401"/>
      <c r="O210" s="402"/>
    </row>
    <row r="211" ht="15.0" customHeight="1">
      <c r="A211" s="385" t="s">
        <v>797</v>
      </c>
      <c r="B211" s="399"/>
      <c r="C211" s="399"/>
      <c r="D211" s="399"/>
      <c r="E211" s="399"/>
      <c r="F211" s="399"/>
      <c r="G211" s="399"/>
      <c r="H211" s="399"/>
      <c r="I211" s="399"/>
      <c r="J211" s="399"/>
      <c r="K211" s="399"/>
      <c r="L211" s="399"/>
      <c r="M211" s="399" t="s">
        <v>258</v>
      </c>
      <c r="N211" s="401"/>
      <c r="O211" s="402"/>
    </row>
    <row r="212" ht="15.0" customHeight="1">
      <c r="A212" s="397" t="s">
        <v>798</v>
      </c>
      <c r="B212" s="398" t="s">
        <v>248</v>
      </c>
      <c r="C212" s="398" t="s">
        <v>240</v>
      </c>
      <c r="D212" s="398" t="s">
        <v>302</v>
      </c>
      <c r="E212" s="399" t="s">
        <v>799</v>
      </c>
      <c r="F212" s="399" t="s">
        <v>800</v>
      </c>
      <c r="G212" s="399"/>
      <c r="H212" s="399" t="s">
        <v>388</v>
      </c>
      <c r="I212" s="399"/>
      <c r="J212" s="398"/>
      <c r="K212" s="398" t="s">
        <v>467</v>
      </c>
      <c r="L212" s="398" t="s">
        <v>520</v>
      </c>
      <c r="M212" s="398" t="s">
        <v>246</v>
      </c>
      <c r="N212" s="401"/>
      <c r="O212" s="402"/>
    </row>
    <row r="213" ht="15.0" customHeight="1">
      <c r="A213" s="397" t="s">
        <v>801</v>
      </c>
      <c r="B213" s="398" t="s">
        <v>330</v>
      </c>
      <c r="C213" s="398" t="s">
        <v>319</v>
      </c>
      <c r="D213" s="398" t="s">
        <v>281</v>
      </c>
      <c r="E213" s="399" t="s">
        <v>801</v>
      </c>
      <c r="F213" s="399" t="s">
        <v>802</v>
      </c>
      <c r="G213" s="399"/>
      <c r="H213" s="399" t="s">
        <v>311</v>
      </c>
      <c r="I213" s="399"/>
      <c r="J213" s="398" t="s">
        <v>274</v>
      </c>
      <c r="K213" s="398" t="s">
        <v>245</v>
      </c>
      <c r="L213" s="398"/>
      <c r="M213" s="398" t="s">
        <v>246</v>
      </c>
      <c r="N213" s="400"/>
      <c r="O213" s="400"/>
    </row>
    <row r="214" ht="15.0" customHeight="1">
      <c r="A214" s="385" t="s">
        <v>803</v>
      </c>
      <c r="B214" s="399" t="s">
        <v>265</v>
      </c>
      <c r="C214" s="399" t="s">
        <v>804</v>
      </c>
      <c r="D214" s="399" t="s">
        <v>697</v>
      </c>
      <c r="E214" s="399" t="s">
        <v>805</v>
      </c>
      <c r="F214" s="399" t="s">
        <v>806</v>
      </c>
      <c r="G214" s="399"/>
      <c r="H214" s="399" t="s">
        <v>244</v>
      </c>
      <c r="I214" s="399"/>
      <c r="J214" s="399"/>
      <c r="K214" s="399" t="s">
        <v>245</v>
      </c>
      <c r="L214" s="399"/>
      <c r="M214" s="399" t="s">
        <v>246</v>
      </c>
      <c r="N214" s="400"/>
      <c r="O214" s="400"/>
    </row>
    <row r="215" ht="15.0" customHeight="1">
      <c r="A215" s="385" t="s">
        <v>807</v>
      </c>
      <c r="B215" s="399" t="s">
        <v>248</v>
      </c>
      <c r="C215" s="399" t="s">
        <v>240</v>
      </c>
      <c r="D215" s="399" t="s">
        <v>302</v>
      </c>
      <c r="E215" s="399" t="s">
        <v>255</v>
      </c>
      <c r="F215" s="399" t="s">
        <v>808</v>
      </c>
      <c r="G215" s="399"/>
      <c r="H215" s="399" t="s">
        <v>342</v>
      </c>
      <c r="I215" s="399" t="s">
        <v>274</v>
      </c>
      <c r="J215" s="399"/>
      <c r="K215" s="399" t="s">
        <v>245</v>
      </c>
      <c r="L215" s="399"/>
      <c r="M215" s="399" t="s">
        <v>246</v>
      </c>
      <c r="N215" s="400"/>
      <c r="O215" s="400"/>
    </row>
    <row r="216" ht="15.0" customHeight="1">
      <c r="A216" s="385" t="s">
        <v>57</v>
      </c>
      <c r="B216" s="399" t="s">
        <v>248</v>
      </c>
      <c r="C216" s="399" t="s">
        <v>240</v>
      </c>
      <c r="D216" s="399" t="s">
        <v>302</v>
      </c>
      <c r="E216" s="399" t="s">
        <v>646</v>
      </c>
      <c r="F216" s="399" t="s">
        <v>809</v>
      </c>
      <c r="G216" s="399"/>
      <c r="H216" s="399" t="s">
        <v>244</v>
      </c>
      <c r="I216" s="399"/>
      <c r="J216" s="399"/>
      <c r="K216" s="399" t="s">
        <v>245</v>
      </c>
      <c r="L216" s="399"/>
      <c r="M216" s="399" t="s">
        <v>246</v>
      </c>
      <c r="N216" s="400"/>
      <c r="O216" s="400"/>
    </row>
    <row r="217" ht="15.0" customHeight="1">
      <c r="A217" s="397" t="s">
        <v>56</v>
      </c>
      <c r="B217" s="398" t="s">
        <v>239</v>
      </c>
      <c r="C217" s="398" t="s">
        <v>240</v>
      </c>
      <c r="D217" s="398" t="s">
        <v>302</v>
      </c>
      <c r="E217" s="399" t="s">
        <v>810</v>
      </c>
      <c r="F217" s="399" t="s">
        <v>811</v>
      </c>
      <c r="G217" s="399"/>
      <c r="H217" s="399" t="s">
        <v>244</v>
      </c>
      <c r="I217" s="399"/>
      <c r="J217" s="398"/>
      <c r="K217" s="398" t="s">
        <v>467</v>
      </c>
      <c r="L217" s="398" t="s">
        <v>812</v>
      </c>
      <c r="M217" s="398" t="s">
        <v>246</v>
      </c>
      <c r="N217" s="400"/>
      <c r="O217" s="400"/>
    </row>
    <row r="218" ht="15.0" customHeight="1">
      <c r="A218" s="385" t="s">
        <v>813</v>
      </c>
      <c r="B218" s="399" t="s">
        <v>253</v>
      </c>
      <c r="C218" s="399" t="s">
        <v>240</v>
      </c>
      <c r="D218" s="399" t="s">
        <v>814</v>
      </c>
      <c r="E218" s="399" t="s">
        <v>255</v>
      </c>
      <c r="F218" s="399" t="s">
        <v>815</v>
      </c>
      <c r="G218" s="399"/>
      <c r="H218" s="399" t="s">
        <v>251</v>
      </c>
      <c r="I218" s="399"/>
      <c r="J218" s="399"/>
      <c r="K218" s="399" t="s">
        <v>279</v>
      </c>
      <c r="L218" s="399"/>
      <c r="M218" s="399" t="s">
        <v>246</v>
      </c>
      <c r="N218" s="400"/>
      <c r="O218" s="400"/>
    </row>
    <row r="219" ht="15.0" customHeight="1">
      <c r="A219" s="385" t="s">
        <v>816</v>
      </c>
      <c r="B219" s="399" t="s">
        <v>239</v>
      </c>
      <c r="C219" s="399" t="s">
        <v>240</v>
      </c>
      <c r="D219" s="399" t="s">
        <v>697</v>
      </c>
      <c r="E219" s="399" t="s">
        <v>817</v>
      </c>
      <c r="F219" s="399" t="s">
        <v>818</v>
      </c>
      <c r="G219" s="399" t="s">
        <v>162</v>
      </c>
      <c r="H219" s="399" t="s">
        <v>273</v>
      </c>
      <c r="I219" s="399" t="s">
        <v>274</v>
      </c>
      <c r="J219" s="399"/>
      <c r="K219" s="399" t="s">
        <v>279</v>
      </c>
      <c r="L219" s="399"/>
      <c r="M219" s="399" t="s">
        <v>246</v>
      </c>
      <c r="N219" s="400"/>
      <c r="O219" s="400"/>
    </row>
    <row r="220" ht="15.0" customHeight="1">
      <c r="A220" s="385" t="s">
        <v>819</v>
      </c>
      <c r="B220" s="399" t="s">
        <v>265</v>
      </c>
      <c r="C220" s="399"/>
      <c r="D220" s="399"/>
      <c r="E220" s="399"/>
      <c r="F220" s="399"/>
      <c r="G220" s="399"/>
      <c r="H220" s="399"/>
      <c r="I220" s="399"/>
      <c r="J220" s="399"/>
      <c r="K220" s="399"/>
      <c r="L220" s="399"/>
      <c r="M220" s="399" t="s">
        <v>246</v>
      </c>
      <c r="N220" s="401"/>
      <c r="O220" s="402"/>
    </row>
    <row r="221" ht="15.0" customHeight="1">
      <c r="A221" s="385" t="s">
        <v>820</v>
      </c>
      <c r="B221" s="399" t="s">
        <v>260</v>
      </c>
      <c r="C221" s="399" t="s">
        <v>240</v>
      </c>
      <c r="D221" s="399" t="s">
        <v>337</v>
      </c>
      <c r="E221" s="399" t="s">
        <v>629</v>
      </c>
      <c r="F221" s="399" t="s">
        <v>821</v>
      </c>
      <c r="G221" s="399"/>
      <c r="H221" s="399" t="s">
        <v>822</v>
      </c>
      <c r="I221" s="399"/>
      <c r="J221" s="399"/>
      <c r="K221" s="399" t="s">
        <v>279</v>
      </c>
      <c r="L221" s="399"/>
      <c r="M221" s="399" t="s">
        <v>246</v>
      </c>
      <c r="N221" s="401"/>
      <c r="O221" s="402"/>
    </row>
    <row r="222" ht="15.0" customHeight="1">
      <c r="A222" s="385" t="s">
        <v>823</v>
      </c>
      <c r="B222" s="399" t="s">
        <v>265</v>
      </c>
      <c r="C222" s="399"/>
      <c r="D222" s="399"/>
      <c r="E222" s="399"/>
      <c r="F222" s="399"/>
      <c r="G222" s="399"/>
      <c r="H222" s="399"/>
      <c r="I222" s="399"/>
      <c r="J222" s="399"/>
      <c r="K222" s="399"/>
      <c r="L222" s="399"/>
      <c r="M222" s="399" t="s">
        <v>246</v>
      </c>
      <c r="N222" s="400"/>
      <c r="O222" s="400"/>
    </row>
    <row r="223" ht="15.0" customHeight="1">
      <c r="A223" s="385" t="s">
        <v>824</v>
      </c>
      <c r="B223" s="399" t="s">
        <v>239</v>
      </c>
      <c r="C223" s="399" t="s">
        <v>240</v>
      </c>
      <c r="D223" s="399" t="s">
        <v>825</v>
      </c>
      <c r="E223" s="399" t="s">
        <v>826</v>
      </c>
      <c r="F223" s="399" t="s">
        <v>827</v>
      </c>
      <c r="G223" s="399" t="s">
        <v>380</v>
      </c>
      <c r="H223" s="399" t="s">
        <v>437</v>
      </c>
      <c r="I223" s="399" t="s">
        <v>274</v>
      </c>
      <c r="J223" s="399"/>
      <c r="K223" s="399" t="s">
        <v>279</v>
      </c>
      <c r="L223" s="399"/>
      <c r="M223" s="399" t="s">
        <v>246</v>
      </c>
      <c r="N223" s="400"/>
      <c r="O223" s="400"/>
    </row>
    <row r="224" ht="15.0" customHeight="1">
      <c r="A224" s="385" t="s">
        <v>828</v>
      </c>
      <c r="B224" s="399" t="s">
        <v>239</v>
      </c>
      <c r="C224" s="399" t="s">
        <v>240</v>
      </c>
      <c r="D224" s="399" t="s">
        <v>415</v>
      </c>
      <c r="E224" s="399" t="s">
        <v>470</v>
      </c>
      <c r="F224" s="399" t="s">
        <v>829</v>
      </c>
      <c r="G224" s="399" t="s">
        <v>137</v>
      </c>
      <c r="H224" s="399" t="s">
        <v>273</v>
      </c>
      <c r="I224" s="399" t="s">
        <v>274</v>
      </c>
      <c r="J224" s="399"/>
      <c r="K224" s="399" t="s">
        <v>279</v>
      </c>
      <c r="L224" s="399"/>
      <c r="M224" s="399" t="s">
        <v>246</v>
      </c>
      <c r="N224" s="400"/>
      <c r="O224" s="400"/>
    </row>
    <row r="225" ht="15.0" customHeight="1">
      <c r="A225" s="385" t="s">
        <v>830</v>
      </c>
      <c r="B225" s="399"/>
      <c r="C225" s="399"/>
      <c r="D225" s="399"/>
      <c r="E225" s="399"/>
      <c r="F225" s="404"/>
      <c r="G225" s="399"/>
      <c r="H225" s="399"/>
      <c r="I225" s="399"/>
      <c r="J225" s="399"/>
      <c r="K225" s="399"/>
      <c r="L225" s="399"/>
      <c r="M225" s="399" t="s">
        <v>258</v>
      </c>
      <c r="N225" s="400"/>
      <c r="O225" s="400"/>
    </row>
    <row r="226" ht="15.0" customHeight="1">
      <c r="A226" s="397" t="s">
        <v>831</v>
      </c>
      <c r="B226" s="398" t="s">
        <v>301</v>
      </c>
      <c r="C226" s="398" t="s">
        <v>240</v>
      </c>
      <c r="D226" s="398" t="s">
        <v>302</v>
      </c>
      <c r="E226" s="399" t="s">
        <v>255</v>
      </c>
      <c r="F226" s="399" t="s">
        <v>832</v>
      </c>
      <c r="G226" s="399"/>
      <c r="H226" s="399" t="s">
        <v>311</v>
      </c>
      <c r="I226" s="399"/>
      <c r="J226" s="398"/>
      <c r="K226" s="398" t="s">
        <v>257</v>
      </c>
      <c r="L226" s="398"/>
      <c r="M226" s="398" t="s">
        <v>246</v>
      </c>
      <c r="N226" s="400"/>
      <c r="O226" s="400"/>
    </row>
    <row r="227" ht="15.0" customHeight="1">
      <c r="A227" s="385" t="s">
        <v>833</v>
      </c>
      <c r="B227" s="399" t="s">
        <v>260</v>
      </c>
      <c r="C227" s="399" t="s">
        <v>240</v>
      </c>
      <c r="D227" s="399" t="s">
        <v>249</v>
      </c>
      <c r="E227" s="399" t="s">
        <v>255</v>
      </c>
      <c r="F227" s="399" t="s">
        <v>834</v>
      </c>
      <c r="G227" s="399" t="s">
        <v>263</v>
      </c>
      <c r="H227" s="399" t="s">
        <v>273</v>
      </c>
      <c r="I227" s="399" t="s">
        <v>274</v>
      </c>
      <c r="J227" s="399"/>
      <c r="K227" s="399" t="s">
        <v>245</v>
      </c>
      <c r="L227" s="399"/>
      <c r="M227" s="399" t="s">
        <v>246</v>
      </c>
      <c r="N227" s="401"/>
      <c r="O227" s="402"/>
    </row>
    <row r="228" ht="15.0" customHeight="1">
      <c r="A228" s="397" t="s">
        <v>835</v>
      </c>
      <c r="B228" s="398"/>
      <c r="C228" s="398"/>
      <c r="D228" s="398"/>
      <c r="E228" s="399"/>
      <c r="F228" s="399"/>
      <c r="G228" s="399"/>
      <c r="H228" s="399"/>
      <c r="I228" s="399"/>
      <c r="J228" s="398"/>
      <c r="K228" s="398"/>
      <c r="L228" s="398"/>
      <c r="M228" s="398" t="s">
        <v>258</v>
      </c>
      <c r="N228" s="401"/>
      <c r="O228" s="402"/>
    </row>
    <row r="229" ht="15.0" customHeight="1">
      <c r="A229" s="397" t="s">
        <v>836</v>
      </c>
      <c r="B229" s="398"/>
      <c r="C229" s="398"/>
      <c r="D229" s="398"/>
      <c r="E229" s="399"/>
      <c r="F229" s="399"/>
      <c r="G229" s="399"/>
      <c r="H229" s="399"/>
      <c r="I229" s="399"/>
      <c r="J229" s="398"/>
      <c r="K229" s="398"/>
      <c r="L229" s="398"/>
      <c r="M229" s="398" t="s">
        <v>258</v>
      </c>
      <c r="N229" s="401"/>
      <c r="O229" s="402"/>
    </row>
    <row r="230" ht="15.0" customHeight="1">
      <c r="A230" s="397" t="s">
        <v>837</v>
      </c>
      <c r="B230" s="398"/>
      <c r="C230" s="398"/>
      <c r="D230" s="398"/>
      <c r="E230" s="399"/>
      <c r="F230" s="399"/>
      <c r="G230" s="399"/>
      <c r="H230" s="399"/>
      <c r="I230" s="399"/>
      <c r="J230" s="398"/>
      <c r="K230" s="398"/>
      <c r="L230" s="398"/>
      <c r="M230" s="398" t="s">
        <v>246</v>
      </c>
      <c r="N230" s="400"/>
      <c r="O230" s="400"/>
    </row>
    <row r="231" ht="15.0" customHeight="1">
      <c r="A231" s="385" t="s">
        <v>838</v>
      </c>
      <c r="B231" s="399" t="s">
        <v>265</v>
      </c>
      <c r="C231" s="399" t="s">
        <v>240</v>
      </c>
      <c r="D231" s="405" t="s">
        <v>281</v>
      </c>
      <c r="E231" s="399" t="s">
        <v>839</v>
      </c>
      <c r="F231" s="403" t="s">
        <v>840</v>
      </c>
      <c r="G231" s="399"/>
      <c r="H231" s="399" t="s">
        <v>311</v>
      </c>
      <c r="I231" s="399"/>
      <c r="J231" s="399"/>
      <c r="K231" s="399" t="s">
        <v>279</v>
      </c>
      <c r="L231" s="399"/>
      <c r="M231" s="399" t="s">
        <v>246</v>
      </c>
      <c r="N231" s="400"/>
      <c r="O231" s="400"/>
    </row>
    <row r="232" ht="15.0" customHeight="1">
      <c r="A232" s="385" t="s">
        <v>841</v>
      </c>
      <c r="B232" s="399"/>
      <c r="C232" s="399"/>
      <c r="D232" s="399"/>
      <c r="E232" s="399"/>
      <c r="F232" s="399"/>
      <c r="G232" s="399"/>
      <c r="H232" s="399"/>
      <c r="I232" s="399"/>
      <c r="J232" s="399"/>
      <c r="K232" s="399"/>
      <c r="L232" s="399"/>
      <c r="M232" s="399" t="s">
        <v>246</v>
      </c>
      <c r="N232" s="400"/>
      <c r="O232" s="400"/>
    </row>
    <row r="233" ht="15.0" customHeight="1">
      <c r="A233" s="397" t="s">
        <v>842</v>
      </c>
      <c r="B233" s="398" t="s">
        <v>301</v>
      </c>
      <c r="C233" s="398" t="s">
        <v>240</v>
      </c>
      <c r="D233" s="398" t="s">
        <v>281</v>
      </c>
      <c r="E233" s="399" t="s">
        <v>843</v>
      </c>
      <c r="F233" s="399" t="s">
        <v>844</v>
      </c>
      <c r="G233" s="399"/>
      <c r="H233" s="399" t="s">
        <v>342</v>
      </c>
      <c r="I233" s="399" t="s">
        <v>274</v>
      </c>
      <c r="J233" s="398"/>
      <c r="K233" s="398" t="s">
        <v>279</v>
      </c>
      <c r="L233" s="398"/>
      <c r="M233" s="398" t="s">
        <v>246</v>
      </c>
      <c r="N233" s="401"/>
      <c r="O233" s="402"/>
    </row>
    <row r="234" ht="15.0" customHeight="1">
      <c r="A234" s="397" t="s">
        <v>845</v>
      </c>
      <c r="B234" s="398" t="s">
        <v>248</v>
      </c>
      <c r="C234" s="398" t="s">
        <v>240</v>
      </c>
      <c r="D234" s="398" t="s">
        <v>249</v>
      </c>
      <c r="E234" s="399" t="s">
        <v>720</v>
      </c>
      <c r="F234" s="399" t="s">
        <v>846</v>
      </c>
      <c r="G234" s="399"/>
      <c r="H234" s="399" t="s">
        <v>273</v>
      </c>
      <c r="I234" s="399" t="s">
        <v>274</v>
      </c>
      <c r="J234" s="398"/>
      <c r="K234" s="398" t="s">
        <v>315</v>
      </c>
      <c r="L234" s="398"/>
      <c r="M234" s="398" t="s">
        <v>246</v>
      </c>
      <c r="N234" s="401"/>
      <c r="O234" s="402"/>
    </row>
    <row r="235" ht="15.0" customHeight="1">
      <c r="A235" s="397" t="s">
        <v>64</v>
      </c>
      <c r="B235" s="398" t="s">
        <v>248</v>
      </c>
      <c r="C235" s="398" t="s">
        <v>240</v>
      </c>
      <c r="D235" s="398" t="s">
        <v>249</v>
      </c>
      <c r="E235" s="399" t="s">
        <v>720</v>
      </c>
      <c r="F235" s="399" t="s">
        <v>847</v>
      </c>
      <c r="G235" s="399"/>
      <c r="H235" s="399" t="s">
        <v>273</v>
      </c>
      <c r="I235" s="399" t="s">
        <v>274</v>
      </c>
      <c r="J235" s="398"/>
      <c r="K235" s="398" t="s">
        <v>315</v>
      </c>
      <c r="L235" s="398"/>
      <c r="M235" s="398" t="s">
        <v>246</v>
      </c>
      <c r="N235" s="401"/>
      <c r="O235" s="401"/>
    </row>
    <row r="236" ht="15.0" customHeight="1">
      <c r="A236" s="397" t="s">
        <v>848</v>
      </c>
      <c r="B236" s="398" t="s">
        <v>248</v>
      </c>
      <c r="C236" s="398" t="s">
        <v>240</v>
      </c>
      <c r="D236" s="399" t="s">
        <v>422</v>
      </c>
      <c r="E236" s="399" t="s">
        <v>255</v>
      </c>
      <c r="F236" s="399" t="s">
        <v>849</v>
      </c>
      <c r="G236" s="399" t="s">
        <v>399</v>
      </c>
      <c r="H236" s="399" t="s">
        <v>273</v>
      </c>
      <c r="I236" s="399" t="s">
        <v>274</v>
      </c>
      <c r="J236" s="398"/>
      <c r="K236" s="398" t="s">
        <v>279</v>
      </c>
      <c r="L236" s="398"/>
      <c r="M236" s="398" t="s">
        <v>246</v>
      </c>
      <c r="N236" s="400"/>
      <c r="O236" s="400"/>
    </row>
    <row r="237" ht="15.0" customHeight="1">
      <c r="A237" s="397" t="s">
        <v>850</v>
      </c>
      <c r="B237" s="398" t="s">
        <v>260</v>
      </c>
      <c r="C237" s="398" t="s">
        <v>240</v>
      </c>
      <c r="D237" s="399" t="s">
        <v>281</v>
      </c>
      <c r="E237" s="399" t="s">
        <v>255</v>
      </c>
      <c r="F237" s="399" t="s">
        <v>851</v>
      </c>
      <c r="G237" s="399" t="s">
        <v>137</v>
      </c>
      <c r="H237" s="399" t="s">
        <v>244</v>
      </c>
      <c r="I237" s="399"/>
      <c r="J237" s="398"/>
      <c r="K237" s="398" t="s">
        <v>245</v>
      </c>
      <c r="L237" s="398"/>
      <c r="M237" s="398" t="s">
        <v>246</v>
      </c>
      <c r="N237" s="401"/>
      <c r="O237" s="402"/>
    </row>
    <row r="238" ht="15.0" customHeight="1">
      <c r="A238" s="385" t="s">
        <v>852</v>
      </c>
      <c r="B238" s="399" t="s">
        <v>290</v>
      </c>
      <c r="C238" s="399" t="s">
        <v>240</v>
      </c>
      <c r="D238" s="405" t="s">
        <v>281</v>
      </c>
      <c r="E238" s="399" t="s">
        <v>853</v>
      </c>
      <c r="F238" s="399" t="s">
        <v>854</v>
      </c>
      <c r="G238" s="399" t="s">
        <v>380</v>
      </c>
      <c r="H238" s="399" t="s">
        <v>273</v>
      </c>
      <c r="I238" s="399" t="s">
        <v>274</v>
      </c>
      <c r="J238" s="399"/>
      <c r="K238" s="399" t="s">
        <v>245</v>
      </c>
      <c r="L238" s="399"/>
      <c r="M238" s="399" t="s">
        <v>246</v>
      </c>
      <c r="N238" s="400"/>
      <c r="O238" s="400"/>
    </row>
    <row r="239" ht="15.0" customHeight="1">
      <c r="A239" s="385" t="s">
        <v>855</v>
      </c>
      <c r="B239" s="399" t="s">
        <v>290</v>
      </c>
      <c r="C239" s="399" t="s">
        <v>240</v>
      </c>
      <c r="D239" s="399" t="s">
        <v>415</v>
      </c>
      <c r="E239" s="399" t="s">
        <v>856</v>
      </c>
      <c r="F239" s="399" t="s">
        <v>857</v>
      </c>
      <c r="G239" s="399" t="s">
        <v>380</v>
      </c>
      <c r="H239" s="399" t="s">
        <v>273</v>
      </c>
      <c r="I239" s="399" t="s">
        <v>274</v>
      </c>
      <c r="J239" s="399"/>
      <c r="K239" s="399" t="s">
        <v>279</v>
      </c>
      <c r="L239" s="399"/>
      <c r="M239" s="399" t="s">
        <v>246</v>
      </c>
      <c r="N239" s="401"/>
      <c r="O239" s="402"/>
    </row>
    <row r="240" ht="15.0" customHeight="1">
      <c r="A240" s="397" t="s">
        <v>858</v>
      </c>
      <c r="B240" s="398" t="s">
        <v>239</v>
      </c>
      <c r="C240" s="398" t="s">
        <v>319</v>
      </c>
      <c r="D240" s="398" t="s">
        <v>415</v>
      </c>
      <c r="E240" s="399" t="s">
        <v>859</v>
      </c>
      <c r="F240" s="399" t="s">
        <v>860</v>
      </c>
      <c r="G240" s="399"/>
      <c r="H240" s="399" t="s">
        <v>342</v>
      </c>
      <c r="I240" s="399" t="s">
        <v>274</v>
      </c>
      <c r="J240" s="399"/>
      <c r="K240" s="399" t="s">
        <v>245</v>
      </c>
      <c r="L240" s="398"/>
      <c r="M240" s="398" t="s">
        <v>246</v>
      </c>
      <c r="N240" s="401"/>
      <c r="O240" s="402"/>
    </row>
    <row r="241" ht="15.0" customHeight="1">
      <c r="A241" s="397" t="s">
        <v>861</v>
      </c>
      <c r="B241" s="398"/>
      <c r="C241" s="398"/>
      <c r="D241" s="399"/>
      <c r="E241" s="399"/>
      <c r="F241" s="399"/>
      <c r="G241" s="399"/>
      <c r="H241" s="399"/>
      <c r="I241" s="399"/>
      <c r="J241" s="399"/>
      <c r="K241" s="399"/>
      <c r="L241" s="398"/>
      <c r="M241" s="398" t="s">
        <v>246</v>
      </c>
      <c r="N241" s="400"/>
      <c r="O241" s="400"/>
    </row>
    <row r="242" ht="15.0" customHeight="1">
      <c r="A242" s="397" t="s">
        <v>862</v>
      </c>
      <c r="B242" s="398" t="s">
        <v>265</v>
      </c>
      <c r="C242" s="398" t="s">
        <v>240</v>
      </c>
      <c r="D242" s="398" t="s">
        <v>608</v>
      </c>
      <c r="E242" s="399" t="s">
        <v>863</v>
      </c>
      <c r="F242" s="399" t="s">
        <v>864</v>
      </c>
      <c r="G242" s="399"/>
      <c r="H242" s="399" t="s">
        <v>403</v>
      </c>
      <c r="I242" s="399"/>
      <c r="J242" s="398"/>
      <c r="K242" s="398" t="s">
        <v>279</v>
      </c>
      <c r="L242" s="398"/>
      <c r="M242" s="398" t="s">
        <v>246</v>
      </c>
      <c r="N242" s="401"/>
      <c r="O242" s="402"/>
    </row>
    <row r="243" ht="15.0" customHeight="1">
      <c r="A243" s="397" t="s">
        <v>63</v>
      </c>
      <c r="B243" s="398" t="s">
        <v>248</v>
      </c>
      <c r="C243" s="398" t="s">
        <v>240</v>
      </c>
      <c r="D243" s="398" t="s">
        <v>302</v>
      </c>
      <c r="E243" s="399" t="s">
        <v>255</v>
      </c>
      <c r="F243" s="399" t="s">
        <v>865</v>
      </c>
      <c r="G243" s="399"/>
      <c r="H243" s="399" t="s">
        <v>388</v>
      </c>
      <c r="I243" s="399"/>
      <c r="J243" s="398"/>
      <c r="K243" s="398" t="s">
        <v>245</v>
      </c>
      <c r="L243" s="398"/>
      <c r="M243" s="398" t="s">
        <v>246</v>
      </c>
      <c r="N243" s="401"/>
      <c r="O243" s="402"/>
    </row>
    <row r="244" ht="15.0" customHeight="1">
      <c r="A244" s="385" t="s">
        <v>866</v>
      </c>
      <c r="B244" s="399" t="s">
        <v>239</v>
      </c>
      <c r="C244" s="399" t="s">
        <v>240</v>
      </c>
      <c r="D244" s="399" t="s">
        <v>867</v>
      </c>
      <c r="E244" s="399" t="s">
        <v>868</v>
      </c>
      <c r="F244" s="399" t="s">
        <v>869</v>
      </c>
      <c r="G244" s="399"/>
      <c r="H244" s="399" t="s">
        <v>244</v>
      </c>
      <c r="I244" s="399"/>
      <c r="J244" s="399"/>
      <c r="K244" s="399" t="s">
        <v>315</v>
      </c>
      <c r="L244" s="399"/>
      <c r="M244" s="399" t="s">
        <v>246</v>
      </c>
      <c r="N244" s="401"/>
      <c r="O244" s="402"/>
    </row>
    <row r="245" ht="15.0" customHeight="1">
      <c r="A245" s="397" t="s">
        <v>870</v>
      </c>
      <c r="B245" s="398" t="s">
        <v>301</v>
      </c>
      <c r="C245" s="398" t="s">
        <v>240</v>
      </c>
      <c r="D245" s="398" t="s">
        <v>249</v>
      </c>
      <c r="E245" s="399" t="s">
        <v>249</v>
      </c>
      <c r="F245" s="399" t="s">
        <v>871</v>
      </c>
      <c r="G245" s="399"/>
      <c r="H245" s="399" t="s">
        <v>244</v>
      </c>
      <c r="I245" s="399"/>
      <c r="J245" s="398" t="s">
        <v>274</v>
      </c>
      <c r="K245" s="398" t="s">
        <v>467</v>
      </c>
      <c r="L245" s="398" t="s">
        <v>520</v>
      </c>
      <c r="M245" s="398" t="s">
        <v>246</v>
      </c>
      <c r="N245" s="401"/>
      <c r="O245" s="402"/>
    </row>
    <row r="246" ht="15.0" customHeight="1">
      <c r="A246" s="385" t="s">
        <v>872</v>
      </c>
      <c r="B246" s="399"/>
      <c r="C246" s="399"/>
      <c r="D246" s="399"/>
      <c r="E246" s="399"/>
      <c r="F246" s="399"/>
      <c r="G246" s="399"/>
      <c r="H246" s="399"/>
      <c r="I246" s="399"/>
      <c r="J246" s="399"/>
      <c r="K246" s="399"/>
      <c r="L246" s="399"/>
      <c r="M246" s="399" t="s">
        <v>246</v>
      </c>
      <c r="N246" s="400"/>
      <c r="O246" s="400"/>
    </row>
    <row r="247" ht="15.0" customHeight="1">
      <c r="A247" s="385" t="s">
        <v>873</v>
      </c>
      <c r="B247" s="399"/>
      <c r="C247" s="399"/>
      <c r="D247" s="399"/>
      <c r="E247" s="399"/>
      <c r="F247" s="399"/>
      <c r="G247" s="399"/>
      <c r="H247" s="399"/>
      <c r="I247" s="399"/>
      <c r="J247" s="399"/>
      <c r="K247" s="399"/>
      <c r="L247" s="399"/>
      <c r="M247" s="399" t="s">
        <v>258</v>
      </c>
      <c r="N247" s="401"/>
      <c r="O247" s="402"/>
    </row>
    <row r="248" ht="15.0" customHeight="1">
      <c r="A248" s="397" t="s">
        <v>874</v>
      </c>
      <c r="B248" s="398" t="s">
        <v>239</v>
      </c>
      <c r="C248" s="398" t="s">
        <v>240</v>
      </c>
      <c r="D248" s="398" t="s">
        <v>415</v>
      </c>
      <c r="E248" s="399" t="s">
        <v>875</v>
      </c>
      <c r="F248" s="399" t="s">
        <v>876</v>
      </c>
      <c r="G248" s="399" t="s">
        <v>162</v>
      </c>
      <c r="H248" s="399" t="s">
        <v>273</v>
      </c>
      <c r="I248" s="399" t="s">
        <v>274</v>
      </c>
      <c r="J248" s="398"/>
      <c r="K248" s="398" t="s">
        <v>279</v>
      </c>
      <c r="L248" s="398"/>
      <c r="M248" s="398" t="s">
        <v>246</v>
      </c>
      <c r="N248" s="400"/>
      <c r="O248" s="400"/>
    </row>
    <row r="249" ht="15.0" customHeight="1">
      <c r="A249" s="397" t="s">
        <v>877</v>
      </c>
      <c r="B249" s="398" t="s">
        <v>265</v>
      </c>
      <c r="C249" s="398" t="s">
        <v>347</v>
      </c>
      <c r="D249" s="398" t="s">
        <v>878</v>
      </c>
      <c r="E249" s="399" t="s">
        <v>879</v>
      </c>
      <c r="F249" s="399" t="s">
        <v>880</v>
      </c>
      <c r="G249" s="399"/>
      <c r="H249" s="399" t="s">
        <v>244</v>
      </c>
      <c r="I249" s="399"/>
      <c r="J249" s="398"/>
      <c r="K249" s="398" t="s">
        <v>279</v>
      </c>
      <c r="L249" s="398"/>
      <c r="M249" s="398" t="s">
        <v>246</v>
      </c>
      <c r="N249" s="400"/>
      <c r="O249" s="400"/>
    </row>
    <row r="250" ht="15.0" customHeight="1">
      <c r="A250" s="385" t="s">
        <v>881</v>
      </c>
      <c r="B250" s="399" t="s">
        <v>253</v>
      </c>
      <c r="C250" s="399" t="s">
        <v>882</v>
      </c>
      <c r="D250" s="399" t="s">
        <v>249</v>
      </c>
      <c r="E250" s="399" t="s">
        <v>249</v>
      </c>
      <c r="F250" s="399" t="s">
        <v>883</v>
      </c>
      <c r="G250" s="399"/>
      <c r="H250" s="399" t="s">
        <v>347</v>
      </c>
      <c r="I250" s="399"/>
      <c r="J250" s="399"/>
      <c r="K250" s="399" t="s">
        <v>279</v>
      </c>
      <c r="L250" s="399"/>
      <c r="M250" s="399" t="s">
        <v>246</v>
      </c>
      <c r="N250" s="401"/>
      <c r="O250" s="402"/>
    </row>
    <row r="251" ht="15.0" customHeight="1">
      <c r="A251" s="385" t="s">
        <v>884</v>
      </c>
      <c r="B251" s="399" t="s">
        <v>248</v>
      </c>
      <c r="C251" s="399" t="s">
        <v>240</v>
      </c>
      <c r="D251" s="399" t="s">
        <v>302</v>
      </c>
      <c r="E251" s="399" t="s">
        <v>255</v>
      </c>
      <c r="F251" s="399" t="s">
        <v>885</v>
      </c>
      <c r="G251" s="399"/>
      <c r="H251" s="399" t="s">
        <v>311</v>
      </c>
      <c r="I251" s="399"/>
      <c r="J251" s="399"/>
      <c r="K251" s="399" t="s">
        <v>279</v>
      </c>
      <c r="L251" s="399"/>
      <c r="M251" s="399" t="s">
        <v>246</v>
      </c>
      <c r="N251" s="401"/>
      <c r="O251" s="402"/>
    </row>
    <row r="252" ht="15.0" customHeight="1">
      <c r="A252" s="397" t="s">
        <v>886</v>
      </c>
      <c r="B252" s="398"/>
      <c r="C252" s="398"/>
      <c r="D252" s="398"/>
      <c r="E252" s="399"/>
      <c r="F252" s="406"/>
      <c r="G252" s="399"/>
      <c r="H252" s="399"/>
      <c r="I252" s="399"/>
      <c r="J252" s="398"/>
      <c r="K252" s="398"/>
      <c r="L252" s="398"/>
      <c r="M252" s="398" t="s">
        <v>246</v>
      </c>
      <c r="N252" s="401"/>
      <c r="O252" s="402"/>
    </row>
    <row r="253" ht="15.0" customHeight="1">
      <c r="A253" s="397" t="s">
        <v>887</v>
      </c>
      <c r="B253" s="398"/>
      <c r="C253" s="398"/>
      <c r="D253" s="399"/>
      <c r="E253" s="399"/>
      <c r="F253" s="399"/>
      <c r="G253" s="399"/>
      <c r="H253" s="399"/>
      <c r="I253" s="399"/>
      <c r="J253" s="398"/>
      <c r="K253" s="398"/>
      <c r="L253" s="398"/>
      <c r="M253" s="398" t="s">
        <v>246</v>
      </c>
      <c r="N253" s="401"/>
      <c r="O253" s="402"/>
    </row>
    <row r="254" ht="15.0" customHeight="1">
      <c r="A254" s="385" t="s">
        <v>888</v>
      </c>
      <c r="B254" s="399" t="s">
        <v>330</v>
      </c>
      <c r="C254" s="399" t="s">
        <v>240</v>
      </c>
      <c r="D254" s="399" t="s">
        <v>302</v>
      </c>
      <c r="E254" s="399" t="s">
        <v>255</v>
      </c>
      <c r="F254" s="399" t="s">
        <v>889</v>
      </c>
      <c r="G254" s="399"/>
      <c r="H254" s="399" t="s">
        <v>273</v>
      </c>
      <c r="I254" s="399" t="s">
        <v>274</v>
      </c>
      <c r="J254" s="399"/>
      <c r="K254" s="399" t="s">
        <v>245</v>
      </c>
      <c r="L254" s="399"/>
      <c r="M254" s="399" t="s">
        <v>246</v>
      </c>
      <c r="N254" s="400"/>
      <c r="O254" s="400"/>
    </row>
    <row r="255" ht="15.0" customHeight="1">
      <c r="A255" s="385" t="s">
        <v>890</v>
      </c>
      <c r="B255" s="399" t="s">
        <v>239</v>
      </c>
      <c r="C255" s="399" t="s">
        <v>240</v>
      </c>
      <c r="D255" s="399" t="s">
        <v>281</v>
      </c>
      <c r="E255" s="399" t="s">
        <v>891</v>
      </c>
      <c r="F255" s="399" t="s">
        <v>892</v>
      </c>
      <c r="G255" s="399" t="s">
        <v>162</v>
      </c>
      <c r="H255" s="399" t="s">
        <v>388</v>
      </c>
      <c r="I255" s="399"/>
      <c r="J255" s="399"/>
      <c r="K255" s="399" t="s">
        <v>315</v>
      </c>
      <c r="L255" s="399"/>
      <c r="M255" s="399" t="s">
        <v>246</v>
      </c>
      <c r="N255" s="400"/>
      <c r="O255" s="400"/>
    </row>
    <row r="256" ht="15.0" customHeight="1">
      <c r="A256" s="397" t="s">
        <v>893</v>
      </c>
      <c r="B256" s="398" t="s">
        <v>330</v>
      </c>
      <c r="C256" s="398" t="s">
        <v>617</v>
      </c>
      <c r="D256" s="405" t="s">
        <v>608</v>
      </c>
      <c r="E256" s="399" t="s">
        <v>894</v>
      </c>
      <c r="F256" s="399" t="s">
        <v>895</v>
      </c>
      <c r="G256" s="399"/>
      <c r="H256" s="399" t="s">
        <v>896</v>
      </c>
      <c r="I256" s="399"/>
      <c r="J256" s="398"/>
      <c r="K256" s="398" t="s">
        <v>279</v>
      </c>
      <c r="L256" s="398"/>
      <c r="M256" s="398" t="s">
        <v>246</v>
      </c>
      <c r="N256" s="400"/>
      <c r="O256" s="400"/>
    </row>
    <row r="257" ht="15.0" customHeight="1">
      <c r="A257" s="385" t="s">
        <v>897</v>
      </c>
      <c r="B257" s="399" t="s">
        <v>253</v>
      </c>
      <c r="C257" s="399" t="s">
        <v>240</v>
      </c>
      <c r="D257" s="399" t="s">
        <v>608</v>
      </c>
      <c r="E257" s="399" t="s">
        <v>898</v>
      </c>
      <c r="F257" s="399" t="s">
        <v>899</v>
      </c>
      <c r="G257" s="399" t="s">
        <v>162</v>
      </c>
      <c r="H257" s="399" t="s">
        <v>244</v>
      </c>
      <c r="I257" s="399"/>
      <c r="J257" s="399"/>
      <c r="K257" s="399" t="s">
        <v>279</v>
      </c>
      <c r="L257" s="399"/>
      <c r="M257" s="399" t="s">
        <v>246</v>
      </c>
      <c r="N257" s="400"/>
      <c r="O257" s="400"/>
    </row>
    <row r="258" ht="15.0" customHeight="1">
      <c r="A258" s="397" t="s">
        <v>900</v>
      </c>
      <c r="B258" s="398" t="s">
        <v>239</v>
      </c>
      <c r="C258" s="398" t="s">
        <v>240</v>
      </c>
      <c r="D258" s="398" t="s">
        <v>302</v>
      </c>
      <c r="E258" s="399" t="s">
        <v>901</v>
      </c>
      <c r="F258" s="399" t="s">
        <v>902</v>
      </c>
      <c r="G258" s="399"/>
      <c r="H258" s="399" t="s">
        <v>244</v>
      </c>
      <c r="I258" s="399"/>
      <c r="J258" s="398"/>
      <c r="K258" s="398" t="s">
        <v>279</v>
      </c>
      <c r="L258" s="398" t="s">
        <v>903</v>
      </c>
      <c r="M258" s="398" t="s">
        <v>246</v>
      </c>
      <c r="N258" s="400"/>
      <c r="O258" s="400"/>
    </row>
    <row r="259" ht="15.0" customHeight="1">
      <c r="A259" s="397" t="s">
        <v>904</v>
      </c>
      <c r="B259" s="398" t="s">
        <v>301</v>
      </c>
      <c r="C259" s="398" t="s">
        <v>240</v>
      </c>
      <c r="D259" s="398" t="s">
        <v>249</v>
      </c>
      <c r="E259" s="399" t="s">
        <v>651</v>
      </c>
      <c r="F259" s="399" t="s">
        <v>905</v>
      </c>
      <c r="G259" s="399"/>
      <c r="H259" s="399" t="s">
        <v>342</v>
      </c>
      <c r="I259" s="399" t="s">
        <v>274</v>
      </c>
      <c r="J259" s="398"/>
      <c r="K259" s="398" t="s">
        <v>279</v>
      </c>
      <c r="L259" s="398"/>
      <c r="M259" s="398" t="s">
        <v>246</v>
      </c>
      <c r="N259" s="401"/>
      <c r="O259" s="402"/>
    </row>
    <row r="260" ht="15.0" customHeight="1">
      <c r="A260" s="385" t="s">
        <v>906</v>
      </c>
      <c r="B260" s="399" t="s">
        <v>239</v>
      </c>
      <c r="C260" s="399" t="s">
        <v>240</v>
      </c>
      <c r="D260" s="399" t="s">
        <v>281</v>
      </c>
      <c r="E260" s="399" t="s">
        <v>907</v>
      </c>
      <c r="F260" s="399" t="s">
        <v>908</v>
      </c>
      <c r="G260" s="399" t="s">
        <v>263</v>
      </c>
      <c r="H260" s="399" t="s">
        <v>388</v>
      </c>
      <c r="I260" s="399"/>
      <c r="J260" s="399"/>
      <c r="K260" s="399" t="s">
        <v>279</v>
      </c>
      <c r="L260" s="399"/>
      <c r="M260" s="399" t="s">
        <v>246</v>
      </c>
      <c r="N260" s="401"/>
      <c r="O260" s="402"/>
    </row>
    <row r="261" ht="15.0" customHeight="1">
      <c r="A261" s="385" t="s">
        <v>909</v>
      </c>
      <c r="B261" s="399" t="s">
        <v>248</v>
      </c>
      <c r="C261" s="399" t="s">
        <v>347</v>
      </c>
      <c r="D261" s="399" t="s">
        <v>261</v>
      </c>
      <c r="E261" s="399" t="s">
        <v>910</v>
      </c>
      <c r="F261" s="399" t="s">
        <v>911</v>
      </c>
      <c r="G261" s="399"/>
      <c r="H261" s="399" t="s">
        <v>392</v>
      </c>
      <c r="I261" s="399"/>
      <c r="J261" s="399"/>
      <c r="K261" s="399" t="s">
        <v>279</v>
      </c>
      <c r="L261" s="399"/>
      <c r="M261" s="399" t="s">
        <v>246</v>
      </c>
      <c r="N261" s="400"/>
      <c r="O261" s="400"/>
    </row>
    <row r="262" ht="15.0" customHeight="1">
      <c r="A262" s="385" t="s">
        <v>912</v>
      </c>
      <c r="B262" s="399" t="s">
        <v>253</v>
      </c>
      <c r="C262" s="399" t="s">
        <v>240</v>
      </c>
      <c r="D262" s="399" t="s">
        <v>281</v>
      </c>
      <c r="E262" s="399" t="s">
        <v>913</v>
      </c>
      <c r="F262" s="399" t="s">
        <v>914</v>
      </c>
      <c r="G262" s="399"/>
      <c r="H262" s="399" t="s">
        <v>273</v>
      </c>
      <c r="I262" s="399" t="s">
        <v>274</v>
      </c>
      <c r="J262" s="399"/>
      <c r="K262" s="399" t="s">
        <v>279</v>
      </c>
      <c r="L262" s="399"/>
      <c r="M262" s="399" t="s">
        <v>246</v>
      </c>
      <c r="N262" s="401"/>
      <c r="O262" s="402"/>
    </row>
    <row r="263" ht="15.0" customHeight="1">
      <c r="A263" s="397" t="s">
        <v>915</v>
      </c>
      <c r="B263" s="398" t="s">
        <v>330</v>
      </c>
      <c r="C263" s="398" t="s">
        <v>240</v>
      </c>
      <c r="D263" s="398" t="s">
        <v>261</v>
      </c>
      <c r="E263" s="399" t="s">
        <v>255</v>
      </c>
      <c r="F263" s="399" t="s">
        <v>916</v>
      </c>
      <c r="G263" s="399" t="s">
        <v>380</v>
      </c>
      <c r="H263" s="399" t="s">
        <v>273</v>
      </c>
      <c r="I263" s="399" t="s">
        <v>274</v>
      </c>
      <c r="J263" s="398"/>
      <c r="K263" s="398" t="s">
        <v>245</v>
      </c>
      <c r="L263" s="398"/>
      <c r="M263" s="398" t="s">
        <v>246</v>
      </c>
      <c r="N263" s="401"/>
      <c r="O263" s="402"/>
    </row>
    <row r="264" ht="15.0" customHeight="1">
      <c r="A264" s="385" t="s">
        <v>917</v>
      </c>
      <c r="B264" s="399" t="s">
        <v>265</v>
      </c>
      <c r="C264" s="399" t="s">
        <v>240</v>
      </c>
      <c r="D264" s="399" t="s">
        <v>241</v>
      </c>
      <c r="E264" s="399" t="s">
        <v>255</v>
      </c>
      <c r="F264" s="399" t="s">
        <v>918</v>
      </c>
      <c r="G264" s="399" t="s">
        <v>380</v>
      </c>
      <c r="H264" s="399" t="s">
        <v>919</v>
      </c>
      <c r="I264" s="399" t="s">
        <v>274</v>
      </c>
      <c r="J264" s="399"/>
      <c r="K264" s="399" t="s">
        <v>279</v>
      </c>
      <c r="L264" s="399"/>
      <c r="M264" s="399" t="s">
        <v>246</v>
      </c>
      <c r="N264" s="400"/>
      <c r="O264" s="400"/>
    </row>
    <row r="265" ht="15.0" customHeight="1">
      <c r="A265" s="385" t="s">
        <v>920</v>
      </c>
      <c r="B265" s="399" t="s">
        <v>253</v>
      </c>
      <c r="C265" s="399" t="s">
        <v>321</v>
      </c>
      <c r="D265" s="399" t="s">
        <v>249</v>
      </c>
      <c r="E265" s="399" t="s">
        <v>249</v>
      </c>
      <c r="F265" s="399" t="s">
        <v>921</v>
      </c>
      <c r="G265" s="399"/>
      <c r="H265" s="399" t="s">
        <v>273</v>
      </c>
      <c r="I265" s="399" t="s">
        <v>274</v>
      </c>
      <c r="J265" s="399"/>
      <c r="K265" s="399" t="s">
        <v>315</v>
      </c>
      <c r="L265" s="399"/>
      <c r="M265" s="399" t="s">
        <v>246</v>
      </c>
      <c r="N265" s="400"/>
      <c r="O265" s="400"/>
    </row>
    <row r="266" ht="15.0" customHeight="1">
      <c r="A266" s="385" t="s">
        <v>922</v>
      </c>
      <c r="B266" s="399" t="s">
        <v>265</v>
      </c>
      <c r="C266" s="399" t="s">
        <v>240</v>
      </c>
      <c r="D266" s="399" t="s">
        <v>302</v>
      </c>
      <c r="E266" s="399" t="s">
        <v>923</v>
      </c>
      <c r="F266" s="399" t="s">
        <v>924</v>
      </c>
      <c r="G266" s="399"/>
      <c r="H266" s="399" t="s">
        <v>244</v>
      </c>
      <c r="I266" s="399"/>
      <c r="J266" s="399"/>
      <c r="K266" s="399" t="s">
        <v>279</v>
      </c>
      <c r="L266" s="399"/>
      <c r="M266" s="399" t="s">
        <v>246</v>
      </c>
      <c r="N266" s="400"/>
      <c r="O266" s="400"/>
    </row>
    <row r="267" ht="15.0" customHeight="1">
      <c r="A267" s="385" t="s">
        <v>925</v>
      </c>
      <c r="B267" s="399" t="s">
        <v>248</v>
      </c>
      <c r="C267" s="399" t="s">
        <v>240</v>
      </c>
      <c r="D267" s="399" t="s">
        <v>302</v>
      </c>
      <c r="E267" s="399" t="s">
        <v>351</v>
      </c>
      <c r="F267" s="399" t="s">
        <v>926</v>
      </c>
      <c r="G267" s="399"/>
      <c r="H267" s="399" t="s">
        <v>342</v>
      </c>
      <c r="I267" s="399" t="s">
        <v>274</v>
      </c>
      <c r="J267" s="399"/>
      <c r="K267" s="399" t="s">
        <v>467</v>
      </c>
      <c r="L267" s="399" t="s">
        <v>497</v>
      </c>
      <c r="M267" s="399" t="s">
        <v>246</v>
      </c>
      <c r="N267" s="401"/>
      <c r="O267" s="402"/>
    </row>
    <row r="268" ht="15.0" customHeight="1">
      <c r="A268" s="397" t="s">
        <v>927</v>
      </c>
      <c r="B268" s="398"/>
      <c r="C268" s="398"/>
      <c r="D268" s="398"/>
      <c r="E268" s="399"/>
      <c r="F268" s="399"/>
      <c r="G268" s="399"/>
      <c r="H268" s="399"/>
      <c r="I268" s="399"/>
      <c r="J268" s="398"/>
      <c r="K268" s="398"/>
      <c r="L268" s="398"/>
      <c r="M268" s="398" t="s">
        <v>258</v>
      </c>
      <c r="N268" s="401"/>
      <c r="O268" s="402"/>
    </row>
    <row r="269" ht="15.0" customHeight="1">
      <c r="A269" s="385" t="s">
        <v>928</v>
      </c>
      <c r="B269" s="399"/>
      <c r="C269" s="399"/>
      <c r="D269" s="399"/>
      <c r="E269" s="399"/>
      <c r="F269" s="399"/>
      <c r="G269" s="399"/>
      <c r="H269" s="399"/>
      <c r="I269" s="399"/>
      <c r="J269" s="399"/>
      <c r="K269" s="399"/>
      <c r="L269" s="399"/>
      <c r="M269" s="399" t="s">
        <v>258</v>
      </c>
      <c r="N269" s="400"/>
      <c r="O269" s="400"/>
    </row>
    <row r="270" ht="15.0" customHeight="1">
      <c r="A270" s="385" t="s">
        <v>929</v>
      </c>
      <c r="B270" s="399" t="s">
        <v>253</v>
      </c>
      <c r="C270" s="399" t="s">
        <v>240</v>
      </c>
      <c r="D270" s="399" t="s">
        <v>261</v>
      </c>
      <c r="E270" s="399" t="s">
        <v>930</v>
      </c>
      <c r="F270" s="399" t="s">
        <v>931</v>
      </c>
      <c r="G270" s="399" t="s">
        <v>162</v>
      </c>
      <c r="H270" s="399" t="s">
        <v>273</v>
      </c>
      <c r="I270" s="399" t="s">
        <v>274</v>
      </c>
      <c r="J270" s="399"/>
      <c r="K270" s="399" t="s">
        <v>279</v>
      </c>
      <c r="L270" s="399"/>
      <c r="M270" s="399" t="s">
        <v>246</v>
      </c>
      <c r="N270" s="400"/>
      <c r="O270" s="400"/>
    </row>
    <row r="271" ht="15.0" customHeight="1">
      <c r="A271" s="397" t="s">
        <v>932</v>
      </c>
      <c r="B271" s="398"/>
      <c r="C271" s="398"/>
      <c r="D271" s="398"/>
      <c r="E271" s="399"/>
      <c r="F271" s="399"/>
      <c r="G271" s="399"/>
      <c r="H271" s="399"/>
      <c r="I271" s="399"/>
      <c r="J271" s="398"/>
      <c r="K271" s="398"/>
      <c r="L271" s="398"/>
      <c r="M271" s="398" t="s">
        <v>258</v>
      </c>
      <c r="N271" s="400"/>
      <c r="O271" s="400"/>
    </row>
    <row r="272" ht="15.0" customHeight="1">
      <c r="A272" s="385" t="s">
        <v>933</v>
      </c>
      <c r="B272" s="399" t="s">
        <v>265</v>
      </c>
      <c r="C272" s="399" t="s">
        <v>240</v>
      </c>
      <c r="D272" s="399" t="s">
        <v>261</v>
      </c>
      <c r="E272" s="399" t="s">
        <v>934</v>
      </c>
      <c r="F272" s="399" t="s">
        <v>935</v>
      </c>
      <c r="G272" s="399"/>
      <c r="H272" s="399" t="s">
        <v>273</v>
      </c>
      <c r="I272" s="399" t="s">
        <v>274</v>
      </c>
      <c r="J272" s="399"/>
      <c r="K272" s="399" t="s">
        <v>245</v>
      </c>
      <c r="L272" s="399"/>
      <c r="M272" s="399" t="s">
        <v>246</v>
      </c>
      <c r="N272" s="400"/>
      <c r="O272" s="400"/>
    </row>
    <row r="273" ht="15.0" customHeight="1">
      <c r="A273" s="397" t="s">
        <v>936</v>
      </c>
      <c r="B273" s="398"/>
      <c r="C273" s="398"/>
      <c r="D273" s="398"/>
      <c r="E273" s="399"/>
      <c r="F273" s="406"/>
      <c r="G273" s="399"/>
      <c r="H273" s="399"/>
      <c r="I273" s="399"/>
      <c r="J273" s="398"/>
      <c r="K273" s="398"/>
      <c r="L273" s="398"/>
      <c r="M273" s="398" t="s">
        <v>246</v>
      </c>
      <c r="N273" s="401"/>
      <c r="O273" s="402"/>
    </row>
    <row r="274" ht="15.0" customHeight="1">
      <c r="A274" s="385" t="s">
        <v>937</v>
      </c>
      <c r="B274" s="399" t="s">
        <v>265</v>
      </c>
      <c r="C274" s="399" t="s">
        <v>388</v>
      </c>
      <c r="D274" s="399" t="s">
        <v>302</v>
      </c>
      <c r="E274" s="399" t="s">
        <v>938</v>
      </c>
      <c r="F274" s="399" t="s">
        <v>939</v>
      </c>
      <c r="G274" s="399"/>
      <c r="H274" s="399" t="s">
        <v>244</v>
      </c>
      <c r="I274" s="399"/>
      <c r="J274" s="399"/>
      <c r="K274" s="399" t="s">
        <v>467</v>
      </c>
      <c r="L274" s="399" t="s">
        <v>940</v>
      </c>
      <c r="M274" s="399" t="s">
        <v>246</v>
      </c>
      <c r="N274" s="401"/>
      <c r="O274" s="402"/>
    </row>
    <row r="275" ht="15.0" customHeight="1">
      <c r="A275" s="397" t="s">
        <v>941</v>
      </c>
      <c r="B275" s="398" t="s">
        <v>253</v>
      </c>
      <c r="C275" s="398" t="s">
        <v>321</v>
      </c>
      <c r="D275" s="398" t="s">
        <v>249</v>
      </c>
      <c r="E275" s="399"/>
      <c r="F275" s="399" t="s">
        <v>942</v>
      </c>
      <c r="G275" s="399"/>
      <c r="H275" s="399" t="s">
        <v>273</v>
      </c>
      <c r="I275" s="399" t="s">
        <v>274</v>
      </c>
      <c r="J275" s="398"/>
      <c r="K275" s="398" t="s">
        <v>315</v>
      </c>
      <c r="L275" s="398"/>
      <c r="M275" s="398" t="s">
        <v>246</v>
      </c>
      <c r="N275" s="400"/>
      <c r="O275" s="400"/>
    </row>
    <row r="276" ht="15.0" customHeight="1">
      <c r="A276" s="397" t="s">
        <v>943</v>
      </c>
      <c r="B276" s="398"/>
      <c r="C276" s="398"/>
      <c r="D276" s="398"/>
      <c r="E276" s="399"/>
      <c r="F276" s="399"/>
      <c r="G276" s="399"/>
      <c r="H276" s="399"/>
      <c r="I276" s="399"/>
      <c r="J276" s="398"/>
      <c r="K276" s="398"/>
      <c r="L276" s="398"/>
      <c r="M276" s="398" t="s">
        <v>246</v>
      </c>
      <c r="N276" s="400"/>
      <c r="O276" s="400"/>
    </row>
    <row r="277" ht="15.0" customHeight="1">
      <c r="A277" s="385" t="s">
        <v>944</v>
      </c>
      <c r="B277" s="399" t="s">
        <v>248</v>
      </c>
      <c r="C277" s="399" t="s">
        <v>240</v>
      </c>
      <c r="D277" s="399" t="s">
        <v>249</v>
      </c>
      <c r="E277" s="399" t="s">
        <v>720</v>
      </c>
      <c r="F277" s="399" t="s">
        <v>945</v>
      </c>
      <c r="G277" s="399"/>
      <c r="H277" s="399" t="s">
        <v>437</v>
      </c>
      <c r="I277" s="399" t="s">
        <v>274</v>
      </c>
      <c r="J277" s="399"/>
      <c r="K277" s="399" t="s">
        <v>315</v>
      </c>
      <c r="L277" s="399"/>
      <c r="M277" s="399" t="s">
        <v>246</v>
      </c>
      <c r="N277" s="400"/>
      <c r="O277" s="400"/>
    </row>
    <row r="278" ht="15.0" customHeight="1">
      <c r="A278" s="397" t="s">
        <v>946</v>
      </c>
      <c r="B278" s="398" t="s">
        <v>239</v>
      </c>
      <c r="C278" s="398" t="s">
        <v>240</v>
      </c>
      <c r="D278" s="398" t="s">
        <v>261</v>
      </c>
      <c r="E278" s="399" t="s">
        <v>470</v>
      </c>
      <c r="F278" s="399" t="s">
        <v>947</v>
      </c>
      <c r="G278" s="399" t="s">
        <v>137</v>
      </c>
      <c r="H278" s="399" t="s">
        <v>437</v>
      </c>
      <c r="I278" s="399" t="s">
        <v>274</v>
      </c>
      <c r="J278" s="398"/>
      <c r="K278" s="398" t="s">
        <v>295</v>
      </c>
      <c r="L278" s="398"/>
      <c r="M278" s="398" t="s">
        <v>246</v>
      </c>
      <c r="N278" s="401"/>
      <c r="O278" s="402"/>
    </row>
    <row r="279" ht="15.0" customHeight="1">
      <c r="A279" s="397" t="s">
        <v>948</v>
      </c>
      <c r="B279" s="398" t="s">
        <v>301</v>
      </c>
      <c r="C279" s="398" t="s">
        <v>319</v>
      </c>
      <c r="D279" s="398" t="s">
        <v>249</v>
      </c>
      <c r="E279" s="399" t="s">
        <v>249</v>
      </c>
      <c r="F279" s="399" t="s">
        <v>949</v>
      </c>
      <c r="G279" s="399"/>
      <c r="H279" s="399" t="s">
        <v>319</v>
      </c>
      <c r="I279" s="399"/>
      <c r="J279" s="398" t="s">
        <v>274</v>
      </c>
      <c r="K279" s="398" t="s">
        <v>279</v>
      </c>
      <c r="L279" s="398"/>
      <c r="M279" s="398" t="s">
        <v>246</v>
      </c>
      <c r="N279" s="401"/>
      <c r="O279" s="402"/>
    </row>
    <row r="280" ht="15.0" customHeight="1">
      <c r="A280" s="397" t="s">
        <v>950</v>
      </c>
      <c r="B280" s="398"/>
      <c r="C280" s="398"/>
      <c r="D280" s="398"/>
      <c r="E280" s="399"/>
      <c r="F280" s="399"/>
      <c r="G280" s="399"/>
      <c r="H280" s="399"/>
      <c r="I280" s="399"/>
      <c r="J280" s="398"/>
      <c r="K280" s="398"/>
      <c r="L280" s="398"/>
      <c r="M280" s="398" t="s">
        <v>246</v>
      </c>
      <c r="N280" s="400"/>
      <c r="O280" s="400"/>
    </row>
    <row r="281" ht="15.0" customHeight="1">
      <c r="A281" s="397" t="s">
        <v>951</v>
      </c>
      <c r="B281" s="398" t="s">
        <v>253</v>
      </c>
      <c r="C281" s="398" t="s">
        <v>240</v>
      </c>
      <c r="D281" s="398" t="s">
        <v>249</v>
      </c>
      <c r="E281" s="399" t="s">
        <v>952</v>
      </c>
      <c r="F281" s="399" t="s">
        <v>953</v>
      </c>
      <c r="G281" s="399" t="s">
        <v>137</v>
      </c>
      <c r="H281" s="399" t="s">
        <v>244</v>
      </c>
      <c r="I281" s="399"/>
      <c r="J281" s="398"/>
      <c r="K281" s="398" t="s">
        <v>279</v>
      </c>
      <c r="L281" s="398"/>
      <c r="M281" s="398" t="s">
        <v>246</v>
      </c>
      <c r="N281" s="401"/>
      <c r="O281" s="402"/>
    </row>
    <row r="282" ht="15.0" customHeight="1">
      <c r="A282" s="385" t="s">
        <v>954</v>
      </c>
      <c r="B282" s="399"/>
      <c r="C282" s="399"/>
      <c r="D282" s="399"/>
      <c r="E282" s="399"/>
      <c r="F282" s="399"/>
      <c r="G282" s="399"/>
      <c r="H282" s="399"/>
      <c r="I282" s="399"/>
      <c r="J282" s="399"/>
      <c r="K282" s="399"/>
      <c r="L282" s="399"/>
      <c r="M282" s="399" t="s">
        <v>246</v>
      </c>
      <c r="N282" s="401"/>
      <c r="O282" s="402"/>
    </row>
    <row r="283" ht="15.0" customHeight="1">
      <c r="A283" s="385" t="s">
        <v>955</v>
      </c>
      <c r="B283" s="399"/>
      <c r="C283" s="399"/>
      <c r="D283" s="399"/>
      <c r="E283" s="399"/>
      <c r="F283" s="399"/>
      <c r="G283" s="399"/>
      <c r="H283" s="399"/>
      <c r="I283" s="399"/>
      <c r="J283" s="399"/>
      <c r="K283" s="399"/>
      <c r="L283" s="399"/>
      <c r="M283" s="399" t="s">
        <v>246</v>
      </c>
      <c r="N283" s="401"/>
      <c r="O283" s="402"/>
    </row>
    <row r="284" ht="15.0" customHeight="1">
      <c r="A284" s="397" t="s">
        <v>956</v>
      </c>
      <c r="B284" s="398"/>
      <c r="C284" s="398"/>
      <c r="D284" s="398"/>
      <c r="E284" s="399"/>
      <c r="F284" s="399"/>
      <c r="G284" s="399"/>
      <c r="H284" s="399"/>
      <c r="I284" s="399"/>
      <c r="J284" s="398"/>
      <c r="K284" s="398"/>
      <c r="L284" s="398"/>
      <c r="M284" s="398" t="s">
        <v>246</v>
      </c>
      <c r="N284" s="401"/>
      <c r="O284" s="402"/>
    </row>
    <row r="285" ht="15.0" customHeight="1">
      <c r="A285" s="385" t="s">
        <v>957</v>
      </c>
      <c r="B285" s="399" t="s">
        <v>260</v>
      </c>
      <c r="C285" s="399" t="s">
        <v>240</v>
      </c>
      <c r="D285" s="399" t="s">
        <v>302</v>
      </c>
      <c r="E285" s="399" t="s">
        <v>255</v>
      </c>
      <c r="F285" s="399" t="s">
        <v>958</v>
      </c>
      <c r="G285" s="399" t="s">
        <v>263</v>
      </c>
      <c r="H285" s="399" t="s">
        <v>959</v>
      </c>
      <c r="I285" s="399"/>
      <c r="J285" s="399"/>
      <c r="K285" s="399" t="s">
        <v>245</v>
      </c>
      <c r="L285" s="399"/>
      <c r="M285" s="399" t="s">
        <v>246</v>
      </c>
      <c r="N285" s="401"/>
      <c r="O285" s="402"/>
    </row>
    <row r="286" ht="15.0" customHeight="1">
      <c r="A286" s="397" t="s">
        <v>960</v>
      </c>
      <c r="B286" s="398"/>
      <c r="C286" s="398"/>
      <c r="D286" s="398"/>
      <c r="E286" s="399"/>
      <c r="F286" s="399"/>
      <c r="G286" s="399"/>
      <c r="H286" s="399"/>
      <c r="I286" s="399"/>
      <c r="J286" s="398"/>
      <c r="K286" s="398"/>
      <c r="L286" s="398"/>
      <c r="M286" s="398" t="s">
        <v>258</v>
      </c>
      <c r="N286" s="401"/>
      <c r="O286" s="402"/>
    </row>
    <row r="287" ht="15.0" customHeight="1">
      <c r="A287" s="385" t="s">
        <v>961</v>
      </c>
      <c r="B287" s="399"/>
      <c r="C287" s="399"/>
      <c r="D287" s="399"/>
      <c r="E287" s="399"/>
      <c r="F287" s="399"/>
      <c r="G287" s="399"/>
      <c r="H287" s="399"/>
      <c r="I287" s="399"/>
      <c r="J287" s="399"/>
      <c r="K287" s="399"/>
      <c r="L287" s="399"/>
      <c r="M287" s="399" t="s">
        <v>246</v>
      </c>
      <c r="N287" s="400"/>
      <c r="O287" s="400"/>
    </row>
    <row r="288" ht="15.0" customHeight="1">
      <c r="A288" s="397" t="s">
        <v>962</v>
      </c>
      <c r="B288" s="398" t="s">
        <v>253</v>
      </c>
      <c r="C288" s="398" t="s">
        <v>240</v>
      </c>
      <c r="D288" s="398" t="s">
        <v>249</v>
      </c>
      <c r="E288" s="399" t="s">
        <v>720</v>
      </c>
      <c r="F288" s="399" t="s">
        <v>963</v>
      </c>
      <c r="G288" s="399"/>
      <c r="H288" s="399" t="s">
        <v>273</v>
      </c>
      <c r="I288" s="399" t="s">
        <v>274</v>
      </c>
      <c r="J288" s="398"/>
      <c r="K288" s="398" t="s">
        <v>315</v>
      </c>
      <c r="L288" s="398"/>
      <c r="M288" s="398" t="s">
        <v>246</v>
      </c>
      <c r="N288" s="401"/>
      <c r="O288" s="402"/>
    </row>
    <row r="289" ht="15.0" customHeight="1">
      <c r="A289" s="397" t="s">
        <v>964</v>
      </c>
      <c r="B289" s="398" t="s">
        <v>248</v>
      </c>
      <c r="C289" s="398" t="s">
        <v>240</v>
      </c>
      <c r="D289" s="398" t="s">
        <v>249</v>
      </c>
      <c r="E289" s="399"/>
      <c r="F289" s="399" t="s">
        <v>965</v>
      </c>
      <c r="G289" s="399" t="s">
        <v>399</v>
      </c>
      <c r="H289" s="399" t="s">
        <v>273</v>
      </c>
      <c r="I289" s="399" t="s">
        <v>274</v>
      </c>
      <c r="J289" s="398"/>
      <c r="K289" s="398" t="s">
        <v>279</v>
      </c>
      <c r="L289" s="398"/>
      <c r="M289" s="398" t="s">
        <v>246</v>
      </c>
      <c r="N289" s="400"/>
      <c r="O289" s="400"/>
    </row>
    <row r="290" ht="15.0" customHeight="1">
      <c r="A290" s="397" t="s">
        <v>966</v>
      </c>
      <c r="B290" s="398" t="s">
        <v>290</v>
      </c>
      <c r="C290" s="398" t="s">
        <v>240</v>
      </c>
      <c r="D290" s="398" t="s">
        <v>241</v>
      </c>
      <c r="E290" s="399" t="s">
        <v>412</v>
      </c>
      <c r="F290" s="399" t="s">
        <v>967</v>
      </c>
      <c r="G290" s="399" t="s">
        <v>380</v>
      </c>
      <c r="H290" s="399" t="s">
        <v>273</v>
      </c>
      <c r="I290" s="399" t="s">
        <v>274</v>
      </c>
      <c r="J290" s="398"/>
      <c r="K290" s="398" t="s">
        <v>245</v>
      </c>
      <c r="L290" s="398"/>
      <c r="M290" s="398" t="s">
        <v>246</v>
      </c>
      <c r="N290" s="400"/>
      <c r="O290" s="400"/>
    </row>
    <row r="291" ht="15.0" customHeight="1">
      <c r="A291" s="385" t="s">
        <v>968</v>
      </c>
      <c r="B291" s="399" t="s">
        <v>330</v>
      </c>
      <c r="C291" s="399" t="s">
        <v>319</v>
      </c>
      <c r="D291" s="399" t="s">
        <v>700</v>
      </c>
      <c r="E291" s="399" t="s">
        <v>255</v>
      </c>
      <c r="F291" s="399" t="s">
        <v>969</v>
      </c>
      <c r="G291" s="399" t="s">
        <v>380</v>
      </c>
      <c r="H291" s="399" t="s">
        <v>388</v>
      </c>
      <c r="I291" s="399"/>
      <c r="J291" s="399"/>
      <c r="K291" s="399" t="s">
        <v>279</v>
      </c>
      <c r="L291" s="399"/>
      <c r="M291" s="399" t="s">
        <v>246</v>
      </c>
      <c r="N291" s="400"/>
      <c r="O291" s="400"/>
    </row>
    <row r="292" ht="15.0" customHeight="1">
      <c r="A292" s="397" t="s">
        <v>970</v>
      </c>
      <c r="B292" s="398" t="s">
        <v>253</v>
      </c>
      <c r="C292" s="398" t="s">
        <v>240</v>
      </c>
      <c r="D292" s="398" t="s">
        <v>241</v>
      </c>
      <c r="E292" s="399" t="s">
        <v>971</v>
      </c>
      <c r="F292" s="399" t="s">
        <v>972</v>
      </c>
      <c r="G292" s="399" t="s">
        <v>162</v>
      </c>
      <c r="H292" s="399" t="s">
        <v>244</v>
      </c>
      <c r="I292" s="399"/>
      <c r="J292" s="398"/>
      <c r="K292" s="398" t="s">
        <v>279</v>
      </c>
      <c r="L292" s="398"/>
      <c r="M292" s="398" t="s">
        <v>246</v>
      </c>
      <c r="N292" s="400"/>
      <c r="O292" s="400"/>
    </row>
    <row r="293" ht="15.0" customHeight="1">
      <c r="A293" s="397" t="s">
        <v>973</v>
      </c>
      <c r="B293" s="398" t="s">
        <v>290</v>
      </c>
      <c r="C293" s="398" t="s">
        <v>464</v>
      </c>
      <c r="D293" s="398" t="s">
        <v>422</v>
      </c>
      <c r="E293" s="399" t="s">
        <v>255</v>
      </c>
      <c r="F293" s="399" t="s">
        <v>974</v>
      </c>
      <c r="G293" s="399" t="s">
        <v>380</v>
      </c>
      <c r="H293" s="399" t="s">
        <v>975</v>
      </c>
      <c r="I293" s="399"/>
      <c r="J293" s="398"/>
      <c r="K293" s="398" t="s">
        <v>315</v>
      </c>
      <c r="L293" s="398"/>
      <c r="M293" s="398" t="s">
        <v>246</v>
      </c>
      <c r="N293" s="400"/>
      <c r="O293" s="400"/>
    </row>
    <row r="294" ht="15.0" customHeight="1">
      <c r="A294" s="397" t="s">
        <v>976</v>
      </c>
      <c r="B294" s="398" t="s">
        <v>248</v>
      </c>
      <c r="C294" s="398" t="s">
        <v>240</v>
      </c>
      <c r="D294" s="398" t="s">
        <v>302</v>
      </c>
      <c r="E294" s="399" t="s">
        <v>255</v>
      </c>
      <c r="F294" s="399" t="s">
        <v>977</v>
      </c>
      <c r="G294" s="399"/>
      <c r="H294" s="399" t="s">
        <v>244</v>
      </c>
      <c r="I294" s="399"/>
      <c r="J294" s="398"/>
      <c r="K294" s="398" t="s">
        <v>467</v>
      </c>
      <c r="L294" s="398" t="s">
        <v>497</v>
      </c>
      <c r="M294" s="398" t="s">
        <v>246</v>
      </c>
      <c r="N294" s="400"/>
      <c r="O294" s="400"/>
    </row>
    <row r="295" ht="15.0" customHeight="1">
      <c r="A295" s="385" t="s">
        <v>978</v>
      </c>
      <c r="B295" s="399" t="s">
        <v>253</v>
      </c>
      <c r="C295" s="399" t="s">
        <v>392</v>
      </c>
      <c r="D295" s="399" t="s">
        <v>302</v>
      </c>
      <c r="E295" s="399" t="s">
        <v>979</v>
      </c>
      <c r="F295" s="399" t="s">
        <v>980</v>
      </c>
      <c r="G295" s="399" t="s">
        <v>399</v>
      </c>
      <c r="H295" s="399" t="s">
        <v>590</v>
      </c>
      <c r="I295" s="399"/>
      <c r="J295" s="399"/>
      <c r="K295" s="399" t="s">
        <v>467</v>
      </c>
      <c r="L295" s="399" t="s">
        <v>981</v>
      </c>
      <c r="M295" s="399" t="s">
        <v>246</v>
      </c>
      <c r="N295" s="400"/>
      <c r="O295" s="400"/>
    </row>
    <row r="296" ht="15.0" customHeight="1">
      <c r="A296" s="385" t="s">
        <v>982</v>
      </c>
      <c r="B296" s="399" t="s">
        <v>290</v>
      </c>
      <c r="C296" s="399" t="s">
        <v>240</v>
      </c>
      <c r="D296" s="399" t="s">
        <v>415</v>
      </c>
      <c r="E296" s="399" t="s">
        <v>255</v>
      </c>
      <c r="F296" s="399" t="s">
        <v>983</v>
      </c>
      <c r="G296" s="399" t="s">
        <v>380</v>
      </c>
      <c r="H296" s="399" t="s">
        <v>273</v>
      </c>
      <c r="I296" s="399" t="s">
        <v>274</v>
      </c>
      <c r="J296" s="399"/>
      <c r="K296" s="398" t="s">
        <v>279</v>
      </c>
      <c r="L296" s="399"/>
      <c r="M296" s="399" t="s">
        <v>246</v>
      </c>
      <c r="N296" s="400"/>
      <c r="O296" s="400"/>
    </row>
    <row r="297" ht="15.0" customHeight="1">
      <c r="A297" s="385" t="s">
        <v>984</v>
      </c>
      <c r="B297" s="399"/>
      <c r="C297" s="399"/>
      <c r="D297" s="399"/>
      <c r="E297" s="399"/>
      <c r="F297" s="399"/>
      <c r="G297" s="399"/>
      <c r="H297" s="399"/>
      <c r="I297" s="399"/>
      <c r="J297" s="399"/>
      <c r="K297" s="399"/>
      <c r="L297" s="399"/>
      <c r="M297" s="399" t="s">
        <v>258</v>
      </c>
      <c r="N297" s="400"/>
      <c r="O297" s="400"/>
    </row>
    <row r="298" ht="15.0" customHeight="1">
      <c r="A298" s="385" t="s">
        <v>985</v>
      </c>
      <c r="B298" s="399" t="s">
        <v>239</v>
      </c>
      <c r="C298" s="399" t="s">
        <v>240</v>
      </c>
      <c r="D298" s="399" t="s">
        <v>608</v>
      </c>
      <c r="E298" s="399" t="s">
        <v>584</v>
      </c>
      <c r="F298" s="399" t="s">
        <v>986</v>
      </c>
      <c r="G298" s="399" t="s">
        <v>137</v>
      </c>
      <c r="H298" s="399" t="s">
        <v>403</v>
      </c>
      <c r="I298" s="399"/>
      <c r="J298" s="399"/>
      <c r="K298" s="399" t="s">
        <v>279</v>
      </c>
      <c r="L298" s="399"/>
      <c r="M298" s="399" t="s">
        <v>246</v>
      </c>
      <c r="N298" s="400"/>
      <c r="O298" s="400"/>
    </row>
    <row r="299" ht="15.0" customHeight="1">
      <c r="A299" s="385" t="s">
        <v>987</v>
      </c>
      <c r="B299" s="399" t="s">
        <v>301</v>
      </c>
      <c r="C299" s="399" t="s">
        <v>617</v>
      </c>
      <c r="D299" s="399" t="s">
        <v>249</v>
      </c>
      <c r="E299" s="399"/>
      <c r="F299" s="399" t="s">
        <v>988</v>
      </c>
      <c r="G299" s="399"/>
      <c r="H299" s="399" t="s">
        <v>244</v>
      </c>
      <c r="I299" s="399"/>
      <c r="J299" s="399"/>
      <c r="K299" s="399" t="s">
        <v>467</v>
      </c>
      <c r="L299" s="399" t="s">
        <v>989</v>
      </c>
      <c r="M299" s="399" t="s">
        <v>246</v>
      </c>
      <c r="N299" s="400"/>
      <c r="O299" s="400"/>
    </row>
    <row r="300" ht="15.0" customHeight="1">
      <c r="A300" s="385" t="s">
        <v>990</v>
      </c>
      <c r="B300" s="399"/>
      <c r="C300" s="399"/>
      <c r="D300" s="399"/>
      <c r="E300" s="399"/>
      <c r="F300" s="399"/>
      <c r="G300" s="399"/>
      <c r="H300" s="399"/>
      <c r="I300" s="399"/>
      <c r="J300" s="399"/>
      <c r="K300" s="399"/>
      <c r="L300" s="399"/>
      <c r="M300" s="399" t="s">
        <v>258</v>
      </c>
      <c r="N300" s="400"/>
      <c r="O300" s="400"/>
    </row>
    <row r="301" ht="15.0" customHeight="1">
      <c r="A301" s="385" t="s">
        <v>991</v>
      </c>
      <c r="B301" s="399" t="s">
        <v>239</v>
      </c>
      <c r="C301" s="399" t="s">
        <v>240</v>
      </c>
      <c r="D301" s="399" t="s">
        <v>241</v>
      </c>
      <c r="E301" s="399" t="s">
        <v>992</v>
      </c>
      <c r="F301" s="399" t="s">
        <v>993</v>
      </c>
      <c r="G301" s="399"/>
      <c r="H301" s="399" t="s">
        <v>244</v>
      </c>
      <c r="I301" s="399"/>
      <c r="J301" s="399"/>
      <c r="K301" s="399" t="s">
        <v>245</v>
      </c>
      <c r="L301" s="399"/>
      <c r="M301" s="399" t="s">
        <v>246</v>
      </c>
      <c r="N301" s="400"/>
      <c r="O301" s="400"/>
    </row>
    <row r="302" ht="15.0" customHeight="1">
      <c r="A302" s="385" t="s">
        <v>994</v>
      </c>
      <c r="B302" s="399"/>
      <c r="C302" s="399"/>
      <c r="D302" s="399"/>
      <c r="E302" s="399"/>
      <c r="F302" s="399"/>
      <c r="G302" s="399"/>
      <c r="H302" s="399"/>
      <c r="I302" s="399"/>
      <c r="J302" s="399"/>
      <c r="K302" s="399"/>
      <c r="L302" s="399"/>
      <c r="M302" s="399" t="s">
        <v>246</v>
      </c>
      <c r="N302" s="400"/>
      <c r="O302" s="400"/>
    </row>
    <row r="303" ht="15.0" customHeight="1">
      <c r="A303" s="385" t="s">
        <v>995</v>
      </c>
      <c r="B303" s="399"/>
      <c r="C303" s="399"/>
      <c r="D303" s="399"/>
      <c r="E303" s="399"/>
      <c r="F303" s="399"/>
      <c r="G303" s="399"/>
      <c r="H303" s="399"/>
      <c r="I303" s="399"/>
      <c r="J303" s="399"/>
      <c r="K303" s="399"/>
      <c r="L303" s="399"/>
      <c r="M303" s="399" t="s">
        <v>246</v>
      </c>
      <c r="N303" s="400"/>
      <c r="O303" s="400"/>
    </row>
    <row r="304" ht="15.0" customHeight="1">
      <c r="A304" s="385" t="s">
        <v>996</v>
      </c>
      <c r="B304" s="399" t="s">
        <v>265</v>
      </c>
      <c r="C304" s="399" t="s">
        <v>240</v>
      </c>
      <c r="D304" s="399" t="s">
        <v>281</v>
      </c>
      <c r="E304" s="399" t="s">
        <v>997</v>
      </c>
      <c r="F304" s="399" t="s">
        <v>998</v>
      </c>
      <c r="G304" s="399"/>
      <c r="H304" s="399" t="s">
        <v>311</v>
      </c>
      <c r="I304" s="399"/>
      <c r="J304" s="399"/>
      <c r="K304" s="399" t="s">
        <v>279</v>
      </c>
      <c r="L304" s="399"/>
      <c r="M304" s="399" t="s">
        <v>246</v>
      </c>
      <c r="N304" s="400"/>
      <c r="O304" s="400"/>
    </row>
    <row r="305" ht="15.0" customHeight="1">
      <c r="A305" s="385" t="s">
        <v>999</v>
      </c>
      <c r="B305" s="399" t="s">
        <v>248</v>
      </c>
      <c r="C305" s="399" t="s">
        <v>311</v>
      </c>
      <c r="D305" s="399" t="s">
        <v>241</v>
      </c>
      <c r="E305" s="399" t="s">
        <v>1000</v>
      </c>
      <c r="F305" s="399" t="s">
        <v>1001</v>
      </c>
      <c r="G305" s="399" t="s">
        <v>399</v>
      </c>
      <c r="H305" s="399" t="s">
        <v>896</v>
      </c>
      <c r="I305" s="399"/>
      <c r="J305" s="399"/>
      <c r="K305" s="399" t="s">
        <v>467</v>
      </c>
      <c r="L305" s="399" t="s">
        <v>940</v>
      </c>
      <c r="M305" s="399" t="s">
        <v>246</v>
      </c>
      <c r="N305" s="400"/>
      <c r="O305" s="400"/>
    </row>
    <row r="306" ht="15.0" customHeight="1">
      <c r="A306" s="385" t="s">
        <v>1002</v>
      </c>
      <c r="B306" s="399" t="s">
        <v>260</v>
      </c>
      <c r="C306" s="399" t="s">
        <v>311</v>
      </c>
      <c r="D306" s="399" t="s">
        <v>302</v>
      </c>
      <c r="E306" s="399" t="s">
        <v>810</v>
      </c>
      <c r="F306" s="399" t="s">
        <v>1003</v>
      </c>
      <c r="G306" s="399"/>
      <c r="H306" s="399" t="s">
        <v>244</v>
      </c>
      <c r="I306" s="399"/>
      <c r="J306" s="399"/>
      <c r="K306" s="399" t="s">
        <v>467</v>
      </c>
      <c r="L306" s="399" t="s">
        <v>1004</v>
      </c>
      <c r="M306" s="399" t="s">
        <v>246</v>
      </c>
      <c r="N306" s="400"/>
      <c r="O306" s="400"/>
    </row>
    <row r="307" ht="15.0" customHeight="1">
      <c r="A307" s="385" t="s">
        <v>1005</v>
      </c>
      <c r="B307" s="399"/>
      <c r="C307" s="399"/>
      <c r="D307" s="399"/>
      <c r="E307" s="399"/>
      <c r="F307" s="399"/>
      <c r="G307" s="399"/>
      <c r="H307" s="399"/>
      <c r="I307" s="399"/>
      <c r="J307" s="399"/>
      <c r="K307" s="399"/>
      <c r="L307" s="399"/>
      <c r="M307" s="399" t="s">
        <v>246</v>
      </c>
      <c r="N307" s="400"/>
      <c r="O307" s="400"/>
    </row>
    <row r="308" ht="15.0" customHeight="1">
      <c r="A308" s="385" t="s">
        <v>1006</v>
      </c>
      <c r="B308" s="399"/>
      <c r="C308" s="399"/>
      <c r="D308" s="399"/>
      <c r="E308" s="399"/>
      <c r="F308" s="399"/>
      <c r="G308" s="399"/>
      <c r="H308" s="399"/>
      <c r="I308" s="399"/>
      <c r="J308" s="399"/>
      <c r="K308" s="399" t="s">
        <v>467</v>
      </c>
      <c r="L308" s="399" t="s">
        <v>981</v>
      </c>
      <c r="M308" s="399" t="s">
        <v>246</v>
      </c>
      <c r="N308" s="400"/>
      <c r="O308" s="400"/>
    </row>
    <row r="309" ht="15.0" customHeight="1">
      <c r="A309" s="385" t="s">
        <v>1007</v>
      </c>
      <c r="B309" s="399" t="s">
        <v>301</v>
      </c>
      <c r="C309" s="399" t="s">
        <v>617</v>
      </c>
      <c r="D309" s="399" t="s">
        <v>249</v>
      </c>
      <c r="E309" s="399" t="s">
        <v>255</v>
      </c>
      <c r="F309" s="399" t="s">
        <v>1008</v>
      </c>
      <c r="G309" s="399" t="s">
        <v>380</v>
      </c>
      <c r="H309" s="399" t="s">
        <v>403</v>
      </c>
      <c r="I309" s="399"/>
      <c r="J309" s="399"/>
      <c r="K309" s="399" t="s">
        <v>279</v>
      </c>
      <c r="L309" s="399" t="s">
        <v>981</v>
      </c>
      <c r="M309" s="399" t="s">
        <v>246</v>
      </c>
      <c r="N309" s="400"/>
      <c r="O309" s="400"/>
    </row>
    <row r="310" ht="15.0" customHeight="1">
      <c r="A310" s="385" t="s">
        <v>1009</v>
      </c>
      <c r="B310" s="399"/>
      <c r="C310" s="399"/>
      <c r="D310" s="399"/>
      <c r="E310" s="399"/>
      <c r="F310" s="399"/>
      <c r="G310" s="399"/>
      <c r="H310" s="399"/>
      <c r="I310" s="399"/>
      <c r="J310" s="399"/>
      <c r="K310" s="399"/>
      <c r="L310" s="399"/>
      <c r="M310" s="399" t="s">
        <v>246</v>
      </c>
      <c r="N310" s="400"/>
      <c r="O310" s="400"/>
    </row>
    <row r="311" ht="15.0" customHeight="1">
      <c r="A311" s="385" t="s">
        <v>1010</v>
      </c>
      <c r="B311" s="399"/>
      <c r="C311" s="399"/>
      <c r="D311" s="399"/>
      <c r="E311" s="399"/>
      <c r="F311" s="399"/>
      <c r="G311" s="399"/>
      <c r="H311" s="399"/>
      <c r="I311" s="399"/>
      <c r="J311" s="399"/>
      <c r="K311" s="399"/>
      <c r="L311" s="399"/>
      <c r="M311" s="399" t="s">
        <v>246</v>
      </c>
      <c r="N311" s="400"/>
      <c r="O311" s="400"/>
    </row>
    <row r="312" ht="15.0" customHeight="1">
      <c r="A312" s="385" t="s">
        <v>1011</v>
      </c>
      <c r="B312" s="399"/>
      <c r="C312" s="399"/>
      <c r="D312" s="399"/>
      <c r="E312" s="399"/>
      <c r="F312" s="399"/>
      <c r="G312" s="399"/>
      <c r="H312" s="399"/>
      <c r="I312" s="399"/>
      <c r="J312" s="399"/>
      <c r="K312" s="399"/>
      <c r="L312" s="399"/>
      <c r="M312" s="399" t="s">
        <v>246</v>
      </c>
      <c r="N312" s="400"/>
      <c r="O312" s="400"/>
    </row>
    <row r="313" ht="15.0" customHeight="1">
      <c r="A313" s="385" t="s">
        <v>1012</v>
      </c>
      <c r="B313" s="399"/>
      <c r="C313" s="399"/>
      <c r="D313" s="399"/>
      <c r="E313" s="399"/>
      <c r="F313" s="399"/>
      <c r="G313" s="399"/>
      <c r="H313" s="399"/>
      <c r="I313" s="399"/>
      <c r="J313" s="399"/>
      <c r="K313" s="399" t="s">
        <v>1013</v>
      </c>
      <c r="L313" s="399" t="s">
        <v>417</v>
      </c>
      <c r="M313" s="399" t="s">
        <v>246</v>
      </c>
      <c r="N313" s="400"/>
      <c r="O313" s="400"/>
    </row>
    <row r="314" ht="15.0" customHeight="1">
      <c r="A314" s="385" t="s">
        <v>1014</v>
      </c>
      <c r="B314" s="399"/>
      <c r="C314" s="399"/>
      <c r="D314" s="399"/>
      <c r="E314" s="399"/>
      <c r="F314" s="399"/>
      <c r="G314" s="399"/>
      <c r="H314" s="399"/>
      <c r="I314" s="399"/>
      <c r="J314" s="399"/>
      <c r="K314" s="399"/>
      <c r="L314" s="399"/>
      <c r="M314" s="399" t="s">
        <v>258</v>
      </c>
      <c r="N314" s="400"/>
      <c r="O314" s="400"/>
    </row>
    <row r="315" ht="15.0" customHeight="1">
      <c r="A315" s="385" t="s">
        <v>1015</v>
      </c>
      <c r="B315" s="399"/>
      <c r="C315" s="399"/>
      <c r="D315" s="399"/>
      <c r="E315" s="399"/>
      <c r="F315" s="399"/>
      <c r="G315" s="399"/>
      <c r="H315" s="399"/>
      <c r="I315" s="399"/>
      <c r="J315" s="399"/>
      <c r="K315" s="399"/>
      <c r="L315" s="399"/>
      <c r="M315" s="399" t="s">
        <v>246</v>
      </c>
      <c r="N315" s="400"/>
      <c r="O315" s="400"/>
    </row>
    <row r="316" ht="15.0" customHeight="1">
      <c r="A316" s="385" t="s">
        <v>1016</v>
      </c>
      <c r="B316" s="399"/>
      <c r="C316" s="399"/>
      <c r="D316" s="399"/>
      <c r="E316" s="399"/>
      <c r="F316" s="399"/>
      <c r="G316" s="399"/>
      <c r="H316" s="399"/>
      <c r="I316" s="399"/>
      <c r="J316" s="399"/>
      <c r="K316" s="399"/>
      <c r="L316" s="399"/>
      <c r="M316" s="399" t="s">
        <v>246</v>
      </c>
      <c r="N316" s="400"/>
      <c r="O316" s="400"/>
    </row>
    <row r="317" ht="15.0" customHeight="1">
      <c r="A317" s="385" t="s">
        <v>1017</v>
      </c>
      <c r="B317" s="399" t="s">
        <v>253</v>
      </c>
      <c r="C317" s="399" t="s">
        <v>240</v>
      </c>
      <c r="D317" s="399" t="s">
        <v>261</v>
      </c>
      <c r="E317" s="399" t="s">
        <v>1018</v>
      </c>
      <c r="F317" s="399" t="s">
        <v>1019</v>
      </c>
      <c r="G317" s="399" t="s">
        <v>162</v>
      </c>
      <c r="H317" s="399" t="s">
        <v>437</v>
      </c>
      <c r="I317" s="399" t="s">
        <v>274</v>
      </c>
      <c r="J317" s="399"/>
      <c r="K317" s="399" t="s">
        <v>279</v>
      </c>
      <c r="L317" s="399"/>
      <c r="M317" s="399" t="s">
        <v>246</v>
      </c>
      <c r="N317" s="400"/>
      <c r="O317" s="400"/>
    </row>
    <row r="318" ht="15.0" customHeight="1">
      <c r="A318" s="385" t="s">
        <v>1020</v>
      </c>
      <c r="B318" s="399"/>
      <c r="C318" s="399"/>
      <c r="D318" s="399"/>
      <c r="E318" s="399"/>
      <c r="F318" s="399"/>
      <c r="G318" s="399"/>
      <c r="H318" s="399"/>
      <c r="I318" s="399"/>
      <c r="J318" s="399"/>
      <c r="K318" s="399"/>
      <c r="L318" s="399"/>
      <c r="M318" s="399" t="s">
        <v>246</v>
      </c>
      <c r="N318" s="400"/>
      <c r="O318" s="400"/>
    </row>
    <row r="319" ht="15.0" customHeight="1">
      <c r="A319" s="385" t="s">
        <v>1021</v>
      </c>
      <c r="B319" s="399" t="s">
        <v>253</v>
      </c>
      <c r="C319" s="399" t="s">
        <v>240</v>
      </c>
      <c r="D319" s="399" t="s">
        <v>415</v>
      </c>
      <c r="E319" s="399" t="s">
        <v>1022</v>
      </c>
      <c r="F319" s="399" t="s">
        <v>1023</v>
      </c>
      <c r="G319" s="399" t="s">
        <v>162</v>
      </c>
      <c r="H319" s="399" t="s">
        <v>437</v>
      </c>
      <c r="I319" s="399" t="s">
        <v>274</v>
      </c>
      <c r="J319" s="399"/>
      <c r="K319" s="399" t="s">
        <v>245</v>
      </c>
      <c r="L319" s="399"/>
      <c r="M319" s="399" t="s">
        <v>246</v>
      </c>
      <c r="N319" s="400"/>
      <c r="O319" s="400"/>
    </row>
    <row r="320" ht="15.0" customHeight="1">
      <c r="A320" s="385" t="s">
        <v>1024</v>
      </c>
      <c r="B320" s="399"/>
      <c r="C320" s="399"/>
      <c r="D320" s="399"/>
      <c r="E320" s="399"/>
      <c r="F320" s="399"/>
      <c r="G320" s="399"/>
      <c r="H320" s="399"/>
      <c r="I320" s="399"/>
      <c r="J320" s="399"/>
      <c r="K320" s="399"/>
      <c r="L320" s="399"/>
      <c r="M320" s="399" t="s">
        <v>299</v>
      </c>
      <c r="N320" s="400"/>
      <c r="O320" s="400"/>
    </row>
    <row r="321" ht="15.0" customHeight="1">
      <c r="A321" s="385" t="s">
        <v>1025</v>
      </c>
      <c r="B321" s="399" t="s">
        <v>253</v>
      </c>
      <c r="C321" s="399" t="s">
        <v>240</v>
      </c>
      <c r="D321" s="399" t="s">
        <v>697</v>
      </c>
      <c r="E321" s="399" t="s">
        <v>1026</v>
      </c>
      <c r="F321" s="399" t="s">
        <v>1027</v>
      </c>
      <c r="G321" s="399" t="s">
        <v>162</v>
      </c>
      <c r="H321" s="399" t="s">
        <v>244</v>
      </c>
      <c r="I321" s="399"/>
      <c r="J321" s="399"/>
      <c r="K321" s="399" t="s">
        <v>279</v>
      </c>
      <c r="L321" s="399"/>
      <c r="M321" s="399" t="s">
        <v>246</v>
      </c>
      <c r="N321" s="400"/>
      <c r="O321" s="400"/>
    </row>
    <row r="322" ht="15.0" customHeight="1">
      <c r="A322" s="385" t="s">
        <v>1028</v>
      </c>
      <c r="B322" s="399" t="s">
        <v>260</v>
      </c>
      <c r="C322" s="399" t="s">
        <v>240</v>
      </c>
      <c r="D322" s="399" t="s">
        <v>697</v>
      </c>
      <c r="E322" s="399" t="s">
        <v>1029</v>
      </c>
      <c r="F322" s="399" t="s">
        <v>1030</v>
      </c>
      <c r="G322" s="399" t="s">
        <v>137</v>
      </c>
      <c r="H322" s="399" t="s">
        <v>244</v>
      </c>
      <c r="I322" s="399"/>
      <c r="J322" s="399"/>
      <c r="K322" s="399" t="s">
        <v>279</v>
      </c>
      <c r="L322" s="399" t="s">
        <v>1004</v>
      </c>
      <c r="M322" s="399" t="s">
        <v>246</v>
      </c>
      <c r="N322" s="400"/>
      <c r="O322" s="400"/>
    </row>
    <row r="323" ht="15.0" customHeight="1">
      <c r="A323" s="385" t="s">
        <v>1031</v>
      </c>
      <c r="B323" s="399"/>
      <c r="C323" s="399"/>
      <c r="D323" s="399"/>
      <c r="E323" s="399"/>
      <c r="F323" s="399"/>
      <c r="G323" s="399"/>
      <c r="H323" s="399"/>
      <c r="I323" s="399"/>
      <c r="J323" s="399"/>
      <c r="K323" s="399"/>
      <c r="L323" s="399"/>
      <c r="M323" s="399" t="s">
        <v>246</v>
      </c>
      <c r="N323" s="400"/>
      <c r="O323" s="400"/>
    </row>
    <row r="324" ht="15.0" customHeight="1">
      <c r="A324" s="385" t="s">
        <v>1032</v>
      </c>
      <c r="B324" s="399"/>
      <c r="C324" s="399"/>
      <c r="D324" s="399"/>
      <c r="E324" s="399"/>
      <c r="F324" s="399"/>
      <c r="G324" s="399"/>
      <c r="H324" s="399"/>
      <c r="I324" s="399"/>
      <c r="J324" s="399"/>
      <c r="K324" s="399"/>
      <c r="L324" s="399"/>
      <c r="M324" s="399" t="s">
        <v>246</v>
      </c>
      <c r="N324" s="400"/>
      <c r="O324" s="400"/>
    </row>
    <row r="325" ht="15.0" customHeight="1">
      <c r="A325" s="385" t="s">
        <v>1033</v>
      </c>
      <c r="B325" s="399" t="s">
        <v>260</v>
      </c>
      <c r="C325" s="399" t="s">
        <v>1034</v>
      </c>
      <c r="D325" s="399" t="s">
        <v>337</v>
      </c>
      <c r="E325" s="399" t="s">
        <v>1035</v>
      </c>
      <c r="F325" s="399" t="s">
        <v>1036</v>
      </c>
      <c r="G325" s="399"/>
      <c r="H325" s="399" t="s">
        <v>896</v>
      </c>
      <c r="I325" s="399"/>
      <c r="J325" s="399"/>
      <c r="K325" s="399" t="s">
        <v>279</v>
      </c>
      <c r="L325" s="399" t="s">
        <v>1037</v>
      </c>
      <c r="M325" s="399" t="s">
        <v>246</v>
      </c>
      <c r="N325" s="400"/>
      <c r="O325" s="400"/>
    </row>
    <row r="326" ht="15.0" customHeight="1">
      <c r="A326" s="385" t="s">
        <v>1038</v>
      </c>
      <c r="B326" s="399" t="s">
        <v>265</v>
      </c>
      <c r="C326" s="399" t="s">
        <v>240</v>
      </c>
      <c r="D326" s="399" t="s">
        <v>241</v>
      </c>
      <c r="E326" s="399" t="s">
        <v>285</v>
      </c>
      <c r="F326" s="399" t="s">
        <v>1039</v>
      </c>
      <c r="G326" s="399" t="s">
        <v>162</v>
      </c>
      <c r="H326" s="399" t="s">
        <v>244</v>
      </c>
      <c r="I326" s="399"/>
      <c r="J326" s="399"/>
      <c r="K326" s="399" t="s">
        <v>279</v>
      </c>
      <c r="L326" s="399"/>
      <c r="M326" s="399" t="s">
        <v>246</v>
      </c>
      <c r="N326" s="400"/>
      <c r="O326" s="400"/>
    </row>
    <row r="327" ht="15.0" customHeight="1">
      <c r="A327" s="385" t="s">
        <v>1040</v>
      </c>
      <c r="B327" s="399"/>
      <c r="C327" s="399"/>
      <c r="D327" s="399"/>
      <c r="E327" s="399"/>
      <c r="F327" s="399"/>
      <c r="G327" s="399"/>
      <c r="H327" s="399"/>
      <c r="I327" s="399"/>
      <c r="J327" s="399"/>
      <c r="K327" s="399" t="s">
        <v>279</v>
      </c>
      <c r="L327" s="399" t="s">
        <v>981</v>
      </c>
      <c r="M327" s="399" t="s">
        <v>246</v>
      </c>
      <c r="N327" s="400"/>
      <c r="O327" s="400"/>
    </row>
    <row r="328" ht="15.0" customHeight="1">
      <c r="A328" s="385" t="s">
        <v>1041</v>
      </c>
      <c r="B328" s="399"/>
      <c r="C328" s="399"/>
      <c r="D328" s="399"/>
      <c r="E328" s="399"/>
      <c r="F328" s="399"/>
      <c r="G328" s="399"/>
      <c r="H328" s="399"/>
      <c r="I328" s="399"/>
      <c r="J328" s="399"/>
      <c r="K328" s="399"/>
      <c r="L328" s="399"/>
      <c r="M328" s="399" t="s">
        <v>246</v>
      </c>
      <c r="N328" s="400"/>
      <c r="O328" s="400"/>
    </row>
    <row r="329" ht="15.0" customHeight="1">
      <c r="A329" s="385" t="s">
        <v>1042</v>
      </c>
      <c r="B329" s="399" t="s">
        <v>301</v>
      </c>
      <c r="C329" s="399" t="s">
        <v>319</v>
      </c>
      <c r="D329" s="399" t="s">
        <v>249</v>
      </c>
      <c r="E329" s="399" t="s">
        <v>249</v>
      </c>
      <c r="F329" s="399" t="s">
        <v>1043</v>
      </c>
      <c r="G329" s="399"/>
      <c r="H329" s="399" t="s">
        <v>1044</v>
      </c>
      <c r="I329" s="399" t="s">
        <v>274</v>
      </c>
      <c r="J329" s="399"/>
      <c r="K329" s="399" t="s">
        <v>1045</v>
      </c>
      <c r="L329" s="399" t="s">
        <v>497</v>
      </c>
      <c r="M329" s="399" t="s">
        <v>246</v>
      </c>
      <c r="N329" s="400"/>
      <c r="O329" s="400"/>
    </row>
    <row r="330" ht="15.0" customHeight="1">
      <c r="A330" s="385" t="s">
        <v>1046</v>
      </c>
      <c r="B330" s="399"/>
      <c r="C330" s="399"/>
      <c r="D330" s="399"/>
      <c r="E330" s="399"/>
      <c r="F330" s="399"/>
      <c r="G330" s="399"/>
      <c r="H330" s="399"/>
      <c r="I330" s="399"/>
      <c r="J330" s="399"/>
      <c r="K330" s="399"/>
      <c r="L330" s="399"/>
      <c r="M330" s="399" t="s">
        <v>246</v>
      </c>
      <c r="N330" s="400"/>
      <c r="O330" s="400"/>
    </row>
    <row r="331" ht="15.0" customHeight="1">
      <c r="A331" s="385" t="s">
        <v>1047</v>
      </c>
      <c r="B331" s="399"/>
      <c r="C331" s="399"/>
      <c r="D331" s="399"/>
      <c r="E331" s="399"/>
      <c r="F331" s="399"/>
      <c r="G331" s="399"/>
      <c r="H331" s="399"/>
      <c r="I331" s="399"/>
      <c r="J331" s="399"/>
      <c r="K331" s="399"/>
      <c r="L331" s="399" t="s">
        <v>981</v>
      </c>
      <c r="M331" s="399" t="s">
        <v>246</v>
      </c>
      <c r="N331" s="400"/>
      <c r="O331" s="400"/>
    </row>
    <row r="332" ht="15.0" customHeight="1">
      <c r="A332" s="385" t="s">
        <v>1048</v>
      </c>
      <c r="B332" s="399" t="s">
        <v>248</v>
      </c>
      <c r="C332" s="399" t="s">
        <v>240</v>
      </c>
      <c r="D332" s="399" t="s">
        <v>249</v>
      </c>
      <c r="E332" s="399" t="s">
        <v>686</v>
      </c>
      <c r="F332" s="399" t="s">
        <v>1049</v>
      </c>
      <c r="G332" s="399"/>
      <c r="H332" s="399" t="s">
        <v>273</v>
      </c>
      <c r="I332" s="399" t="s">
        <v>274</v>
      </c>
      <c r="J332" s="399"/>
      <c r="K332" s="399" t="s">
        <v>279</v>
      </c>
      <c r="L332" s="399"/>
      <c r="M332" s="399" t="s">
        <v>246</v>
      </c>
      <c r="N332" s="400"/>
      <c r="O332" s="400"/>
    </row>
    <row r="333" ht="15.0" customHeight="1">
      <c r="A333" s="385" t="s">
        <v>1050</v>
      </c>
      <c r="B333" s="399"/>
      <c r="C333" s="399"/>
      <c r="D333" s="399"/>
      <c r="E333" s="399"/>
      <c r="F333" s="399"/>
      <c r="G333" s="399"/>
      <c r="H333" s="399"/>
      <c r="I333" s="399"/>
      <c r="J333" s="399"/>
      <c r="K333" s="399" t="s">
        <v>279</v>
      </c>
      <c r="L333" s="399" t="s">
        <v>468</v>
      </c>
      <c r="M333" s="399" t="s">
        <v>246</v>
      </c>
      <c r="N333" s="400"/>
      <c r="O333" s="400"/>
    </row>
    <row r="334" ht="15.0" customHeight="1">
      <c r="A334" s="385" t="s">
        <v>1051</v>
      </c>
      <c r="B334" s="399" t="s">
        <v>260</v>
      </c>
      <c r="C334" s="399" t="s">
        <v>240</v>
      </c>
      <c r="D334" s="399" t="s">
        <v>241</v>
      </c>
      <c r="E334" s="399" t="s">
        <v>255</v>
      </c>
      <c r="F334" s="399" t="s">
        <v>1052</v>
      </c>
      <c r="G334" s="399" t="s">
        <v>137</v>
      </c>
      <c r="H334" s="399" t="s">
        <v>244</v>
      </c>
      <c r="I334" s="399"/>
      <c r="J334" s="399"/>
      <c r="K334" s="399" t="s">
        <v>245</v>
      </c>
      <c r="L334" s="399"/>
      <c r="M334" s="399" t="s">
        <v>246</v>
      </c>
      <c r="N334" s="400"/>
      <c r="O334" s="400"/>
    </row>
    <row r="335" ht="15.0" customHeight="1">
      <c r="A335" s="385" t="s">
        <v>1053</v>
      </c>
      <c r="B335" s="399" t="s">
        <v>253</v>
      </c>
      <c r="C335" s="399" t="s">
        <v>240</v>
      </c>
      <c r="D335" s="399" t="s">
        <v>241</v>
      </c>
      <c r="E335" s="399" t="s">
        <v>433</v>
      </c>
      <c r="F335" s="399" t="s">
        <v>1054</v>
      </c>
      <c r="G335" s="399"/>
      <c r="H335" s="399" t="s">
        <v>244</v>
      </c>
      <c r="I335" s="399"/>
      <c r="J335" s="399"/>
      <c r="K335" s="399" t="s">
        <v>245</v>
      </c>
      <c r="L335" s="399"/>
      <c r="M335" s="399" t="s">
        <v>246</v>
      </c>
      <c r="N335" s="400"/>
      <c r="O335" s="400"/>
    </row>
    <row r="336" ht="15.0" customHeight="1">
      <c r="A336" s="385" t="s">
        <v>1055</v>
      </c>
      <c r="B336" s="399" t="s">
        <v>239</v>
      </c>
      <c r="C336" s="399" t="s">
        <v>347</v>
      </c>
      <c r="D336" s="399" t="s">
        <v>281</v>
      </c>
      <c r="E336" s="399" t="s">
        <v>1056</v>
      </c>
      <c r="F336" s="399" t="s">
        <v>1057</v>
      </c>
      <c r="G336" s="399"/>
      <c r="H336" s="399" t="s">
        <v>392</v>
      </c>
      <c r="I336" s="399"/>
      <c r="J336" s="399"/>
      <c r="K336" s="399" t="s">
        <v>467</v>
      </c>
      <c r="L336" s="399" t="s">
        <v>940</v>
      </c>
      <c r="M336" s="399" t="s">
        <v>246</v>
      </c>
      <c r="N336" s="400"/>
      <c r="O336" s="400"/>
    </row>
    <row r="337" ht="15.0" customHeight="1">
      <c r="A337" s="385" t="s">
        <v>1058</v>
      </c>
      <c r="B337" s="399"/>
      <c r="C337" s="399"/>
      <c r="D337" s="399"/>
      <c r="E337" s="399"/>
      <c r="F337" s="399"/>
      <c r="G337" s="399"/>
      <c r="H337" s="399"/>
      <c r="I337" s="399"/>
      <c r="J337" s="399"/>
      <c r="K337" s="399"/>
      <c r="L337" s="399"/>
      <c r="M337" s="399" t="s">
        <v>258</v>
      </c>
      <c r="N337" s="400"/>
      <c r="O337" s="400"/>
    </row>
    <row r="338" ht="15.0" customHeight="1">
      <c r="A338" s="385" t="s">
        <v>1059</v>
      </c>
      <c r="B338" s="399"/>
      <c r="C338" s="399"/>
      <c r="D338" s="399"/>
      <c r="E338" s="399"/>
      <c r="F338" s="399"/>
      <c r="G338" s="399"/>
      <c r="H338" s="399"/>
      <c r="I338" s="399"/>
      <c r="J338" s="399"/>
      <c r="K338" s="399"/>
      <c r="L338" s="399"/>
      <c r="M338" s="399" t="s">
        <v>258</v>
      </c>
      <c r="N338" s="400"/>
      <c r="O338" s="400"/>
    </row>
    <row r="339" ht="15.0" customHeight="1">
      <c r="A339" s="385" t="s">
        <v>1060</v>
      </c>
      <c r="B339" s="399"/>
      <c r="C339" s="399"/>
      <c r="D339" s="399"/>
      <c r="E339" s="399"/>
      <c r="F339" s="399"/>
      <c r="G339" s="399"/>
      <c r="H339" s="399"/>
      <c r="I339" s="399"/>
      <c r="J339" s="399"/>
      <c r="K339" s="399"/>
      <c r="L339" s="399"/>
      <c r="M339" s="399" t="s">
        <v>258</v>
      </c>
      <c r="N339" s="400"/>
      <c r="O339" s="400"/>
    </row>
    <row r="340" ht="15.0" customHeight="1">
      <c r="A340" s="385" t="s">
        <v>1061</v>
      </c>
      <c r="B340" s="399"/>
      <c r="C340" s="399"/>
      <c r="D340" s="399"/>
      <c r="E340" s="399"/>
      <c r="F340" s="399"/>
      <c r="G340" s="399"/>
      <c r="H340" s="399"/>
      <c r="I340" s="399"/>
      <c r="J340" s="399"/>
      <c r="K340" s="399"/>
      <c r="L340" s="399"/>
      <c r="M340" s="399" t="s">
        <v>258</v>
      </c>
      <c r="N340" s="400"/>
      <c r="O340" s="400"/>
    </row>
    <row r="341" ht="15.0" customHeight="1">
      <c r="A341" s="385" t="s">
        <v>1062</v>
      </c>
      <c r="B341" s="399"/>
      <c r="C341" s="399"/>
      <c r="D341" s="399"/>
      <c r="E341" s="399"/>
      <c r="F341" s="399"/>
      <c r="G341" s="399"/>
      <c r="H341" s="399"/>
      <c r="I341" s="399"/>
      <c r="J341" s="399"/>
      <c r="K341" s="399"/>
      <c r="L341" s="399" t="s">
        <v>1004</v>
      </c>
      <c r="M341" s="399" t="s">
        <v>246</v>
      </c>
      <c r="N341" s="400"/>
      <c r="O341" s="400"/>
    </row>
    <row r="342" ht="15.0" customHeight="1">
      <c r="A342" s="385" t="s">
        <v>1063</v>
      </c>
      <c r="B342" s="399" t="s">
        <v>290</v>
      </c>
      <c r="C342" s="399" t="s">
        <v>240</v>
      </c>
      <c r="D342" s="399" t="s">
        <v>241</v>
      </c>
      <c r="E342" s="399" t="s">
        <v>1064</v>
      </c>
      <c r="F342" s="399" t="s">
        <v>1065</v>
      </c>
      <c r="G342" s="399" t="s">
        <v>380</v>
      </c>
      <c r="H342" s="399" t="s">
        <v>392</v>
      </c>
      <c r="I342" s="399"/>
      <c r="J342" s="399"/>
      <c r="K342" s="399" t="s">
        <v>257</v>
      </c>
      <c r="L342" s="399"/>
      <c r="M342" s="399" t="s">
        <v>246</v>
      </c>
      <c r="N342" s="400"/>
      <c r="O342" s="400"/>
    </row>
    <row r="343" ht="15.0" customHeight="1">
      <c r="A343" s="385" t="s">
        <v>1066</v>
      </c>
      <c r="B343" s="399"/>
      <c r="C343" s="399"/>
      <c r="D343" s="399"/>
      <c r="E343" s="399"/>
      <c r="F343" s="399"/>
      <c r="G343" s="399"/>
      <c r="H343" s="399"/>
      <c r="I343" s="399"/>
      <c r="J343" s="399"/>
      <c r="K343" s="399"/>
      <c r="L343" s="399"/>
      <c r="M343" s="399" t="s">
        <v>246</v>
      </c>
      <c r="N343" s="400"/>
      <c r="O343" s="400"/>
    </row>
    <row r="344" ht="15.0" customHeight="1">
      <c r="A344" s="385" t="s">
        <v>1067</v>
      </c>
      <c r="B344" s="399"/>
      <c r="C344" s="399"/>
      <c r="D344" s="399"/>
      <c r="E344" s="399"/>
      <c r="F344" s="399"/>
      <c r="G344" s="399"/>
      <c r="H344" s="399"/>
      <c r="I344" s="399"/>
      <c r="J344" s="399"/>
      <c r="K344" s="399"/>
      <c r="L344" s="399"/>
      <c r="M344" s="399" t="s">
        <v>246</v>
      </c>
      <c r="N344" s="400"/>
      <c r="O344" s="400"/>
    </row>
    <row r="345" ht="15.0" customHeight="1">
      <c r="A345" s="385" t="s">
        <v>1068</v>
      </c>
      <c r="B345" s="399" t="s">
        <v>290</v>
      </c>
      <c r="C345" s="399" t="s">
        <v>240</v>
      </c>
      <c r="D345" s="399" t="s">
        <v>281</v>
      </c>
      <c r="E345" s="399" t="s">
        <v>255</v>
      </c>
      <c r="F345" s="399" t="s">
        <v>1069</v>
      </c>
      <c r="G345" s="399" t="s">
        <v>380</v>
      </c>
      <c r="H345" s="399" t="s">
        <v>273</v>
      </c>
      <c r="I345" s="399" t="s">
        <v>274</v>
      </c>
      <c r="J345" s="399"/>
      <c r="K345" s="399" t="s">
        <v>315</v>
      </c>
      <c r="L345" s="399"/>
      <c r="M345" s="399" t="s">
        <v>246</v>
      </c>
      <c r="N345" s="400"/>
      <c r="O345" s="400"/>
    </row>
    <row r="346" ht="15.0" customHeight="1">
      <c r="A346" s="385" t="s">
        <v>1070</v>
      </c>
      <c r="B346" s="399"/>
      <c r="C346" s="399"/>
      <c r="D346" s="399"/>
      <c r="E346" s="399"/>
      <c r="F346" s="399"/>
      <c r="G346" s="399"/>
      <c r="H346" s="399"/>
      <c r="I346" s="399"/>
      <c r="J346" s="399"/>
      <c r="K346" s="399"/>
      <c r="L346" s="399"/>
      <c r="M346" s="399" t="s">
        <v>246</v>
      </c>
      <c r="N346" s="400"/>
      <c r="O346" s="400"/>
    </row>
    <row r="347" ht="15.0" customHeight="1">
      <c r="A347" s="385" t="s">
        <v>1071</v>
      </c>
      <c r="B347" s="399"/>
      <c r="C347" s="399"/>
      <c r="D347" s="399"/>
      <c r="E347" s="399"/>
      <c r="F347" s="399"/>
      <c r="G347" s="399"/>
      <c r="H347" s="399"/>
      <c r="I347" s="399"/>
      <c r="J347" s="399"/>
      <c r="K347" s="399"/>
      <c r="L347" s="399"/>
      <c r="M347" s="399" t="s">
        <v>258</v>
      </c>
      <c r="N347" s="400"/>
      <c r="O347" s="400"/>
    </row>
    <row r="348" ht="15.0" customHeight="1">
      <c r="A348" s="385" t="s">
        <v>1072</v>
      </c>
      <c r="B348" s="399"/>
      <c r="C348" s="399"/>
      <c r="D348" s="399"/>
      <c r="E348" s="399"/>
      <c r="F348" s="399"/>
      <c r="G348" s="399"/>
      <c r="H348" s="399"/>
      <c r="I348" s="399"/>
      <c r="J348" s="399"/>
      <c r="K348" s="399"/>
      <c r="L348" s="399" t="s">
        <v>520</v>
      </c>
      <c r="M348" s="399" t="s">
        <v>246</v>
      </c>
      <c r="N348" s="400"/>
      <c r="O348" s="400"/>
    </row>
    <row r="349" ht="15.0" customHeight="1">
      <c r="A349" s="385" t="s">
        <v>1073</v>
      </c>
      <c r="B349" s="399"/>
      <c r="C349" s="399"/>
      <c r="D349" s="399"/>
      <c r="E349" s="399"/>
      <c r="F349" s="399"/>
      <c r="G349" s="399"/>
      <c r="H349" s="399"/>
      <c r="I349" s="399"/>
      <c r="J349" s="399"/>
      <c r="K349" s="399"/>
      <c r="L349" s="399"/>
      <c r="M349" s="399" t="s">
        <v>246</v>
      </c>
      <c r="N349" s="400"/>
      <c r="O349" s="400"/>
    </row>
    <row r="350" ht="15.0" customHeight="1">
      <c r="A350" s="385" t="s">
        <v>1074</v>
      </c>
      <c r="B350" s="399"/>
      <c r="C350" s="399"/>
      <c r="D350" s="399"/>
      <c r="E350" s="399"/>
      <c r="F350" s="399"/>
      <c r="G350" s="399"/>
      <c r="H350" s="399"/>
      <c r="I350" s="399"/>
      <c r="J350" s="399"/>
      <c r="K350" s="399"/>
      <c r="L350" s="399"/>
      <c r="M350" s="399" t="s">
        <v>246</v>
      </c>
      <c r="N350" s="400"/>
      <c r="O350" s="400"/>
    </row>
    <row r="351" ht="15.0" customHeight="1">
      <c r="A351" s="385" t="s">
        <v>1075</v>
      </c>
      <c r="B351" s="399" t="s">
        <v>301</v>
      </c>
      <c r="C351" s="399" t="s">
        <v>240</v>
      </c>
      <c r="D351" s="399" t="s">
        <v>302</v>
      </c>
      <c r="E351" s="399" t="s">
        <v>351</v>
      </c>
      <c r="F351" s="399" t="s">
        <v>1076</v>
      </c>
      <c r="G351" s="399"/>
      <c r="H351" s="399" t="s">
        <v>311</v>
      </c>
      <c r="I351" s="399"/>
      <c r="J351" s="399"/>
      <c r="K351" s="399" t="s">
        <v>279</v>
      </c>
      <c r="L351" s="399" t="s">
        <v>520</v>
      </c>
      <c r="M351" s="399" t="s">
        <v>246</v>
      </c>
      <c r="N351" s="400"/>
      <c r="O351" s="400"/>
    </row>
    <row r="352" ht="15.0" customHeight="1">
      <c r="A352" s="385" t="s">
        <v>1077</v>
      </c>
      <c r="B352" s="399"/>
      <c r="C352" s="399"/>
      <c r="D352" s="399"/>
      <c r="E352" s="399"/>
      <c r="F352" s="399"/>
      <c r="G352" s="399"/>
      <c r="H352" s="399"/>
      <c r="I352" s="399"/>
      <c r="J352" s="399"/>
      <c r="K352" s="399"/>
      <c r="L352" s="399"/>
      <c r="M352" s="399" t="s">
        <v>246</v>
      </c>
      <c r="N352" s="400"/>
      <c r="O352" s="400"/>
    </row>
    <row r="353" ht="15.0" customHeight="1">
      <c r="A353" s="385" t="s">
        <v>1078</v>
      </c>
      <c r="B353" s="399"/>
      <c r="C353" s="399"/>
      <c r="D353" s="399"/>
      <c r="E353" s="399"/>
      <c r="F353" s="399"/>
      <c r="G353" s="399"/>
      <c r="H353" s="399"/>
      <c r="I353" s="399"/>
      <c r="J353" s="399"/>
      <c r="K353" s="399"/>
      <c r="L353" s="399"/>
      <c r="M353" s="399" t="s">
        <v>246</v>
      </c>
      <c r="N353" s="400"/>
      <c r="O353" s="400"/>
    </row>
    <row r="354" ht="15.0" customHeight="1">
      <c r="A354" s="385" t="s">
        <v>1079</v>
      </c>
      <c r="B354" s="399"/>
      <c r="C354" s="399"/>
      <c r="D354" s="399"/>
      <c r="E354" s="399"/>
      <c r="F354" s="399"/>
      <c r="G354" s="399"/>
      <c r="H354" s="399"/>
      <c r="I354" s="399"/>
      <c r="J354" s="399"/>
      <c r="K354" s="399"/>
      <c r="L354" s="399"/>
      <c r="M354" s="399" t="s">
        <v>246</v>
      </c>
      <c r="N354" s="400"/>
      <c r="O354" s="400"/>
    </row>
    <row r="355" ht="15.0" customHeight="1">
      <c r="A355" s="385" t="s">
        <v>1080</v>
      </c>
      <c r="B355" s="399"/>
      <c r="C355" s="399"/>
      <c r="D355" s="399"/>
      <c r="E355" s="399"/>
      <c r="F355" s="399"/>
      <c r="G355" s="399"/>
      <c r="H355" s="399"/>
      <c r="I355" s="399"/>
      <c r="J355" s="399"/>
      <c r="K355" s="399"/>
      <c r="L355" s="399"/>
      <c r="M355" s="399" t="s">
        <v>246</v>
      </c>
      <c r="N355" s="400"/>
      <c r="O355" s="400"/>
    </row>
    <row r="356" ht="15.0" customHeight="1">
      <c r="A356" s="385" t="s">
        <v>1081</v>
      </c>
      <c r="B356" s="399"/>
      <c r="C356" s="399"/>
      <c r="D356" s="399"/>
      <c r="E356" s="399"/>
      <c r="F356" s="399"/>
      <c r="G356" s="399"/>
      <c r="H356" s="399"/>
      <c r="I356" s="399"/>
      <c r="J356" s="399"/>
      <c r="K356" s="399"/>
      <c r="L356" s="399"/>
      <c r="M356" s="399" t="s">
        <v>246</v>
      </c>
      <c r="N356" s="400"/>
      <c r="O356" s="400"/>
    </row>
    <row r="357" ht="15.0" customHeight="1">
      <c r="A357" s="385" t="s">
        <v>1082</v>
      </c>
      <c r="B357" s="399" t="s">
        <v>253</v>
      </c>
      <c r="C357" s="399" t="s">
        <v>240</v>
      </c>
      <c r="D357" s="399" t="s">
        <v>697</v>
      </c>
      <c r="E357" s="399" t="s">
        <v>1083</v>
      </c>
      <c r="F357" s="399" t="s">
        <v>1084</v>
      </c>
      <c r="G357" s="399" t="s">
        <v>162</v>
      </c>
      <c r="H357" s="399" t="s">
        <v>273</v>
      </c>
      <c r="I357" s="399" t="s">
        <v>274</v>
      </c>
      <c r="J357" s="399"/>
      <c r="K357" s="399" t="s">
        <v>279</v>
      </c>
      <c r="L357" s="399"/>
      <c r="M357" s="399" t="s">
        <v>246</v>
      </c>
      <c r="N357" s="400"/>
      <c r="O357" s="400"/>
    </row>
    <row r="358" ht="15.0" customHeight="1">
      <c r="A358" s="385" t="s">
        <v>1085</v>
      </c>
      <c r="B358" s="399"/>
      <c r="C358" s="399"/>
      <c r="D358" s="399"/>
      <c r="E358" s="399"/>
      <c r="F358" s="399"/>
      <c r="G358" s="399"/>
      <c r="H358" s="399"/>
      <c r="I358" s="399"/>
      <c r="J358" s="399"/>
      <c r="K358" s="399"/>
      <c r="L358" s="399"/>
      <c r="M358" s="399" t="s">
        <v>246</v>
      </c>
      <c r="N358" s="400"/>
      <c r="O358" s="400"/>
    </row>
    <row r="359" ht="15.0" customHeight="1">
      <c r="A359" s="385" t="s">
        <v>1086</v>
      </c>
      <c r="B359" s="399" t="s">
        <v>265</v>
      </c>
      <c r="C359" s="399" t="s">
        <v>240</v>
      </c>
      <c r="D359" s="399" t="s">
        <v>249</v>
      </c>
      <c r="E359" s="399" t="s">
        <v>249</v>
      </c>
      <c r="F359" s="399" t="s">
        <v>1087</v>
      </c>
      <c r="G359" s="399"/>
      <c r="H359" s="399" t="s">
        <v>706</v>
      </c>
      <c r="I359" s="399"/>
      <c r="J359" s="399"/>
      <c r="K359" s="399" t="s">
        <v>245</v>
      </c>
      <c r="L359" s="399"/>
      <c r="M359" s="399" t="s">
        <v>246</v>
      </c>
      <c r="N359" s="400"/>
      <c r="O359" s="400"/>
    </row>
    <row r="360" ht="15.0" customHeight="1">
      <c r="A360" s="385" t="s">
        <v>1088</v>
      </c>
      <c r="B360" s="399" t="s">
        <v>260</v>
      </c>
      <c r="C360" s="399" t="s">
        <v>240</v>
      </c>
      <c r="D360" s="399" t="s">
        <v>241</v>
      </c>
      <c r="E360" s="399" t="s">
        <v>255</v>
      </c>
      <c r="F360" s="399" t="s">
        <v>1089</v>
      </c>
      <c r="G360" s="399" t="s">
        <v>137</v>
      </c>
      <c r="H360" s="399" t="s">
        <v>244</v>
      </c>
      <c r="I360" s="399"/>
      <c r="J360" s="399"/>
      <c r="K360" s="399" t="s">
        <v>245</v>
      </c>
      <c r="L360" s="399"/>
      <c r="M360" s="399" t="s">
        <v>246</v>
      </c>
      <c r="N360" s="400"/>
      <c r="O360" s="400"/>
    </row>
    <row r="361" ht="15.0" customHeight="1">
      <c r="A361" s="385" t="s">
        <v>1090</v>
      </c>
      <c r="B361" s="399" t="s">
        <v>253</v>
      </c>
      <c r="C361" s="399" t="s">
        <v>240</v>
      </c>
      <c r="D361" s="399" t="s">
        <v>697</v>
      </c>
      <c r="E361" s="399" t="s">
        <v>1091</v>
      </c>
      <c r="F361" s="399" t="s">
        <v>1092</v>
      </c>
      <c r="G361" s="399" t="s">
        <v>162</v>
      </c>
      <c r="H361" s="399" t="s">
        <v>244</v>
      </c>
      <c r="I361" s="399"/>
      <c r="J361" s="399"/>
      <c r="K361" s="399" t="s">
        <v>245</v>
      </c>
      <c r="L361" s="399"/>
      <c r="M361" s="399" t="s">
        <v>246</v>
      </c>
      <c r="N361" s="400"/>
      <c r="O361" s="400"/>
    </row>
    <row r="362" ht="15.0" customHeight="1">
      <c r="A362" s="385" t="s">
        <v>1093</v>
      </c>
      <c r="B362" s="399"/>
      <c r="C362" s="399"/>
      <c r="D362" s="399"/>
      <c r="E362" s="399"/>
      <c r="F362" s="399"/>
      <c r="G362" s="399"/>
      <c r="H362" s="399"/>
      <c r="I362" s="399"/>
      <c r="J362" s="399"/>
      <c r="K362" s="399" t="s">
        <v>279</v>
      </c>
      <c r="L362" s="399" t="s">
        <v>1094</v>
      </c>
      <c r="M362" s="399" t="s">
        <v>246</v>
      </c>
      <c r="N362" s="400"/>
      <c r="O362" s="400"/>
    </row>
    <row r="363" ht="15.0" customHeight="1">
      <c r="A363" s="385" t="s">
        <v>1095</v>
      </c>
      <c r="B363" s="399"/>
      <c r="C363" s="399"/>
      <c r="D363" s="399"/>
      <c r="E363" s="399"/>
      <c r="F363" s="399"/>
      <c r="G363" s="399"/>
      <c r="H363" s="399"/>
      <c r="I363" s="399"/>
      <c r="J363" s="399"/>
      <c r="K363" s="399"/>
      <c r="L363" s="399"/>
      <c r="M363" s="399" t="s">
        <v>246</v>
      </c>
      <c r="N363" s="400"/>
      <c r="O363" s="400"/>
    </row>
    <row r="364" ht="15.0" customHeight="1">
      <c r="A364" s="385" t="s">
        <v>1096</v>
      </c>
      <c r="B364" s="399"/>
      <c r="C364" s="399"/>
      <c r="D364" s="399"/>
      <c r="E364" s="399"/>
      <c r="F364" s="399"/>
      <c r="G364" s="399"/>
      <c r="H364" s="399"/>
      <c r="I364" s="399"/>
      <c r="J364" s="399"/>
      <c r="K364" s="399" t="s">
        <v>279</v>
      </c>
      <c r="L364" s="399" t="s">
        <v>1097</v>
      </c>
      <c r="M364" s="399" t="s">
        <v>246</v>
      </c>
      <c r="N364" s="400"/>
      <c r="O364" s="400"/>
    </row>
    <row r="365" ht="15.0" customHeight="1">
      <c r="A365" s="385" t="s">
        <v>1098</v>
      </c>
      <c r="B365" s="399" t="s">
        <v>253</v>
      </c>
      <c r="C365" s="399" t="s">
        <v>240</v>
      </c>
      <c r="D365" s="399" t="s">
        <v>241</v>
      </c>
      <c r="E365" s="399" t="s">
        <v>1099</v>
      </c>
      <c r="F365" s="399" t="s">
        <v>1100</v>
      </c>
      <c r="G365" s="399" t="s">
        <v>263</v>
      </c>
      <c r="H365" s="399" t="s">
        <v>273</v>
      </c>
      <c r="I365" s="399" t="s">
        <v>274</v>
      </c>
      <c r="J365" s="399"/>
      <c r="K365" s="399" t="s">
        <v>279</v>
      </c>
      <c r="L365" s="399" t="s">
        <v>1101</v>
      </c>
      <c r="M365" s="399" t="s">
        <v>246</v>
      </c>
      <c r="N365" s="400"/>
      <c r="O365" s="400"/>
    </row>
    <row r="366" ht="15.0" customHeight="1">
      <c r="A366" s="385" t="s">
        <v>1102</v>
      </c>
      <c r="B366" s="399"/>
      <c r="C366" s="399"/>
      <c r="D366" s="399"/>
      <c r="E366" s="399"/>
      <c r="F366" s="399"/>
      <c r="G366" s="399"/>
      <c r="H366" s="399"/>
      <c r="I366" s="399"/>
      <c r="J366" s="399"/>
      <c r="K366" s="399" t="s">
        <v>279</v>
      </c>
      <c r="L366" s="399" t="s">
        <v>1101</v>
      </c>
      <c r="M366" s="399" t="s">
        <v>246</v>
      </c>
      <c r="N366" s="400"/>
      <c r="O366" s="400"/>
    </row>
    <row r="367" ht="15.0" customHeight="1">
      <c r="A367" s="385" t="s">
        <v>1103</v>
      </c>
      <c r="B367" s="399"/>
      <c r="C367" s="399"/>
      <c r="D367" s="399"/>
      <c r="E367" s="399"/>
      <c r="F367" s="399"/>
      <c r="G367" s="399"/>
      <c r="H367" s="399"/>
      <c r="I367" s="399"/>
      <c r="J367" s="399"/>
      <c r="K367" s="399"/>
      <c r="L367" s="399"/>
      <c r="M367" s="399" t="s">
        <v>246</v>
      </c>
      <c r="N367" s="400"/>
      <c r="O367" s="400"/>
    </row>
    <row r="368" ht="15.0" customHeight="1">
      <c r="A368" s="385" t="s">
        <v>1104</v>
      </c>
      <c r="B368" s="399"/>
      <c r="C368" s="399"/>
      <c r="D368" s="399"/>
      <c r="E368" s="399"/>
      <c r="F368" s="399"/>
      <c r="G368" s="399"/>
      <c r="H368" s="399"/>
      <c r="I368" s="399"/>
      <c r="J368" s="399"/>
      <c r="K368" s="399" t="s">
        <v>467</v>
      </c>
      <c r="L368" s="399" t="s">
        <v>1105</v>
      </c>
      <c r="M368" s="399" t="s">
        <v>246</v>
      </c>
      <c r="N368" s="400"/>
      <c r="O368" s="400"/>
    </row>
    <row r="369" ht="15.0" customHeight="1">
      <c r="A369" s="385" t="s">
        <v>1106</v>
      </c>
      <c r="B369" s="399" t="s">
        <v>265</v>
      </c>
      <c r="C369" s="399" t="s">
        <v>319</v>
      </c>
      <c r="D369" s="399" t="s">
        <v>302</v>
      </c>
      <c r="E369" s="399" t="s">
        <v>255</v>
      </c>
      <c r="F369" s="399" t="s">
        <v>1107</v>
      </c>
      <c r="G369" s="399"/>
      <c r="H369" s="399" t="s">
        <v>311</v>
      </c>
      <c r="I369" s="399"/>
      <c r="J369" s="399"/>
      <c r="K369" s="399" t="s">
        <v>279</v>
      </c>
      <c r="L369" s="399"/>
      <c r="M369" s="399" t="s">
        <v>246</v>
      </c>
      <c r="N369" s="400"/>
      <c r="O369" s="400"/>
    </row>
    <row r="370" ht="15.0" customHeight="1">
      <c r="A370" s="385" t="s">
        <v>1108</v>
      </c>
      <c r="B370" s="399" t="s">
        <v>260</v>
      </c>
      <c r="C370" s="399" t="s">
        <v>311</v>
      </c>
      <c r="D370" s="399" t="s">
        <v>302</v>
      </c>
      <c r="E370" s="399" t="s">
        <v>810</v>
      </c>
      <c r="F370" s="399" t="s">
        <v>1109</v>
      </c>
      <c r="G370" s="399"/>
      <c r="H370" s="399" t="s">
        <v>244</v>
      </c>
      <c r="I370" s="399"/>
      <c r="J370" s="399"/>
      <c r="K370" s="399" t="s">
        <v>467</v>
      </c>
      <c r="L370" s="399" t="s">
        <v>981</v>
      </c>
      <c r="M370" s="399" t="s">
        <v>246</v>
      </c>
      <c r="N370" s="400"/>
      <c r="O370" s="400"/>
    </row>
    <row r="371" ht="15.0" customHeight="1">
      <c r="A371" s="385" t="s">
        <v>1110</v>
      </c>
      <c r="B371" s="399"/>
      <c r="C371" s="399"/>
      <c r="D371" s="399"/>
      <c r="E371" s="399"/>
      <c r="F371" s="399"/>
      <c r="G371" s="399"/>
      <c r="H371" s="399"/>
      <c r="I371" s="399"/>
      <c r="J371" s="399"/>
      <c r="K371" s="399"/>
      <c r="L371" s="399"/>
      <c r="M371" s="399" t="s">
        <v>246</v>
      </c>
      <c r="N371" s="400"/>
      <c r="O371" s="400"/>
    </row>
    <row r="372" ht="15.0" customHeight="1">
      <c r="A372" s="385" t="s">
        <v>1111</v>
      </c>
      <c r="B372" s="399"/>
      <c r="C372" s="399"/>
      <c r="D372" s="399"/>
      <c r="E372" s="399"/>
      <c r="F372" s="399"/>
      <c r="G372" s="399"/>
      <c r="H372" s="399"/>
      <c r="I372" s="399"/>
      <c r="J372" s="399"/>
      <c r="K372" s="399" t="s">
        <v>467</v>
      </c>
      <c r="L372" s="399" t="s">
        <v>1112</v>
      </c>
      <c r="M372" s="399" t="s">
        <v>246</v>
      </c>
      <c r="N372" s="400"/>
      <c r="O372" s="400"/>
    </row>
    <row r="373" ht="15.0" customHeight="1">
      <c r="A373" s="385" t="s">
        <v>1113</v>
      </c>
      <c r="B373" s="399"/>
      <c r="C373" s="399"/>
      <c r="D373" s="399"/>
      <c r="E373" s="399"/>
      <c r="F373" s="399"/>
      <c r="G373" s="399"/>
      <c r="H373" s="399"/>
      <c r="I373" s="399"/>
      <c r="J373" s="399"/>
      <c r="K373" s="399" t="s">
        <v>467</v>
      </c>
      <c r="L373" s="399" t="s">
        <v>1114</v>
      </c>
      <c r="M373" s="399" t="s">
        <v>246</v>
      </c>
      <c r="N373" s="400"/>
      <c r="O373" s="400"/>
    </row>
    <row r="374" ht="15.0" customHeight="1">
      <c r="A374" s="385" t="s">
        <v>1115</v>
      </c>
      <c r="B374" s="399"/>
      <c r="C374" s="399"/>
      <c r="D374" s="399"/>
      <c r="E374" s="399"/>
      <c r="F374" s="399"/>
      <c r="G374" s="399"/>
      <c r="H374" s="399"/>
      <c r="I374" s="399"/>
      <c r="J374" s="399"/>
      <c r="K374" s="399" t="s">
        <v>467</v>
      </c>
      <c r="L374" s="399" t="s">
        <v>981</v>
      </c>
      <c r="M374" s="399" t="s">
        <v>246</v>
      </c>
      <c r="N374" s="400"/>
      <c r="O374" s="400"/>
    </row>
    <row r="375" ht="15.0" customHeight="1">
      <c r="A375" s="385" t="s">
        <v>1116</v>
      </c>
      <c r="B375" s="399" t="s">
        <v>239</v>
      </c>
      <c r="C375" s="399" t="s">
        <v>240</v>
      </c>
      <c r="D375" s="399" t="s">
        <v>337</v>
      </c>
      <c r="E375" s="399" t="s">
        <v>1117</v>
      </c>
      <c r="F375" s="399" t="s">
        <v>1118</v>
      </c>
      <c r="G375" s="399"/>
      <c r="H375" s="399" t="s">
        <v>244</v>
      </c>
      <c r="I375" s="399"/>
      <c r="J375" s="399"/>
      <c r="K375" s="399" t="s">
        <v>315</v>
      </c>
      <c r="L375" s="399"/>
      <c r="M375" s="399" t="s">
        <v>246</v>
      </c>
      <c r="N375" s="400"/>
      <c r="O375" s="400"/>
    </row>
    <row r="376" ht="15.0" customHeight="1">
      <c r="A376" s="385" t="s">
        <v>1119</v>
      </c>
      <c r="B376" s="399"/>
      <c r="C376" s="399"/>
      <c r="D376" s="399"/>
      <c r="E376" s="399"/>
      <c r="F376" s="399"/>
      <c r="G376" s="399"/>
      <c r="H376" s="399"/>
      <c r="I376" s="399"/>
      <c r="J376" s="399"/>
      <c r="K376" s="399"/>
      <c r="L376" s="399"/>
      <c r="M376" s="399" t="s">
        <v>258</v>
      </c>
      <c r="N376" s="400"/>
      <c r="O376" s="400"/>
    </row>
    <row r="377" ht="15.0" customHeight="1">
      <c r="A377" s="385" t="s">
        <v>1120</v>
      </c>
      <c r="B377" s="399" t="s">
        <v>260</v>
      </c>
      <c r="C377" s="399"/>
      <c r="D377" s="399"/>
      <c r="E377" s="399"/>
      <c r="F377" s="399"/>
      <c r="G377" s="399"/>
      <c r="H377" s="399"/>
      <c r="I377" s="399"/>
      <c r="J377" s="399"/>
      <c r="K377" s="399"/>
      <c r="L377" s="399"/>
      <c r="M377" s="399" t="s">
        <v>258</v>
      </c>
      <c r="N377" s="400"/>
      <c r="O377" s="400"/>
    </row>
    <row r="378" ht="15.0" customHeight="1">
      <c r="A378" s="385" t="s">
        <v>1121</v>
      </c>
      <c r="B378" s="399"/>
      <c r="C378" s="399"/>
      <c r="D378" s="399"/>
      <c r="E378" s="399"/>
      <c r="F378" s="399"/>
      <c r="G378" s="399"/>
      <c r="H378" s="399"/>
      <c r="I378" s="399"/>
      <c r="J378" s="399"/>
      <c r="K378" s="399"/>
      <c r="L378" s="399"/>
      <c r="M378" s="399" t="s">
        <v>246</v>
      </c>
      <c r="N378" s="400"/>
      <c r="O378" s="400"/>
    </row>
    <row r="379" ht="15.0" customHeight="1">
      <c r="A379" s="385" t="s">
        <v>1122</v>
      </c>
      <c r="B379" s="399" t="s">
        <v>248</v>
      </c>
      <c r="C379" s="399" t="s">
        <v>240</v>
      </c>
      <c r="D379" s="399" t="s">
        <v>249</v>
      </c>
      <c r="E379" s="399" t="s">
        <v>1123</v>
      </c>
      <c r="F379" s="399" t="s">
        <v>1124</v>
      </c>
      <c r="G379" s="399"/>
      <c r="H379" s="399" t="s">
        <v>342</v>
      </c>
      <c r="I379" s="399" t="s">
        <v>274</v>
      </c>
      <c r="J379" s="399"/>
      <c r="K379" s="399" t="s">
        <v>279</v>
      </c>
      <c r="L379" s="399"/>
      <c r="M379" s="399" t="s">
        <v>246</v>
      </c>
      <c r="N379" s="400"/>
      <c r="O379" s="400"/>
    </row>
    <row r="380" ht="15.0" customHeight="1">
      <c r="A380" s="385" t="s">
        <v>1125</v>
      </c>
      <c r="B380" s="399"/>
      <c r="C380" s="399"/>
      <c r="D380" s="399"/>
      <c r="E380" s="399"/>
      <c r="F380" s="399"/>
      <c r="G380" s="399"/>
      <c r="H380" s="399"/>
      <c r="I380" s="399"/>
      <c r="J380" s="399"/>
      <c r="K380" s="399"/>
      <c r="L380" s="399"/>
      <c r="M380" s="399" t="s">
        <v>246</v>
      </c>
      <c r="N380" s="400"/>
      <c r="O380" s="400"/>
    </row>
    <row r="381" ht="15.0" customHeight="1">
      <c r="A381" s="385" t="s">
        <v>1126</v>
      </c>
      <c r="B381" s="399"/>
      <c r="C381" s="399"/>
      <c r="D381" s="399"/>
      <c r="E381" s="399"/>
      <c r="F381" s="399"/>
      <c r="G381" s="399"/>
      <c r="H381" s="399"/>
      <c r="I381" s="399"/>
      <c r="J381" s="399"/>
      <c r="K381" s="399"/>
      <c r="L381" s="399" t="s">
        <v>1127</v>
      </c>
      <c r="M381" s="399" t="s">
        <v>246</v>
      </c>
      <c r="N381" s="400"/>
      <c r="O381" s="400"/>
    </row>
    <row r="382" ht="15.0" customHeight="1">
      <c r="A382" s="385" t="s">
        <v>1128</v>
      </c>
      <c r="B382" s="399"/>
      <c r="C382" s="399"/>
      <c r="D382" s="399"/>
      <c r="E382" s="399"/>
      <c r="F382" s="399"/>
      <c r="G382" s="399"/>
      <c r="H382" s="399"/>
      <c r="I382" s="399"/>
      <c r="J382" s="399"/>
      <c r="K382" s="399"/>
      <c r="L382" s="399"/>
      <c r="M382" s="399" t="s">
        <v>246</v>
      </c>
      <c r="N382" s="400"/>
      <c r="O382" s="400"/>
    </row>
    <row r="383" ht="15.0" customHeight="1">
      <c r="A383" s="385" t="s">
        <v>1129</v>
      </c>
      <c r="B383" s="399"/>
      <c r="C383" s="399"/>
      <c r="D383" s="399"/>
      <c r="E383" s="399"/>
      <c r="F383" s="399"/>
      <c r="G383" s="399"/>
      <c r="H383" s="399"/>
      <c r="I383" s="399"/>
      <c r="J383" s="399"/>
      <c r="K383" s="399"/>
      <c r="L383" s="399"/>
      <c r="M383" s="399" t="s">
        <v>246</v>
      </c>
      <c r="N383" s="400"/>
      <c r="O383" s="400"/>
    </row>
    <row r="384" ht="15.0" customHeight="1">
      <c r="A384" s="385" t="s">
        <v>1130</v>
      </c>
      <c r="B384" s="399" t="s">
        <v>290</v>
      </c>
      <c r="C384" s="399" t="s">
        <v>240</v>
      </c>
      <c r="D384" s="399" t="s">
        <v>241</v>
      </c>
      <c r="E384" s="399" t="s">
        <v>255</v>
      </c>
      <c r="F384" s="399" t="s">
        <v>1131</v>
      </c>
      <c r="G384" s="399" t="s">
        <v>380</v>
      </c>
      <c r="H384" s="399" t="s">
        <v>342</v>
      </c>
      <c r="I384" s="399" t="s">
        <v>274</v>
      </c>
      <c r="J384" s="399"/>
      <c r="K384" s="399" t="s">
        <v>245</v>
      </c>
      <c r="L384" s="399"/>
      <c r="M384" s="399" t="s">
        <v>246</v>
      </c>
      <c r="N384" s="400"/>
      <c r="O384" s="400"/>
    </row>
    <row r="385" ht="15.0" customHeight="1">
      <c r="A385" s="385" t="s">
        <v>1132</v>
      </c>
      <c r="B385" s="399" t="s">
        <v>253</v>
      </c>
      <c r="C385" s="399" t="s">
        <v>240</v>
      </c>
      <c r="D385" s="399" t="s">
        <v>867</v>
      </c>
      <c r="E385" s="399" t="s">
        <v>1133</v>
      </c>
      <c r="F385" s="399" t="s">
        <v>1134</v>
      </c>
      <c r="G385" s="399" t="s">
        <v>1135</v>
      </c>
      <c r="H385" s="399" t="s">
        <v>273</v>
      </c>
      <c r="I385" s="399" t="s">
        <v>274</v>
      </c>
      <c r="J385" s="399"/>
      <c r="K385" s="399" t="s">
        <v>279</v>
      </c>
      <c r="L385" s="399"/>
      <c r="M385" s="399" t="s">
        <v>246</v>
      </c>
      <c r="N385" s="400"/>
      <c r="O385" s="400"/>
    </row>
    <row r="386" ht="15.0" customHeight="1">
      <c r="A386" s="385" t="s">
        <v>1136</v>
      </c>
      <c r="B386" s="399"/>
      <c r="C386" s="399"/>
      <c r="D386" s="399"/>
      <c r="E386" s="399"/>
      <c r="F386" s="399"/>
      <c r="G386" s="399"/>
      <c r="H386" s="399"/>
      <c r="I386" s="399"/>
      <c r="J386" s="399"/>
      <c r="K386" s="399"/>
      <c r="L386" s="399"/>
      <c r="M386" s="399" t="s">
        <v>246</v>
      </c>
      <c r="N386" s="400"/>
      <c r="O386" s="400"/>
    </row>
    <row r="387" ht="15.0" customHeight="1">
      <c r="A387" s="385" t="s">
        <v>1137</v>
      </c>
      <c r="B387" s="399"/>
      <c r="C387" s="399"/>
      <c r="D387" s="399"/>
      <c r="E387" s="399"/>
      <c r="F387" s="399"/>
      <c r="G387" s="399"/>
      <c r="H387" s="399"/>
      <c r="I387" s="399"/>
      <c r="J387" s="399"/>
      <c r="K387" s="399"/>
      <c r="L387" s="399"/>
      <c r="M387" s="399" t="s">
        <v>246</v>
      </c>
      <c r="N387" s="400"/>
      <c r="O387" s="400"/>
    </row>
    <row r="388" ht="15.0" customHeight="1">
      <c r="A388" s="385" t="s">
        <v>1138</v>
      </c>
      <c r="B388" s="399" t="s">
        <v>248</v>
      </c>
      <c r="C388" s="399" t="s">
        <v>240</v>
      </c>
      <c r="D388" s="399" t="s">
        <v>249</v>
      </c>
      <c r="E388" s="399" t="s">
        <v>1139</v>
      </c>
      <c r="F388" s="399" t="s">
        <v>1140</v>
      </c>
      <c r="G388" s="399" t="s">
        <v>137</v>
      </c>
      <c r="H388" s="399" t="s">
        <v>273</v>
      </c>
      <c r="I388" s="399" t="s">
        <v>274</v>
      </c>
      <c r="J388" s="399"/>
      <c r="K388" s="399" t="s">
        <v>279</v>
      </c>
      <c r="L388" s="399" t="s">
        <v>940</v>
      </c>
      <c r="M388" s="399" t="s">
        <v>246</v>
      </c>
      <c r="N388" s="400"/>
      <c r="O388" s="400"/>
    </row>
    <row r="389" ht="15.0" customHeight="1">
      <c r="A389" s="385" t="s">
        <v>1141</v>
      </c>
      <c r="B389" s="399"/>
      <c r="C389" s="399"/>
      <c r="D389" s="399"/>
      <c r="E389" s="399"/>
      <c r="F389" s="399"/>
      <c r="G389" s="399"/>
      <c r="H389" s="399"/>
      <c r="I389" s="399"/>
      <c r="J389" s="399"/>
      <c r="K389" s="399"/>
      <c r="L389" s="399"/>
      <c r="M389" s="399" t="s">
        <v>246</v>
      </c>
      <c r="N389" s="400"/>
      <c r="O389" s="400"/>
    </row>
    <row r="390" ht="15.0" customHeight="1">
      <c r="A390" s="385" t="s">
        <v>1142</v>
      </c>
      <c r="B390" s="399" t="s">
        <v>239</v>
      </c>
      <c r="C390" s="399" t="s">
        <v>240</v>
      </c>
      <c r="D390" s="399" t="s">
        <v>241</v>
      </c>
      <c r="E390" s="399" t="s">
        <v>255</v>
      </c>
      <c r="F390" s="399" t="s">
        <v>1143</v>
      </c>
      <c r="G390" s="399"/>
      <c r="H390" s="399" t="s">
        <v>437</v>
      </c>
      <c r="I390" s="399" t="s">
        <v>274</v>
      </c>
      <c r="J390" s="399"/>
      <c r="K390" s="399" t="s">
        <v>245</v>
      </c>
      <c r="L390" s="399"/>
      <c r="M390" s="399" t="s">
        <v>246</v>
      </c>
      <c r="N390" s="400"/>
      <c r="O390" s="400"/>
    </row>
    <row r="391" ht="15.0" customHeight="1">
      <c r="A391" s="385" t="s">
        <v>1144</v>
      </c>
      <c r="B391" s="399"/>
      <c r="C391" s="399"/>
      <c r="D391" s="399"/>
      <c r="E391" s="399"/>
      <c r="F391" s="399"/>
      <c r="G391" s="399"/>
      <c r="H391" s="399"/>
      <c r="I391" s="399"/>
      <c r="J391" s="399"/>
      <c r="K391" s="399"/>
      <c r="L391" s="399"/>
      <c r="M391" s="399" t="s">
        <v>246</v>
      </c>
      <c r="N391" s="400"/>
      <c r="O391" s="400"/>
    </row>
    <row r="392" ht="15.0" customHeight="1">
      <c r="A392" s="385" t="s">
        <v>1145</v>
      </c>
      <c r="B392" s="399" t="s">
        <v>290</v>
      </c>
      <c r="C392" s="399" t="s">
        <v>240</v>
      </c>
      <c r="D392" s="399" t="s">
        <v>241</v>
      </c>
      <c r="E392" s="399" t="s">
        <v>255</v>
      </c>
      <c r="F392" s="399" t="s">
        <v>1146</v>
      </c>
      <c r="G392" s="399" t="s">
        <v>137</v>
      </c>
      <c r="H392" s="399" t="s">
        <v>244</v>
      </c>
      <c r="I392" s="399"/>
      <c r="J392" s="399"/>
      <c r="K392" s="399" t="s">
        <v>315</v>
      </c>
      <c r="L392" s="399"/>
      <c r="M392" s="399" t="s">
        <v>246</v>
      </c>
      <c r="N392" s="400"/>
      <c r="O392" s="400"/>
    </row>
    <row r="393" ht="15.0" customHeight="1">
      <c r="A393" s="385" t="s">
        <v>1147</v>
      </c>
      <c r="B393" s="399" t="s">
        <v>253</v>
      </c>
      <c r="C393" s="399" t="s">
        <v>240</v>
      </c>
      <c r="D393" s="399" t="s">
        <v>697</v>
      </c>
      <c r="E393" s="399" t="s">
        <v>1117</v>
      </c>
      <c r="F393" s="399" t="s">
        <v>1148</v>
      </c>
      <c r="G393" s="399"/>
      <c r="H393" s="399" t="s">
        <v>244</v>
      </c>
      <c r="I393" s="399"/>
      <c r="J393" s="399"/>
      <c r="K393" s="399" t="s">
        <v>279</v>
      </c>
      <c r="L393" s="399"/>
      <c r="M393" s="399" t="s">
        <v>246</v>
      </c>
      <c r="N393" s="400"/>
      <c r="O393" s="400"/>
    </row>
    <row r="394" ht="15.0" customHeight="1">
      <c r="A394" s="385" t="s">
        <v>1149</v>
      </c>
      <c r="B394" s="399"/>
      <c r="C394" s="399"/>
      <c r="D394" s="399"/>
      <c r="E394" s="399"/>
      <c r="F394" s="399"/>
      <c r="G394" s="399"/>
      <c r="H394" s="399"/>
      <c r="I394" s="399"/>
      <c r="J394" s="399"/>
      <c r="K394" s="399"/>
      <c r="L394" s="399"/>
      <c r="M394" s="399" t="s">
        <v>246</v>
      </c>
      <c r="N394" s="400"/>
      <c r="O394" s="400"/>
    </row>
    <row r="395" ht="15.0" customHeight="1">
      <c r="A395" s="385" t="s">
        <v>1150</v>
      </c>
      <c r="B395" s="399"/>
      <c r="C395" s="399"/>
      <c r="D395" s="399"/>
      <c r="E395" s="399"/>
      <c r="F395" s="399"/>
      <c r="G395" s="399"/>
      <c r="H395" s="399"/>
      <c r="I395" s="399"/>
      <c r="J395" s="399"/>
      <c r="K395" s="399"/>
      <c r="L395" s="399"/>
      <c r="M395" s="399" t="s">
        <v>246</v>
      </c>
      <c r="N395" s="400"/>
      <c r="O395" s="400"/>
    </row>
    <row r="396" ht="15.0" customHeight="1">
      <c r="A396" s="385" t="s">
        <v>1151</v>
      </c>
      <c r="B396" s="399" t="s">
        <v>260</v>
      </c>
      <c r="C396" s="399" t="s">
        <v>311</v>
      </c>
      <c r="D396" s="399" t="s">
        <v>337</v>
      </c>
      <c r="E396" s="399" t="s">
        <v>1152</v>
      </c>
      <c r="F396" s="399" t="s">
        <v>1153</v>
      </c>
      <c r="G396" s="399"/>
      <c r="H396" s="399" t="s">
        <v>700</v>
      </c>
      <c r="I396" s="399"/>
      <c r="J396" s="399"/>
      <c r="K396" s="399" t="s">
        <v>467</v>
      </c>
      <c r="L396" s="399" t="s">
        <v>1154</v>
      </c>
      <c r="M396" s="399" t="s">
        <v>246</v>
      </c>
      <c r="N396" s="400"/>
      <c r="O396" s="400"/>
    </row>
    <row r="397" ht="15.0" customHeight="1">
      <c r="A397" s="385" t="s">
        <v>1155</v>
      </c>
      <c r="B397" s="399" t="s">
        <v>301</v>
      </c>
      <c r="C397" s="399" t="s">
        <v>319</v>
      </c>
      <c r="D397" s="399" t="s">
        <v>302</v>
      </c>
      <c r="E397" s="399" t="s">
        <v>255</v>
      </c>
      <c r="F397" s="399" t="s">
        <v>1156</v>
      </c>
      <c r="G397" s="399"/>
      <c r="H397" s="399" t="s">
        <v>388</v>
      </c>
      <c r="I397" s="399"/>
      <c r="J397" s="399"/>
      <c r="K397" s="399" t="s">
        <v>279</v>
      </c>
      <c r="L397" s="399"/>
      <c r="M397" s="399" t="s">
        <v>246</v>
      </c>
      <c r="N397" s="400"/>
      <c r="O397" s="400"/>
    </row>
    <row r="398" ht="15.0" customHeight="1">
      <c r="A398" s="385" t="s">
        <v>1157</v>
      </c>
      <c r="B398" s="399"/>
      <c r="C398" s="399"/>
      <c r="D398" s="399"/>
      <c r="E398" s="399"/>
      <c r="F398" s="399"/>
      <c r="G398" s="399"/>
      <c r="H398" s="399"/>
      <c r="I398" s="399"/>
      <c r="J398" s="399"/>
      <c r="K398" s="399"/>
      <c r="L398" s="399" t="s">
        <v>1112</v>
      </c>
      <c r="M398" s="399" t="s">
        <v>246</v>
      </c>
      <c r="N398" s="400"/>
      <c r="O398" s="400"/>
    </row>
    <row r="399" ht="15.0" customHeight="1">
      <c r="A399" s="385" t="s">
        <v>1158</v>
      </c>
      <c r="B399" s="399" t="s">
        <v>248</v>
      </c>
      <c r="C399" s="399" t="s">
        <v>319</v>
      </c>
      <c r="D399" s="399" t="s">
        <v>281</v>
      </c>
      <c r="E399" s="399" t="s">
        <v>255</v>
      </c>
      <c r="F399" s="399" t="s">
        <v>1159</v>
      </c>
      <c r="G399" s="399" t="s">
        <v>380</v>
      </c>
      <c r="H399" s="399" t="s">
        <v>569</v>
      </c>
      <c r="I399" s="399"/>
      <c r="J399" s="399"/>
      <c r="K399" s="399" t="s">
        <v>279</v>
      </c>
      <c r="L399" s="399" t="s">
        <v>1160</v>
      </c>
      <c r="M399" s="399" t="s">
        <v>246</v>
      </c>
      <c r="N399" s="400"/>
      <c r="O399" s="400"/>
    </row>
    <row r="400" ht="15.0" customHeight="1">
      <c r="A400" s="385" t="s">
        <v>1161</v>
      </c>
      <c r="B400" s="399" t="s">
        <v>239</v>
      </c>
      <c r="C400" s="399" t="s">
        <v>240</v>
      </c>
      <c r="D400" s="399" t="s">
        <v>241</v>
      </c>
      <c r="E400" s="399" t="s">
        <v>1162</v>
      </c>
      <c r="F400" s="399" t="s">
        <v>1163</v>
      </c>
      <c r="G400" s="399"/>
      <c r="H400" s="399" t="s">
        <v>244</v>
      </c>
      <c r="I400" s="399"/>
      <c r="J400" s="399"/>
      <c r="K400" s="399" t="s">
        <v>245</v>
      </c>
      <c r="L400" s="399"/>
      <c r="M400" s="399" t="s">
        <v>246</v>
      </c>
      <c r="N400" s="400"/>
      <c r="O400" s="400"/>
    </row>
    <row r="401" ht="15.0" customHeight="1">
      <c r="A401" s="385" t="s">
        <v>1164</v>
      </c>
      <c r="B401" s="399" t="s">
        <v>253</v>
      </c>
      <c r="C401" s="399" t="s">
        <v>240</v>
      </c>
      <c r="D401" s="399" t="s">
        <v>736</v>
      </c>
      <c r="E401" s="399" t="s">
        <v>1165</v>
      </c>
      <c r="F401" s="399" t="s">
        <v>1166</v>
      </c>
      <c r="G401" s="399" t="s">
        <v>162</v>
      </c>
      <c r="H401" s="399" t="s">
        <v>244</v>
      </c>
      <c r="I401" s="399"/>
      <c r="J401" s="399"/>
      <c r="K401" s="399" t="s">
        <v>245</v>
      </c>
      <c r="L401" s="399"/>
      <c r="M401" s="399" t="s">
        <v>246</v>
      </c>
      <c r="N401" s="400"/>
      <c r="O401" s="400"/>
    </row>
    <row r="402" ht="15.0" customHeight="1">
      <c r="A402" s="385" t="s">
        <v>1167</v>
      </c>
      <c r="B402" s="399"/>
      <c r="C402" s="399"/>
      <c r="D402" s="399"/>
      <c r="E402" s="399"/>
      <c r="F402" s="399"/>
      <c r="G402" s="399"/>
      <c r="H402" s="399"/>
      <c r="I402" s="399"/>
      <c r="J402" s="399"/>
      <c r="K402" s="399"/>
      <c r="L402" s="399"/>
      <c r="M402" s="399" t="s">
        <v>246</v>
      </c>
      <c r="N402" s="400"/>
      <c r="O402" s="400"/>
    </row>
    <row r="403" ht="15.0" customHeight="1">
      <c r="A403" s="385" t="s">
        <v>1168</v>
      </c>
      <c r="B403" s="399" t="s">
        <v>290</v>
      </c>
      <c r="C403" s="399" t="s">
        <v>240</v>
      </c>
      <c r="D403" s="399" t="s">
        <v>241</v>
      </c>
      <c r="E403" s="399" t="s">
        <v>255</v>
      </c>
      <c r="F403" s="399" t="s">
        <v>1169</v>
      </c>
      <c r="G403" s="399"/>
      <c r="H403" s="399" t="s">
        <v>244</v>
      </c>
      <c r="I403" s="399"/>
      <c r="J403" s="399"/>
      <c r="K403" s="399" t="s">
        <v>315</v>
      </c>
      <c r="L403" s="399"/>
      <c r="M403" s="399" t="s">
        <v>246</v>
      </c>
      <c r="N403" s="400"/>
      <c r="O403" s="400"/>
    </row>
    <row r="404" ht="15.0" customHeight="1">
      <c r="A404" s="385" t="s">
        <v>1170</v>
      </c>
      <c r="B404" s="399"/>
      <c r="C404" s="399"/>
      <c r="D404" s="399"/>
      <c r="E404" s="399"/>
      <c r="F404" s="399"/>
      <c r="G404" s="399"/>
      <c r="H404" s="399"/>
      <c r="I404" s="399"/>
      <c r="J404" s="399"/>
      <c r="K404" s="399"/>
      <c r="L404" s="399"/>
      <c r="M404" s="399" t="s">
        <v>246</v>
      </c>
      <c r="N404" s="400"/>
      <c r="O404" s="400"/>
    </row>
    <row r="405" ht="15.0" customHeight="1">
      <c r="A405" s="385" t="s">
        <v>1171</v>
      </c>
      <c r="B405" s="399"/>
      <c r="C405" s="399"/>
      <c r="D405" s="399"/>
      <c r="E405" s="399"/>
      <c r="F405" s="399"/>
      <c r="G405" s="399"/>
      <c r="H405" s="399"/>
      <c r="I405" s="399"/>
      <c r="J405" s="399"/>
      <c r="K405" s="399"/>
      <c r="L405" s="399" t="s">
        <v>1094</v>
      </c>
      <c r="M405" s="399" t="s">
        <v>246</v>
      </c>
      <c r="N405" s="400"/>
      <c r="O405" s="400"/>
    </row>
    <row r="406" ht="15.0" customHeight="1">
      <c r="A406" s="385" t="s">
        <v>1172</v>
      </c>
      <c r="B406" s="399"/>
      <c r="C406" s="399"/>
      <c r="D406" s="399"/>
      <c r="E406" s="399"/>
      <c r="F406" s="399"/>
      <c r="G406" s="399"/>
      <c r="H406" s="399"/>
      <c r="I406" s="399"/>
      <c r="J406" s="399"/>
      <c r="K406" s="399"/>
      <c r="L406" s="399"/>
      <c r="M406" s="399" t="s">
        <v>246</v>
      </c>
      <c r="N406" s="400"/>
      <c r="O406" s="400"/>
    </row>
    <row r="407" ht="15.0" customHeight="1">
      <c r="A407" s="385" t="s">
        <v>1173</v>
      </c>
      <c r="B407" s="399" t="s">
        <v>265</v>
      </c>
      <c r="C407" s="399" t="s">
        <v>240</v>
      </c>
      <c r="D407" s="399" t="s">
        <v>249</v>
      </c>
      <c r="E407" s="399" t="s">
        <v>249</v>
      </c>
      <c r="F407" s="399" t="s">
        <v>1174</v>
      </c>
      <c r="G407" s="399"/>
      <c r="H407" s="399" t="s">
        <v>244</v>
      </c>
      <c r="I407" s="399"/>
      <c r="J407" s="399"/>
      <c r="K407" s="399" t="s">
        <v>315</v>
      </c>
      <c r="L407" s="399"/>
      <c r="M407" s="399" t="s">
        <v>246</v>
      </c>
      <c r="N407" s="400"/>
      <c r="O407" s="400"/>
    </row>
    <row r="408" ht="15.0" customHeight="1">
      <c r="A408" s="385" t="s">
        <v>1175</v>
      </c>
      <c r="B408" s="399"/>
      <c r="C408" s="399"/>
      <c r="D408" s="399"/>
      <c r="E408" s="399"/>
      <c r="F408" s="399"/>
      <c r="G408" s="399"/>
      <c r="H408" s="399"/>
      <c r="I408" s="399"/>
      <c r="J408" s="399"/>
      <c r="K408" s="399"/>
      <c r="L408" s="399"/>
      <c r="M408" s="399" t="s">
        <v>246</v>
      </c>
      <c r="N408" s="400"/>
      <c r="O408" s="400"/>
    </row>
    <row r="409" ht="15.0" customHeight="1">
      <c r="A409" s="385" t="s">
        <v>1176</v>
      </c>
      <c r="B409" s="399" t="s">
        <v>260</v>
      </c>
      <c r="C409" s="399" t="s">
        <v>311</v>
      </c>
      <c r="D409" s="399" t="s">
        <v>302</v>
      </c>
      <c r="E409" s="399" t="s">
        <v>1177</v>
      </c>
      <c r="F409" s="399" t="s">
        <v>1178</v>
      </c>
      <c r="G409" s="399"/>
      <c r="H409" s="399" t="s">
        <v>244</v>
      </c>
      <c r="I409" s="399"/>
      <c r="J409" s="399"/>
      <c r="K409" s="399" t="s">
        <v>467</v>
      </c>
      <c r="L409" s="399" t="s">
        <v>1179</v>
      </c>
      <c r="M409" s="399" t="s">
        <v>246</v>
      </c>
      <c r="N409" s="400"/>
      <c r="O409" s="400"/>
    </row>
    <row r="410" ht="15.0" customHeight="1">
      <c r="A410" s="385" t="s">
        <v>1180</v>
      </c>
      <c r="B410" s="399"/>
      <c r="C410" s="399"/>
      <c r="D410" s="399"/>
      <c r="E410" s="399"/>
      <c r="F410" s="399"/>
      <c r="G410" s="399"/>
      <c r="H410" s="399"/>
      <c r="I410" s="399"/>
      <c r="J410" s="399"/>
      <c r="K410" s="399"/>
      <c r="L410" s="399"/>
      <c r="M410" s="399" t="s">
        <v>246</v>
      </c>
      <c r="N410" s="400"/>
      <c r="O410" s="400"/>
    </row>
    <row r="411" ht="15.0" customHeight="1">
      <c r="A411" s="385" t="s">
        <v>1181</v>
      </c>
      <c r="B411" s="399"/>
      <c r="C411" s="399"/>
      <c r="D411" s="399"/>
      <c r="E411" s="399"/>
      <c r="F411" s="399"/>
      <c r="G411" s="399"/>
      <c r="H411" s="399"/>
      <c r="I411" s="399"/>
      <c r="J411" s="399"/>
      <c r="K411" s="399"/>
      <c r="L411" s="399"/>
      <c r="M411" s="399" t="s">
        <v>246</v>
      </c>
      <c r="N411" s="400"/>
      <c r="O411" s="400"/>
    </row>
    <row r="412" ht="15.0" customHeight="1">
      <c r="A412" s="385"/>
      <c r="B412" s="399"/>
      <c r="C412" s="399"/>
      <c r="D412" s="399"/>
      <c r="E412" s="399"/>
      <c r="F412" s="399"/>
      <c r="G412" s="399"/>
      <c r="H412" s="399"/>
      <c r="I412" s="399"/>
      <c r="J412" s="399"/>
      <c r="K412" s="399"/>
      <c r="L412" s="399"/>
      <c r="M412" s="399"/>
      <c r="N412" s="400"/>
      <c r="O412" s="400"/>
    </row>
    <row r="413" ht="15.0" customHeight="1">
      <c r="A413" s="385"/>
      <c r="B413" s="399"/>
      <c r="C413" s="399"/>
      <c r="D413" s="399"/>
      <c r="E413" s="399"/>
      <c r="F413" s="399"/>
      <c r="G413" s="399"/>
      <c r="H413" s="399"/>
      <c r="I413" s="399"/>
      <c r="J413" s="399"/>
      <c r="K413" s="399"/>
      <c r="L413" s="399"/>
      <c r="M413" s="399"/>
      <c r="N413" s="400"/>
      <c r="O413" s="400"/>
    </row>
    <row r="414" ht="15.0" customHeight="1">
      <c r="A414" s="385"/>
      <c r="B414" s="399"/>
      <c r="C414" s="399"/>
      <c r="D414" s="399"/>
      <c r="E414" s="399"/>
      <c r="F414" s="399"/>
      <c r="G414" s="399"/>
      <c r="H414" s="399"/>
      <c r="I414" s="399"/>
      <c r="J414" s="399"/>
      <c r="K414" s="399"/>
      <c r="L414" s="399"/>
      <c r="M414" s="399"/>
      <c r="N414" s="400"/>
      <c r="O414" s="400"/>
    </row>
    <row r="415" ht="15.0" customHeight="1">
      <c r="A415" s="385"/>
      <c r="B415" s="399"/>
      <c r="C415" s="399"/>
      <c r="D415" s="399"/>
      <c r="E415" s="399"/>
      <c r="F415" s="399"/>
      <c r="G415" s="399"/>
      <c r="H415" s="399"/>
      <c r="I415" s="399"/>
      <c r="J415" s="399"/>
      <c r="K415" s="399"/>
      <c r="L415" s="399"/>
      <c r="M415" s="399"/>
      <c r="N415" s="400"/>
      <c r="O415" s="400"/>
    </row>
    <row r="416" ht="15.0" customHeight="1">
      <c r="A416" s="385"/>
      <c r="B416" s="399"/>
      <c r="C416" s="399"/>
      <c r="D416" s="399"/>
      <c r="E416" s="399"/>
      <c r="F416" s="399"/>
      <c r="G416" s="399"/>
      <c r="H416" s="399"/>
      <c r="I416" s="399"/>
      <c r="J416" s="399"/>
      <c r="K416" s="399"/>
      <c r="L416" s="399"/>
      <c r="M416" s="399"/>
      <c r="N416" s="400"/>
      <c r="O416" s="400"/>
    </row>
    <row r="417" ht="15.0" customHeight="1">
      <c r="A417" s="385"/>
      <c r="B417" s="399"/>
      <c r="C417" s="399"/>
      <c r="D417" s="399"/>
      <c r="E417" s="399"/>
      <c r="F417" s="399"/>
      <c r="G417" s="399"/>
      <c r="H417" s="399"/>
      <c r="I417" s="399"/>
      <c r="J417" s="399"/>
      <c r="K417" s="399"/>
      <c r="L417" s="399"/>
      <c r="M417" s="399"/>
      <c r="N417" s="400"/>
      <c r="O417" s="400"/>
    </row>
    <row r="418" ht="15.0" customHeight="1">
      <c r="A418" s="385"/>
      <c r="B418" s="399"/>
      <c r="C418" s="399"/>
      <c r="D418" s="399"/>
      <c r="E418" s="399"/>
      <c r="F418" s="399"/>
      <c r="G418" s="399"/>
      <c r="H418" s="399"/>
      <c r="I418" s="399"/>
      <c r="J418" s="399"/>
      <c r="K418" s="399"/>
      <c r="L418" s="399"/>
      <c r="M418" s="399"/>
      <c r="N418" s="400"/>
      <c r="O418" s="400"/>
    </row>
    <row r="419" ht="15.0" customHeight="1">
      <c r="A419" s="385"/>
      <c r="B419" s="399"/>
      <c r="C419" s="399"/>
      <c r="D419" s="399"/>
      <c r="E419" s="399"/>
      <c r="F419" s="399"/>
      <c r="G419" s="399"/>
      <c r="H419" s="399"/>
      <c r="I419" s="399"/>
      <c r="J419" s="399"/>
      <c r="K419" s="399"/>
      <c r="L419" s="399"/>
      <c r="M419" s="399"/>
      <c r="N419" s="400"/>
      <c r="O419" s="400"/>
    </row>
    <row r="420" ht="15.0" customHeight="1">
      <c r="A420" s="385"/>
      <c r="B420" s="399"/>
      <c r="C420" s="399"/>
      <c r="D420" s="399"/>
      <c r="E420" s="399"/>
      <c r="F420" s="399"/>
      <c r="G420" s="399"/>
      <c r="H420" s="399"/>
      <c r="I420" s="399"/>
      <c r="J420" s="399"/>
      <c r="K420" s="399"/>
      <c r="L420" s="399"/>
      <c r="M420" s="399"/>
      <c r="N420" s="400"/>
      <c r="O420" s="400"/>
    </row>
    <row r="421" ht="15.0" customHeight="1">
      <c r="A421" s="385"/>
      <c r="B421" s="399"/>
      <c r="C421" s="399"/>
      <c r="D421" s="399"/>
      <c r="E421" s="399"/>
      <c r="F421" s="399"/>
      <c r="G421" s="399"/>
      <c r="H421" s="399"/>
      <c r="I421" s="399"/>
      <c r="J421" s="399"/>
      <c r="K421" s="399"/>
      <c r="L421" s="399"/>
      <c r="M421" s="399"/>
      <c r="N421" s="400"/>
      <c r="O421" s="400"/>
    </row>
    <row r="422" ht="15.0" customHeight="1">
      <c r="A422" s="385"/>
      <c r="B422" s="399"/>
      <c r="C422" s="399"/>
      <c r="D422" s="399"/>
      <c r="E422" s="399"/>
      <c r="F422" s="399"/>
      <c r="G422" s="399"/>
      <c r="H422" s="399"/>
      <c r="I422" s="399"/>
      <c r="J422" s="399"/>
      <c r="K422" s="399"/>
      <c r="L422" s="399"/>
      <c r="M422" s="399"/>
      <c r="N422" s="400"/>
      <c r="O422" s="400"/>
    </row>
    <row r="423" ht="15.0" customHeight="1">
      <c r="A423" s="385"/>
      <c r="B423" s="399"/>
      <c r="C423" s="399"/>
      <c r="D423" s="399"/>
      <c r="E423" s="399"/>
      <c r="F423" s="399"/>
      <c r="G423" s="399"/>
      <c r="H423" s="399"/>
      <c r="I423" s="399"/>
      <c r="J423" s="399"/>
      <c r="K423" s="399"/>
      <c r="L423" s="399"/>
      <c r="M423" s="399"/>
      <c r="N423" s="400"/>
      <c r="O423" s="400"/>
    </row>
    <row r="424" ht="15.0" customHeight="1">
      <c r="A424" s="385"/>
      <c r="B424" s="399"/>
      <c r="C424" s="399"/>
      <c r="D424" s="399"/>
      <c r="E424" s="399"/>
      <c r="F424" s="399"/>
      <c r="G424" s="399"/>
      <c r="H424" s="399"/>
      <c r="I424" s="399"/>
      <c r="J424" s="399"/>
      <c r="K424" s="399"/>
      <c r="L424" s="399"/>
      <c r="M424" s="399"/>
      <c r="N424" s="400"/>
      <c r="O424" s="400"/>
    </row>
    <row r="425" ht="15.0" customHeight="1">
      <c r="A425" s="385"/>
      <c r="B425" s="399"/>
      <c r="C425" s="399"/>
      <c r="D425" s="399"/>
      <c r="E425" s="399"/>
      <c r="F425" s="399"/>
      <c r="G425" s="399"/>
      <c r="H425" s="399"/>
      <c r="I425" s="399"/>
      <c r="J425" s="399"/>
      <c r="K425" s="399"/>
      <c r="L425" s="399"/>
      <c r="M425" s="399"/>
      <c r="N425" s="400"/>
      <c r="O425" s="400"/>
    </row>
    <row r="426" ht="15.0" customHeight="1">
      <c r="A426" s="385"/>
      <c r="B426" s="399"/>
      <c r="C426" s="399"/>
      <c r="D426" s="399"/>
      <c r="E426" s="399"/>
      <c r="F426" s="399"/>
      <c r="G426" s="399"/>
      <c r="H426" s="399"/>
      <c r="I426" s="399"/>
      <c r="J426" s="399"/>
      <c r="K426" s="399"/>
      <c r="L426" s="399"/>
      <c r="M426" s="399"/>
      <c r="N426" s="400"/>
      <c r="O426" s="400"/>
    </row>
    <row r="427" ht="15.0" customHeight="1">
      <c r="A427" s="385"/>
      <c r="B427" s="399"/>
      <c r="C427" s="399"/>
      <c r="D427" s="399"/>
      <c r="E427" s="399"/>
      <c r="F427" s="399"/>
      <c r="G427" s="399"/>
      <c r="H427" s="399"/>
      <c r="I427" s="399"/>
      <c r="J427" s="399"/>
      <c r="K427" s="399"/>
      <c r="L427" s="399"/>
      <c r="M427" s="399"/>
      <c r="N427" s="400"/>
      <c r="O427" s="400"/>
    </row>
    <row r="428" ht="15.0" customHeight="1">
      <c r="A428" s="385"/>
      <c r="B428" s="399"/>
      <c r="C428" s="399"/>
      <c r="D428" s="399"/>
      <c r="E428" s="399"/>
      <c r="F428" s="399"/>
      <c r="G428" s="399"/>
      <c r="H428" s="399"/>
      <c r="I428" s="399"/>
      <c r="J428" s="399"/>
      <c r="K428" s="399"/>
      <c r="L428" s="399"/>
      <c r="M428" s="399"/>
      <c r="N428" s="400"/>
      <c r="O428" s="400"/>
    </row>
    <row r="429" ht="15.0" customHeight="1">
      <c r="A429" s="385"/>
      <c r="B429" s="399"/>
      <c r="C429" s="399"/>
      <c r="D429" s="399"/>
      <c r="E429" s="399"/>
      <c r="F429" s="399"/>
      <c r="G429" s="399"/>
      <c r="H429" s="399"/>
      <c r="I429" s="399"/>
      <c r="J429" s="399"/>
      <c r="K429" s="399"/>
      <c r="L429" s="399"/>
      <c r="M429" s="399"/>
      <c r="N429" s="400"/>
      <c r="O429" s="400"/>
    </row>
    <row r="430" ht="15.0" customHeight="1">
      <c r="A430" s="385"/>
      <c r="B430" s="399"/>
      <c r="C430" s="399"/>
      <c r="D430" s="399"/>
      <c r="E430" s="399"/>
      <c r="F430" s="399"/>
      <c r="G430" s="399"/>
      <c r="H430" s="399"/>
      <c r="I430" s="399"/>
      <c r="J430" s="399"/>
      <c r="K430" s="399"/>
      <c r="L430" s="399"/>
      <c r="M430" s="399"/>
      <c r="N430" s="400"/>
      <c r="O430" s="400"/>
    </row>
    <row r="431" ht="15.0" customHeight="1">
      <c r="A431" s="385"/>
      <c r="B431" s="399"/>
      <c r="C431" s="399"/>
      <c r="D431" s="399"/>
      <c r="E431" s="399"/>
      <c r="F431" s="399"/>
      <c r="G431" s="399"/>
      <c r="H431" s="399"/>
      <c r="I431" s="399"/>
      <c r="J431" s="399"/>
      <c r="K431" s="399"/>
      <c r="L431" s="399"/>
      <c r="M431" s="399"/>
      <c r="N431" s="400"/>
      <c r="O431" s="400"/>
    </row>
    <row r="432" ht="15.0" customHeight="1">
      <c r="A432" s="385"/>
      <c r="B432" s="399"/>
      <c r="C432" s="399"/>
      <c r="D432" s="399"/>
      <c r="E432" s="399"/>
      <c r="F432" s="399"/>
      <c r="G432" s="399"/>
      <c r="H432" s="399"/>
      <c r="I432" s="399"/>
      <c r="J432" s="399"/>
      <c r="K432" s="399"/>
      <c r="L432" s="399"/>
      <c r="M432" s="399"/>
      <c r="N432" s="400"/>
      <c r="O432" s="400"/>
    </row>
    <row r="433" ht="15.0" customHeight="1">
      <c r="A433" s="385"/>
      <c r="B433" s="399"/>
      <c r="C433" s="399"/>
      <c r="D433" s="399"/>
      <c r="E433" s="399"/>
      <c r="F433" s="399"/>
      <c r="G433" s="399"/>
      <c r="H433" s="399"/>
      <c r="I433" s="399"/>
      <c r="J433" s="399"/>
      <c r="K433" s="399"/>
      <c r="L433" s="399"/>
      <c r="M433" s="399"/>
      <c r="N433" s="400"/>
      <c r="O433" s="400"/>
    </row>
    <row r="434" ht="15.0" customHeight="1">
      <c r="A434" s="385"/>
      <c r="B434" s="399"/>
      <c r="C434" s="399"/>
      <c r="D434" s="399"/>
      <c r="E434" s="399"/>
      <c r="F434" s="399"/>
      <c r="G434" s="399"/>
      <c r="H434" s="399"/>
      <c r="I434" s="399"/>
      <c r="J434" s="399"/>
      <c r="K434" s="399"/>
      <c r="L434" s="399"/>
      <c r="M434" s="399"/>
      <c r="N434" s="400"/>
      <c r="O434" s="400"/>
    </row>
    <row r="435" ht="15.0" customHeight="1">
      <c r="A435" s="385"/>
      <c r="B435" s="399"/>
      <c r="C435" s="399"/>
      <c r="D435" s="399"/>
      <c r="E435" s="399"/>
      <c r="F435" s="399"/>
      <c r="G435" s="399"/>
      <c r="H435" s="399"/>
      <c r="I435" s="399"/>
      <c r="J435" s="399"/>
      <c r="K435" s="399"/>
      <c r="L435" s="399"/>
      <c r="M435" s="399"/>
      <c r="N435" s="400"/>
      <c r="O435" s="400"/>
    </row>
    <row r="436" ht="15.0" customHeight="1">
      <c r="A436" s="385"/>
      <c r="B436" s="399"/>
      <c r="C436" s="399"/>
      <c r="D436" s="399"/>
      <c r="E436" s="399"/>
      <c r="F436" s="399"/>
      <c r="G436" s="399"/>
      <c r="H436" s="399"/>
      <c r="I436" s="399"/>
      <c r="J436" s="399"/>
      <c r="K436" s="399"/>
      <c r="L436" s="399"/>
      <c r="M436" s="399"/>
      <c r="N436" s="400"/>
      <c r="O436" s="400"/>
    </row>
    <row r="437" ht="15.0" customHeight="1">
      <c r="A437" s="385"/>
      <c r="B437" s="399"/>
      <c r="C437" s="399"/>
      <c r="D437" s="399"/>
      <c r="E437" s="399"/>
      <c r="F437" s="399"/>
      <c r="G437" s="399"/>
      <c r="H437" s="399"/>
      <c r="I437" s="399"/>
      <c r="J437" s="399"/>
      <c r="K437" s="399"/>
      <c r="L437" s="399"/>
      <c r="M437" s="399"/>
      <c r="N437" s="400"/>
      <c r="O437" s="400"/>
    </row>
    <row r="438" ht="15.0" customHeight="1">
      <c r="A438" s="385"/>
      <c r="B438" s="399"/>
      <c r="C438" s="399"/>
      <c r="D438" s="399"/>
      <c r="E438" s="399"/>
      <c r="F438" s="399"/>
      <c r="G438" s="399"/>
      <c r="H438" s="399"/>
      <c r="I438" s="399"/>
      <c r="J438" s="399"/>
      <c r="K438" s="399"/>
      <c r="L438" s="399"/>
      <c r="M438" s="399"/>
      <c r="N438" s="400"/>
      <c r="O438" s="400"/>
    </row>
    <row r="439" ht="15.0" customHeight="1">
      <c r="A439" s="385"/>
      <c r="B439" s="399"/>
      <c r="C439" s="399"/>
      <c r="D439" s="399"/>
      <c r="E439" s="399"/>
      <c r="F439" s="399"/>
      <c r="G439" s="399"/>
      <c r="H439" s="399"/>
      <c r="I439" s="399"/>
      <c r="J439" s="399"/>
      <c r="K439" s="399"/>
      <c r="L439" s="399"/>
      <c r="M439" s="399"/>
      <c r="N439" s="400"/>
      <c r="O439" s="400"/>
    </row>
    <row r="440" ht="15.0" customHeight="1">
      <c r="A440" s="385"/>
      <c r="B440" s="399"/>
      <c r="C440" s="399"/>
      <c r="D440" s="399"/>
      <c r="E440" s="399"/>
      <c r="F440" s="399"/>
      <c r="G440" s="399"/>
      <c r="H440" s="399"/>
      <c r="I440" s="399"/>
      <c r="J440" s="399"/>
      <c r="K440" s="399"/>
      <c r="L440" s="399"/>
      <c r="M440" s="399"/>
      <c r="N440" s="400"/>
      <c r="O440" s="400"/>
    </row>
    <row r="441" ht="15.0" customHeight="1">
      <c r="A441" s="385"/>
      <c r="B441" s="399"/>
      <c r="C441" s="399"/>
      <c r="D441" s="399"/>
      <c r="E441" s="399"/>
      <c r="F441" s="399"/>
      <c r="G441" s="399"/>
      <c r="H441" s="399"/>
      <c r="I441" s="399"/>
      <c r="J441" s="399"/>
      <c r="K441" s="399"/>
      <c r="L441" s="399"/>
      <c r="M441" s="399"/>
      <c r="N441" s="400"/>
      <c r="O441" s="400"/>
    </row>
    <row r="442" ht="15.0" customHeight="1">
      <c r="A442" s="385"/>
      <c r="B442" s="399"/>
      <c r="C442" s="399"/>
      <c r="D442" s="399"/>
      <c r="E442" s="399"/>
      <c r="F442" s="399"/>
      <c r="G442" s="399"/>
      <c r="H442" s="399"/>
      <c r="I442" s="399"/>
      <c r="J442" s="399"/>
      <c r="K442" s="399"/>
      <c r="L442" s="399"/>
      <c r="M442" s="399"/>
      <c r="N442" s="400"/>
      <c r="O442" s="400"/>
    </row>
    <row r="443" ht="15.0" customHeight="1">
      <c r="A443" s="385"/>
      <c r="B443" s="399"/>
      <c r="C443" s="399"/>
      <c r="D443" s="399"/>
      <c r="E443" s="399"/>
      <c r="F443" s="399"/>
      <c r="G443" s="399"/>
      <c r="H443" s="399"/>
      <c r="I443" s="399"/>
      <c r="J443" s="399"/>
      <c r="K443" s="399"/>
      <c r="L443" s="399"/>
      <c r="M443" s="399"/>
      <c r="N443" s="400"/>
      <c r="O443" s="400"/>
    </row>
    <row r="444" ht="15.0" customHeight="1">
      <c r="A444" s="385"/>
      <c r="B444" s="399"/>
      <c r="C444" s="399"/>
      <c r="D444" s="399"/>
      <c r="E444" s="399"/>
      <c r="F444" s="399"/>
      <c r="G444" s="399"/>
      <c r="H444" s="399"/>
      <c r="I444" s="399"/>
      <c r="J444" s="399"/>
      <c r="K444" s="399"/>
      <c r="L444" s="399"/>
      <c r="M444" s="399"/>
      <c r="N444" s="400"/>
      <c r="O444" s="400"/>
    </row>
    <row r="445" ht="15.0" customHeight="1">
      <c r="A445" s="385"/>
      <c r="B445" s="399"/>
      <c r="C445" s="399"/>
      <c r="D445" s="399"/>
      <c r="E445" s="399"/>
      <c r="F445" s="399"/>
      <c r="G445" s="399"/>
      <c r="H445" s="399"/>
      <c r="I445" s="399"/>
      <c r="J445" s="399"/>
      <c r="K445" s="399"/>
      <c r="L445" s="399"/>
      <c r="M445" s="399"/>
      <c r="N445" s="400"/>
      <c r="O445" s="400"/>
    </row>
    <row r="446" ht="15.0" customHeight="1">
      <c r="A446" s="385"/>
      <c r="B446" s="399"/>
      <c r="C446" s="399"/>
      <c r="D446" s="399"/>
      <c r="E446" s="399"/>
      <c r="F446" s="399"/>
      <c r="G446" s="399"/>
      <c r="H446" s="399"/>
      <c r="I446" s="399"/>
      <c r="J446" s="399"/>
      <c r="K446" s="399"/>
      <c r="L446" s="399"/>
      <c r="M446" s="399"/>
      <c r="N446" s="400"/>
      <c r="O446" s="400"/>
    </row>
    <row r="447" ht="15.0" customHeight="1">
      <c r="A447" s="385"/>
      <c r="B447" s="399"/>
      <c r="C447" s="399"/>
      <c r="D447" s="399"/>
      <c r="E447" s="399"/>
      <c r="F447" s="399"/>
      <c r="G447" s="399"/>
      <c r="H447" s="399"/>
      <c r="I447" s="399"/>
      <c r="J447" s="399"/>
      <c r="K447" s="399"/>
      <c r="L447" s="399"/>
      <c r="M447" s="399"/>
      <c r="N447" s="400"/>
      <c r="O447" s="400"/>
    </row>
    <row r="448" ht="15.0" customHeight="1">
      <c r="A448" s="385"/>
      <c r="B448" s="399"/>
      <c r="C448" s="399"/>
      <c r="D448" s="399"/>
      <c r="E448" s="399"/>
      <c r="F448" s="399"/>
      <c r="G448" s="399"/>
      <c r="H448" s="399"/>
      <c r="I448" s="399"/>
      <c r="J448" s="399"/>
      <c r="K448" s="399"/>
      <c r="L448" s="399"/>
      <c r="M448" s="399"/>
      <c r="N448" s="400"/>
      <c r="O448" s="400"/>
    </row>
    <row r="449" ht="15.0" customHeight="1">
      <c r="A449" s="385"/>
      <c r="B449" s="399"/>
      <c r="C449" s="399"/>
      <c r="D449" s="399"/>
      <c r="E449" s="399"/>
      <c r="F449" s="399"/>
      <c r="G449" s="399"/>
      <c r="H449" s="399"/>
      <c r="I449" s="399"/>
      <c r="J449" s="399"/>
      <c r="K449" s="399"/>
      <c r="L449" s="399"/>
      <c r="M449" s="399"/>
      <c r="N449" s="400"/>
      <c r="O449" s="400"/>
    </row>
    <row r="450" ht="15.0" customHeight="1">
      <c r="A450" s="385"/>
      <c r="B450" s="399"/>
      <c r="C450" s="399"/>
      <c r="D450" s="399"/>
      <c r="E450" s="399"/>
      <c r="F450" s="399"/>
      <c r="G450" s="399"/>
      <c r="H450" s="399"/>
      <c r="I450" s="399"/>
      <c r="J450" s="399"/>
      <c r="K450" s="399"/>
      <c r="L450" s="399"/>
      <c r="M450" s="399"/>
      <c r="N450" s="400"/>
      <c r="O450" s="400"/>
    </row>
    <row r="451" ht="15.0" customHeight="1">
      <c r="A451" s="385"/>
      <c r="B451" s="399"/>
      <c r="C451" s="399"/>
      <c r="D451" s="399"/>
      <c r="E451" s="399"/>
      <c r="F451" s="399"/>
      <c r="G451" s="399"/>
      <c r="H451" s="399"/>
      <c r="I451" s="399"/>
      <c r="J451" s="399"/>
      <c r="K451" s="399"/>
      <c r="L451" s="399"/>
      <c r="M451" s="399"/>
      <c r="N451" s="400"/>
      <c r="O451" s="400"/>
    </row>
    <row r="452" ht="15.0" customHeight="1">
      <c r="A452" s="385"/>
      <c r="B452" s="399"/>
      <c r="C452" s="399"/>
      <c r="D452" s="399"/>
      <c r="E452" s="399"/>
      <c r="F452" s="399"/>
      <c r="G452" s="399"/>
      <c r="H452" s="399"/>
      <c r="I452" s="399"/>
      <c r="J452" s="399"/>
      <c r="K452" s="399"/>
      <c r="L452" s="399"/>
      <c r="M452" s="399"/>
      <c r="N452" s="400"/>
      <c r="O452" s="400"/>
    </row>
    <row r="453" ht="15.0" customHeight="1">
      <c r="A453" s="385"/>
      <c r="B453" s="399"/>
      <c r="C453" s="399"/>
      <c r="D453" s="399"/>
      <c r="E453" s="399"/>
      <c r="F453" s="399"/>
      <c r="G453" s="399"/>
      <c r="H453" s="399"/>
      <c r="I453" s="399"/>
      <c r="J453" s="399"/>
      <c r="K453" s="399"/>
      <c r="L453" s="399"/>
      <c r="M453" s="399"/>
      <c r="N453" s="400"/>
      <c r="O453" s="400"/>
    </row>
    <row r="454" ht="15.0" customHeight="1">
      <c r="A454" s="385"/>
      <c r="B454" s="399"/>
      <c r="C454" s="399"/>
      <c r="D454" s="399"/>
      <c r="E454" s="399"/>
      <c r="F454" s="399"/>
      <c r="G454" s="399"/>
      <c r="H454" s="399"/>
      <c r="I454" s="399"/>
      <c r="J454" s="399"/>
      <c r="K454" s="399"/>
      <c r="L454" s="399"/>
      <c r="M454" s="399"/>
      <c r="N454" s="400"/>
      <c r="O454" s="400"/>
    </row>
    <row r="455" ht="15.0" customHeight="1">
      <c r="A455" s="385"/>
      <c r="B455" s="399"/>
      <c r="C455" s="399"/>
      <c r="D455" s="399"/>
      <c r="E455" s="399"/>
      <c r="F455" s="399"/>
      <c r="G455" s="399"/>
      <c r="H455" s="399"/>
      <c r="I455" s="399"/>
      <c r="J455" s="399"/>
      <c r="K455" s="399"/>
      <c r="L455" s="399"/>
      <c r="M455" s="399"/>
      <c r="N455" s="400"/>
      <c r="O455" s="400"/>
    </row>
    <row r="456" ht="15.0" customHeight="1">
      <c r="A456" s="385"/>
      <c r="B456" s="399"/>
      <c r="C456" s="399"/>
      <c r="D456" s="399"/>
      <c r="E456" s="399"/>
      <c r="F456" s="399"/>
      <c r="G456" s="399"/>
      <c r="H456" s="399"/>
      <c r="I456" s="399"/>
      <c r="J456" s="399"/>
      <c r="K456" s="399"/>
      <c r="L456" s="399"/>
      <c r="M456" s="399"/>
      <c r="N456" s="400"/>
      <c r="O456" s="400"/>
    </row>
    <row r="457" ht="15.0" customHeight="1">
      <c r="A457" s="385"/>
      <c r="B457" s="399"/>
      <c r="C457" s="399"/>
      <c r="D457" s="399"/>
      <c r="E457" s="399"/>
      <c r="F457" s="399"/>
      <c r="G457" s="399"/>
      <c r="H457" s="399"/>
      <c r="I457" s="399"/>
      <c r="J457" s="399"/>
      <c r="K457" s="399"/>
      <c r="L457" s="399"/>
      <c r="M457" s="399"/>
      <c r="N457" s="400"/>
      <c r="O457" s="400"/>
    </row>
    <row r="458" ht="15.0" customHeight="1">
      <c r="A458" s="385"/>
      <c r="B458" s="399"/>
      <c r="C458" s="399"/>
      <c r="D458" s="399"/>
      <c r="E458" s="399"/>
      <c r="F458" s="399"/>
      <c r="G458" s="399"/>
      <c r="H458" s="399"/>
      <c r="I458" s="399"/>
      <c r="J458" s="399"/>
      <c r="K458" s="399"/>
      <c r="L458" s="399"/>
      <c r="M458" s="399"/>
      <c r="N458" s="400"/>
      <c r="O458" s="400"/>
    </row>
    <row r="459" ht="15.0" customHeight="1">
      <c r="A459" s="385"/>
      <c r="B459" s="399"/>
      <c r="C459" s="399"/>
      <c r="D459" s="399"/>
      <c r="E459" s="399"/>
      <c r="F459" s="399"/>
      <c r="G459" s="399"/>
      <c r="H459" s="399"/>
      <c r="I459" s="399"/>
      <c r="J459" s="399"/>
      <c r="K459" s="399"/>
      <c r="L459" s="399"/>
      <c r="M459" s="399"/>
      <c r="N459" s="400"/>
      <c r="O459" s="400"/>
    </row>
    <row r="460" ht="15.0" customHeight="1">
      <c r="A460" s="385"/>
      <c r="B460" s="399"/>
      <c r="C460" s="399"/>
      <c r="D460" s="399"/>
      <c r="E460" s="399"/>
      <c r="F460" s="399"/>
      <c r="G460" s="399"/>
      <c r="H460" s="399"/>
      <c r="I460" s="399"/>
      <c r="J460" s="399"/>
      <c r="K460" s="399"/>
      <c r="L460" s="399"/>
      <c r="M460" s="399"/>
      <c r="N460" s="400"/>
      <c r="O460" s="400"/>
    </row>
    <row r="461" ht="15.0" customHeight="1">
      <c r="A461" s="385"/>
      <c r="B461" s="399"/>
      <c r="C461" s="399"/>
      <c r="D461" s="399"/>
      <c r="E461" s="399"/>
      <c r="F461" s="399"/>
      <c r="G461" s="399"/>
      <c r="H461" s="399"/>
      <c r="I461" s="399"/>
      <c r="J461" s="399"/>
      <c r="K461" s="399"/>
      <c r="L461" s="399"/>
      <c r="M461" s="399"/>
      <c r="N461" s="400"/>
      <c r="O461" s="400"/>
    </row>
    <row r="462" ht="15.0" customHeight="1">
      <c r="A462" s="385"/>
      <c r="B462" s="399"/>
      <c r="C462" s="399"/>
      <c r="D462" s="399"/>
      <c r="E462" s="399"/>
      <c r="F462" s="399"/>
      <c r="G462" s="399"/>
      <c r="H462" s="399"/>
      <c r="I462" s="399"/>
      <c r="J462" s="399"/>
      <c r="K462" s="399"/>
      <c r="L462" s="399"/>
      <c r="M462" s="399"/>
      <c r="N462" s="400"/>
      <c r="O462" s="400"/>
    </row>
    <row r="463" ht="15.0" customHeight="1">
      <c r="A463" s="385"/>
      <c r="B463" s="399"/>
      <c r="C463" s="399"/>
      <c r="D463" s="399"/>
      <c r="E463" s="399"/>
      <c r="F463" s="399"/>
      <c r="G463" s="399"/>
      <c r="H463" s="399"/>
      <c r="I463" s="399"/>
      <c r="J463" s="399"/>
      <c r="K463" s="399"/>
      <c r="L463" s="399"/>
      <c r="M463" s="399"/>
      <c r="N463" s="400"/>
      <c r="O463" s="400"/>
    </row>
    <row r="464" ht="15.0" customHeight="1">
      <c r="A464" s="385"/>
      <c r="B464" s="399"/>
      <c r="C464" s="399"/>
      <c r="D464" s="399"/>
      <c r="E464" s="399"/>
      <c r="F464" s="399"/>
      <c r="G464" s="399"/>
      <c r="H464" s="399"/>
      <c r="I464" s="399"/>
      <c r="J464" s="399"/>
      <c r="K464" s="399"/>
      <c r="L464" s="399"/>
      <c r="M464" s="399"/>
      <c r="N464" s="400"/>
      <c r="O464" s="400"/>
    </row>
    <row r="465" ht="15.0" customHeight="1">
      <c r="A465" s="385"/>
      <c r="B465" s="399"/>
      <c r="C465" s="399"/>
      <c r="D465" s="399"/>
      <c r="E465" s="399"/>
      <c r="F465" s="399"/>
      <c r="G465" s="399"/>
      <c r="H465" s="399"/>
      <c r="I465" s="399"/>
      <c r="J465" s="399"/>
      <c r="K465" s="399"/>
      <c r="L465" s="399"/>
      <c r="M465" s="399"/>
      <c r="N465" s="400"/>
      <c r="O465" s="400"/>
    </row>
    <row r="466" ht="15.0" customHeight="1">
      <c r="A466" s="385"/>
      <c r="B466" s="399"/>
      <c r="C466" s="399"/>
      <c r="D466" s="399"/>
      <c r="E466" s="399"/>
      <c r="F466" s="399"/>
      <c r="G466" s="399"/>
      <c r="H466" s="399"/>
      <c r="I466" s="399"/>
      <c r="J466" s="399"/>
      <c r="K466" s="399"/>
      <c r="L466" s="399"/>
      <c r="M466" s="399"/>
      <c r="N466" s="400"/>
      <c r="O466" s="400"/>
    </row>
    <row r="467" ht="15.0" customHeight="1">
      <c r="A467" s="385"/>
      <c r="B467" s="399"/>
      <c r="C467" s="399"/>
      <c r="D467" s="399"/>
      <c r="E467" s="399"/>
      <c r="F467" s="399"/>
      <c r="G467" s="399"/>
      <c r="H467" s="399"/>
      <c r="I467" s="399"/>
      <c r="J467" s="399"/>
      <c r="K467" s="399"/>
      <c r="L467" s="399"/>
      <c r="M467" s="399"/>
      <c r="N467" s="400"/>
      <c r="O467" s="400"/>
    </row>
    <row r="468" ht="15.0" customHeight="1">
      <c r="A468" s="385"/>
      <c r="B468" s="399"/>
      <c r="C468" s="399"/>
      <c r="D468" s="399"/>
      <c r="E468" s="399"/>
      <c r="F468" s="399"/>
      <c r="G468" s="399"/>
      <c r="H468" s="399"/>
      <c r="I468" s="399"/>
      <c r="J468" s="399"/>
      <c r="K468" s="399"/>
      <c r="L468" s="399"/>
      <c r="M468" s="399"/>
      <c r="N468" s="400"/>
      <c r="O468" s="400"/>
    </row>
    <row r="469" ht="15.0" customHeight="1">
      <c r="A469" s="385"/>
      <c r="B469" s="399"/>
      <c r="C469" s="399"/>
      <c r="D469" s="399"/>
      <c r="E469" s="399"/>
      <c r="F469" s="399"/>
      <c r="G469" s="399"/>
      <c r="H469" s="399"/>
      <c r="I469" s="399"/>
      <c r="J469" s="399"/>
      <c r="K469" s="399"/>
      <c r="L469" s="399"/>
      <c r="M469" s="399"/>
      <c r="N469" s="400"/>
      <c r="O469" s="400"/>
    </row>
    <row r="470" ht="15.0" customHeight="1">
      <c r="A470" s="385"/>
      <c r="B470" s="399"/>
      <c r="C470" s="399"/>
      <c r="D470" s="399"/>
      <c r="E470" s="399"/>
      <c r="F470" s="399"/>
      <c r="G470" s="399"/>
      <c r="H470" s="399"/>
      <c r="I470" s="399"/>
      <c r="J470" s="399"/>
      <c r="K470" s="399"/>
      <c r="L470" s="399"/>
      <c r="M470" s="399"/>
      <c r="N470" s="400"/>
      <c r="O470" s="400"/>
    </row>
    <row r="471" ht="15.0" customHeight="1">
      <c r="A471" s="385"/>
      <c r="B471" s="399"/>
      <c r="C471" s="399"/>
      <c r="D471" s="399"/>
      <c r="E471" s="399"/>
      <c r="F471" s="399"/>
      <c r="G471" s="399"/>
      <c r="H471" s="399"/>
      <c r="I471" s="399"/>
      <c r="J471" s="399"/>
      <c r="K471" s="399"/>
      <c r="L471" s="399"/>
      <c r="M471" s="399"/>
      <c r="N471" s="400"/>
      <c r="O471" s="400"/>
    </row>
    <row r="472" ht="15.0" customHeight="1">
      <c r="A472" s="385"/>
      <c r="B472" s="399"/>
      <c r="C472" s="399"/>
      <c r="D472" s="399"/>
      <c r="E472" s="399"/>
      <c r="F472" s="399"/>
      <c r="G472" s="399"/>
      <c r="H472" s="399"/>
      <c r="I472" s="399"/>
      <c r="J472" s="399"/>
      <c r="K472" s="399"/>
      <c r="L472" s="399"/>
      <c r="M472" s="399"/>
      <c r="N472" s="400"/>
      <c r="O472" s="400"/>
    </row>
    <row r="473" ht="15.0" customHeight="1">
      <c r="A473" s="385"/>
      <c r="B473" s="399"/>
      <c r="C473" s="399"/>
      <c r="D473" s="399"/>
      <c r="E473" s="399"/>
      <c r="F473" s="399"/>
      <c r="G473" s="399"/>
      <c r="H473" s="399"/>
      <c r="I473" s="399"/>
      <c r="J473" s="399"/>
      <c r="K473" s="399"/>
      <c r="L473" s="399"/>
      <c r="M473" s="399"/>
      <c r="N473" s="400"/>
      <c r="O473" s="400"/>
    </row>
    <row r="474" ht="15.0" customHeight="1">
      <c r="A474" s="385"/>
      <c r="B474" s="399"/>
      <c r="C474" s="399"/>
      <c r="D474" s="399"/>
      <c r="E474" s="399"/>
      <c r="F474" s="399"/>
      <c r="G474" s="399"/>
      <c r="H474" s="399"/>
      <c r="I474" s="399"/>
      <c r="J474" s="399"/>
      <c r="K474" s="399"/>
      <c r="L474" s="399"/>
      <c r="M474" s="399"/>
      <c r="N474" s="400"/>
      <c r="O474" s="400"/>
    </row>
    <row r="475" ht="15.0" customHeight="1">
      <c r="A475" s="385"/>
      <c r="B475" s="399"/>
      <c r="C475" s="399"/>
      <c r="D475" s="399"/>
      <c r="E475" s="399"/>
      <c r="F475" s="399"/>
      <c r="G475" s="399"/>
      <c r="H475" s="399"/>
      <c r="I475" s="399"/>
      <c r="J475" s="399"/>
      <c r="K475" s="399"/>
      <c r="L475" s="399"/>
      <c r="M475" s="399"/>
      <c r="N475" s="400"/>
      <c r="O475" s="400"/>
    </row>
    <row r="476" ht="15.0" customHeight="1">
      <c r="A476" s="385"/>
      <c r="B476" s="399"/>
      <c r="C476" s="399"/>
      <c r="D476" s="399"/>
      <c r="E476" s="399"/>
      <c r="F476" s="399"/>
      <c r="G476" s="399"/>
      <c r="H476" s="399"/>
      <c r="I476" s="399"/>
      <c r="J476" s="399"/>
      <c r="K476" s="399"/>
      <c r="L476" s="399"/>
      <c r="M476" s="399"/>
      <c r="N476" s="400"/>
      <c r="O476" s="400"/>
    </row>
    <row r="477" ht="15.0" customHeight="1">
      <c r="A477" s="385"/>
      <c r="B477" s="399"/>
      <c r="C477" s="399"/>
      <c r="D477" s="399"/>
      <c r="E477" s="399"/>
      <c r="F477" s="399"/>
      <c r="G477" s="399"/>
      <c r="H477" s="399"/>
      <c r="I477" s="399"/>
      <c r="J477" s="399"/>
      <c r="K477" s="399"/>
      <c r="L477" s="399"/>
      <c r="M477" s="399"/>
      <c r="N477" s="400"/>
      <c r="O477" s="400"/>
    </row>
    <row r="478" ht="15.0" customHeight="1">
      <c r="A478" s="385"/>
      <c r="B478" s="399"/>
      <c r="C478" s="399"/>
      <c r="D478" s="399"/>
      <c r="E478" s="399"/>
      <c r="F478" s="399"/>
      <c r="G478" s="399"/>
      <c r="H478" s="399"/>
      <c r="I478" s="399"/>
      <c r="J478" s="399"/>
      <c r="K478" s="399"/>
      <c r="L478" s="399"/>
      <c r="M478" s="399"/>
      <c r="N478" s="400"/>
      <c r="O478" s="400"/>
    </row>
    <row r="479" ht="15.0" customHeight="1">
      <c r="A479" s="385"/>
      <c r="B479" s="399"/>
      <c r="C479" s="399"/>
      <c r="D479" s="399"/>
      <c r="E479" s="399"/>
      <c r="F479" s="399"/>
      <c r="G479" s="399"/>
      <c r="H479" s="399"/>
      <c r="I479" s="399"/>
      <c r="J479" s="399"/>
      <c r="K479" s="399"/>
      <c r="L479" s="399"/>
      <c r="M479" s="399"/>
      <c r="N479" s="400"/>
      <c r="O479" s="400"/>
    </row>
    <row r="480" ht="15.0" customHeight="1">
      <c r="A480" s="385"/>
      <c r="B480" s="399"/>
      <c r="C480" s="399"/>
      <c r="D480" s="399"/>
      <c r="E480" s="399"/>
      <c r="F480" s="399"/>
      <c r="G480" s="399"/>
      <c r="H480" s="399"/>
      <c r="I480" s="399"/>
      <c r="J480" s="399"/>
      <c r="K480" s="399"/>
      <c r="L480" s="399"/>
      <c r="M480" s="399"/>
      <c r="N480" s="400"/>
      <c r="O480" s="400"/>
    </row>
    <row r="481" ht="15.0" customHeight="1">
      <c r="A481" s="385"/>
      <c r="B481" s="399"/>
      <c r="C481" s="399"/>
      <c r="D481" s="399"/>
      <c r="E481" s="399"/>
      <c r="F481" s="399"/>
      <c r="G481" s="399"/>
      <c r="H481" s="399"/>
      <c r="I481" s="399"/>
      <c r="J481" s="399"/>
      <c r="K481" s="399"/>
      <c r="L481" s="399"/>
      <c r="M481" s="399"/>
      <c r="N481" s="400"/>
      <c r="O481" s="400"/>
    </row>
    <row r="482" ht="15.0" customHeight="1">
      <c r="A482" s="385"/>
      <c r="B482" s="399"/>
      <c r="C482" s="399"/>
      <c r="D482" s="399"/>
      <c r="E482" s="399"/>
      <c r="F482" s="399"/>
      <c r="G482" s="399"/>
      <c r="H482" s="399"/>
      <c r="I482" s="399"/>
      <c r="J482" s="399"/>
      <c r="K482" s="399"/>
      <c r="L482" s="399"/>
      <c r="M482" s="399"/>
      <c r="N482" s="400"/>
      <c r="O482" s="400"/>
    </row>
    <row r="483" ht="15.0" customHeight="1">
      <c r="A483" s="385"/>
      <c r="B483" s="399"/>
      <c r="C483" s="399"/>
      <c r="D483" s="399"/>
      <c r="E483" s="399"/>
      <c r="F483" s="399"/>
      <c r="G483" s="399"/>
      <c r="H483" s="399"/>
      <c r="I483" s="399"/>
      <c r="J483" s="399"/>
      <c r="K483" s="399"/>
      <c r="L483" s="399"/>
      <c r="M483" s="399"/>
      <c r="N483" s="400"/>
      <c r="O483" s="400"/>
    </row>
    <row r="484" ht="15.0" customHeight="1">
      <c r="A484" s="385"/>
      <c r="B484" s="399"/>
      <c r="C484" s="399"/>
      <c r="D484" s="399"/>
      <c r="E484" s="399"/>
      <c r="F484" s="399"/>
      <c r="G484" s="399"/>
      <c r="H484" s="399"/>
      <c r="I484" s="399"/>
      <c r="J484" s="399"/>
      <c r="K484" s="399"/>
      <c r="L484" s="399"/>
      <c r="M484" s="399"/>
      <c r="N484" s="400"/>
      <c r="O484" s="400"/>
    </row>
    <row r="485" ht="15.0" customHeight="1">
      <c r="A485" s="385"/>
      <c r="B485" s="399"/>
      <c r="C485" s="399"/>
      <c r="D485" s="399"/>
      <c r="E485" s="399"/>
      <c r="F485" s="399"/>
      <c r="G485" s="399"/>
      <c r="H485" s="399"/>
      <c r="I485" s="399"/>
      <c r="J485" s="399"/>
      <c r="K485" s="399"/>
      <c r="L485" s="399"/>
      <c r="M485" s="399"/>
      <c r="N485" s="400"/>
      <c r="O485" s="400"/>
    </row>
    <row r="486" ht="15.0" customHeight="1">
      <c r="A486" s="385"/>
      <c r="B486" s="399"/>
      <c r="C486" s="399"/>
      <c r="D486" s="399"/>
      <c r="E486" s="399"/>
      <c r="F486" s="399"/>
      <c r="G486" s="399"/>
      <c r="H486" s="399"/>
      <c r="I486" s="399"/>
      <c r="J486" s="399"/>
      <c r="K486" s="399"/>
      <c r="L486" s="399"/>
      <c r="M486" s="399"/>
      <c r="N486" s="400"/>
      <c r="O486" s="400"/>
    </row>
    <row r="487" ht="15.0" customHeight="1">
      <c r="A487" s="385"/>
      <c r="B487" s="399"/>
      <c r="C487" s="399"/>
      <c r="D487" s="399"/>
      <c r="E487" s="399"/>
      <c r="F487" s="399"/>
      <c r="G487" s="399"/>
      <c r="H487" s="399"/>
      <c r="I487" s="399"/>
      <c r="J487" s="399"/>
      <c r="K487" s="399"/>
      <c r="L487" s="399"/>
      <c r="M487" s="399"/>
      <c r="N487" s="400"/>
      <c r="O487" s="400"/>
    </row>
    <row r="488" ht="15.0" customHeight="1">
      <c r="A488" s="385"/>
      <c r="B488" s="399"/>
      <c r="C488" s="399"/>
      <c r="D488" s="399"/>
      <c r="E488" s="399"/>
      <c r="F488" s="399"/>
      <c r="G488" s="399"/>
      <c r="H488" s="399"/>
      <c r="I488" s="399"/>
      <c r="J488" s="399"/>
      <c r="K488" s="399"/>
      <c r="L488" s="399"/>
      <c r="M488" s="399"/>
      <c r="N488" s="400"/>
      <c r="O488" s="400"/>
    </row>
    <row r="489" ht="15.0" customHeight="1">
      <c r="A489" s="385"/>
      <c r="B489" s="399"/>
      <c r="C489" s="399"/>
      <c r="D489" s="399"/>
      <c r="E489" s="399"/>
      <c r="F489" s="399"/>
      <c r="G489" s="399"/>
      <c r="H489" s="399"/>
      <c r="I489" s="399"/>
      <c r="J489" s="399"/>
      <c r="K489" s="399"/>
      <c r="L489" s="399"/>
      <c r="M489" s="399"/>
      <c r="N489" s="400"/>
      <c r="O489" s="400"/>
    </row>
    <row r="490" ht="15.0" customHeight="1">
      <c r="A490" s="385"/>
      <c r="B490" s="399"/>
      <c r="C490" s="399"/>
      <c r="D490" s="399"/>
      <c r="E490" s="399"/>
      <c r="F490" s="399"/>
      <c r="G490" s="399"/>
      <c r="H490" s="399"/>
      <c r="I490" s="399"/>
      <c r="J490" s="399"/>
      <c r="K490" s="399"/>
      <c r="L490" s="399"/>
      <c r="M490" s="399"/>
      <c r="N490" s="400"/>
      <c r="O490" s="400"/>
    </row>
    <row r="491" ht="15.0" customHeight="1">
      <c r="A491" s="385"/>
      <c r="B491" s="399"/>
      <c r="C491" s="399"/>
      <c r="D491" s="399"/>
      <c r="E491" s="399"/>
      <c r="F491" s="399"/>
      <c r="G491" s="399"/>
      <c r="H491" s="399"/>
      <c r="I491" s="399"/>
      <c r="J491" s="399"/>
      <c r="K491" s="399"/>
      <c r="L491" s="399"/>
      <c r="M491" s="399"/>
      <c r="N491" s="400"/>
      <c r="O491" s="400"/>
    </row>
    <row r="492" ht="15.0" customHeight="1">
      <c r="A492" s="385"/>
      <c r="B492" s="399"/>
      <c r="C492" s="399"/>
      <c r="D492" s="399"/>
      <c r="E492" s="399"/>
      <c r="F492" s="399"/>
      <c r="G492" s="399"/>
      <c r="H492" s="399"/>
      <c r="I492" s="399"/>
      <c r="J492" s="399"/>
      <c r="K492" s="399"/>
      <c r="L492" s="399"/>
      <c r="M492" s="399"/>
      <c r="N492" s="400"/>
      <c r="O492" s="400"/>
    </row>
    <row r="493" ht="15.0" customHeight="1">
      <c r="A493" s="385"/>
      <c r="B493" s="399"/>
      <c r="C493" s="399"/>
      <c r="D493" s="399"/>
      <c r="E493" s="399"/>
      <c r="F493" s="399"/>
      <c r="G493" s="399"/>
      <c r="H493" s="399"/>
      <c r="I493" s="399"/>
      <c r="J493" s="399"/>
      <c r="K493" s="399"/>
      <c r="L493" s="399"/>
      <c r="M493" s="399"/>
      <c r="N493" s="400"/>
      <c r="O493" s="400"/>
    </row>
    <row r="494" ht="15.0" customHeight="1">
      <c r="A494" s="385"/>
      <c r="B494" s="399"/>
      <c r="C494" s="399"/>
      <c r="D494" s="399"/>
      <c r="E494" s="399"/>
      <c r="F494" s="399"/>
      <c r="G494" s="399"/>
      <c r="H494" s="399"/>
      <c r="I494" s="399"/>
      <c r="J494" s="399"/>
      <c r="K494" s="399"/>
      <c r="L494" s="399"/>
      <c r="M494" s="399"/>
      <c r="N494" s="400"/>
      <c r="O494" s="400"/>
    </row>
    <row r="495" ht="15.0" customHeight="1">
      <c r="A495" s="385"/>
      <c r="B495" s="399"/>
      <c r="C495" s="399"/>
      <c r="D495" s="399"/>
      <c r="E495" s="399"/>
      <c r="F495" s="399"/>
      <c r="G495" s="399"/>
      <c r="H495" s="399"/>
      <c r="I495" s="399"/>
      <c r="J495" s="399"/>
      <c r="K495" s="399"/>
      <c r="L495" s="399"/>
      <c r="M495" s="399"/>
      <c r="N495" s="400"/>
      <c r="O495" s="400"/>
    </row>
    <row r="496" ht="15.0" customHeight="1">
      <c r="A496" s="385"/>
      <c r="B496" s="399"/>
      <c r="C496" s="399"/>
      <c r="D496" s="399"/>
      <c r="E496" s="399"/>
      <c r="F496" s="399"/>
      <c r="G496" s="399"/>
      <c r="H496" s="399"/>
      <c r="I496" s="399"/>
      <c r="J496" s="399"/>
      <c r="K496" s="399"/>
      <c r="L496" s="399"/>
      <c r="M496" s="399"/>
      <c r="N496" s="400"/>
      <c r="O496" s="400"/>
    </row>
    <row r="497" ht="15.0" customHeight="1">
      <c r="A497" s="385"/>
      <c r="B497" s="399"/>
      <c r="C497" s="399"/>
      <c r="D497" s="399"/>
      <c r="E497" s="399"/>
      <c r="F497" s="399"/>
      <c r="G497" s="399"/>
      <c r="H497" s="399"/>
      <c r="I497" s="399"/>
      <c r="J497" s="399"/>
      <c r="K497" s="399"/>
      <c r="L497" s="399"/>
      <c r="M497" s="399"/>
      <c r="N497" s="400"/>
      <c r="O497" s="400"/>
    </row>
    <row r="498" ht="15.0" customHeight="1">
      <c r="A498" s="385"/>
      <c r="B498" s="399"/>
      <c r="C498" s="399"/>
      <c r="D498" s="399"/>
      <c r="E498" s="399"/>
      <c r="F498" s="399"/>
      <c r="G498" s="399"/>
      <c r="H498" s="399"/>
      <c r="I498" s="399"/>
      <c r="J498" s="399"/>
      <c r="K498" s="399"/>
      <c r="L498" s="399"/>
      <c r="M498" s="399"/>
      <c r="N498" s="400"/>
      <c r="O498" s="400"/>
    </row>
    <row r="499" ht="15.0" customHeight="1">
      <c r="A499" s="385"/>
      <c r="B499" s="399"/>
      <c r="C499" s="399"/>
      <c r="D499" s="399"/>
      <c r="E499" s="399"/>
      <c r="F499" s="399"/>
      <c r="G499" s="399"/>
      <c r="H499" s="399"/>
      <c r="I499" s="399"/>
      <c r="J499" s="399"/>
      <c r="K499" s="399"/>
      <c r="L499" s="399"/>
      <c r="M499" s="399"/>
      <c r="N499" s="400"/>
      <c r="O499" s="400"/>
    </row>
    <row r="500" ht="15.0" customHeight="1">
      <c r="A500" s="385"/>
      <c r="B500" s="399"/>
      <c r="C500" s="399"/>
      <c r="D500" s="399"/>
      <c r="E500" s="399"/>
      <c r="F500" s="399"/>
      <c r="G500" s="399"/>
      <c r="H500" s="399"/>
      <c r="I500" s="399"/>
      <c r="J500" s="399"/>
      <c r="K500" s="399"/>
      <c r="L500" s="399"/>
      <c r="M500" s="399"/>
      <c r="N500" s="400"/>
      <c r="O500" s="400"/>
    </row>
    <row r="501" ht="15.0" customHeight="1">
      <c r="A501" s="385"/>
      <c r="B501" s="399"/>
      <c r="C501" s="399"/>
      <c r="D501" s="399"/>
      <c r="E501" s="399"/>
      <c r="F501" s="399"/>
      <c r="G501" s="399"/>
      <c r="H501" s="399"/>
      <c r="I501" s="399"/>
      <c r="J501" s="399"/>
      <c r="K501" s="399"/>
      <c r="L501" s="399"/>
      <c r="M501" s="399"/>
      <c r="N501" s="400"/>
      <c r="O501" s="400"/>
    </row>
    <row r="502" ht="15.0" customHeight="1">
      <c r="A502" s="385"/>
      <c r="B502" s="399"/>
      <c r="C502" s="399"/>
      <c r="D502" s="399"/>
      <c r="E502" s="399"/>
      <c r="F502" s="399"/>
      <c r="G502" s="399"/>
      <c r="H502" s="399"/>
      <c r="I502" s="399"/>
      <c r="J502" s="399"/>
      <c r="K502" s="399"/>
      <c r="L502" s="399"/>
      <c r="M502" s="399"/>
      <c r="N502" s="400"/>
      <c r="O502" s="400"/>
    </row>
    <row r="503" ht="15.0" customHeight="1">
      <c r="A503" s="385"/>
      <c r="B503" s="399"/>
      <c r="C503" s="399"/>
      <c r="D503" s="399"/>
      <c r="E503" s="399"/>
      <c r="F503" s="399"/>
      <c r="G503" s="399"/>
      <c r="H503" s="399"/>
      <c r="I503" s="399"/>
      <c r="J503" s="399"/>
      <c r="K503" s="399"/>
      <c r="L503" s="399"/>
      <c r="M503" s="399"/>
      <c r="N503" s="400"/>
      <c r="O503" s="400"/>
    </row>
    <row r="504" ht="15.0" customHeight="1">
      <c r="A504" s="385"/>
      <c r="B504" s="399"/>
      <c r="C504" s="399"/>
      <c r="D504" s="399"/>
      <c r="E504" s="399"/>
      <c r="F504" s="399"/>
      <c r="G504" s="399"/>
      <c r="H504" s="399"/>
      <c r="I504" s="399"/>
      <c r="J504" s="399"/>
      <c r="K504" s="399"/>
      <c r="L504" s="399"/>
      <c r="M504" s="399"/>
      <c r="N504" s="400"/>
      <c r="O504" s="400"/>
    </row>
    <row r="505" ht="15.0" customHeight="1">
      <c r="A505" s="385"/>
      <c r="B505" s="399"/>
      <c r="C505" s="399"/>
      <c r="D505" s="399"/>
      <c r="E505" s="399"/>
      <c r="F505" s="399"/>
      <c r="G505" s="399"/>
      <c r="H505" s="399"/>
      <c r="I505" s="399"/>
      <c r="J505" s="399"/>
      <c r="K505" s="399"/>
      <c r="L505" s="399"/>
      <c r="M505" s="399"/>
      <c r="N505" s="400"/>
      <c r="O505" s="400"/>
    </row>
    <row r="506" ht="15.0" customHeight="1">
      <c r="A506" s="385"/>
      <c r="B506" s="399"/>
      <c r="C506" s="399"/>
      <c r="D506" s="399"/>
      <c r="E506" s="399"/>
      <c r="F506" s="399"/>
      <c r="G506" s="399"/>
      <c r="H506" s="399"/>
      <c r="I506" s="399"/>
      <c r="J506" s="399"/>
      <c r="K506" s="399"/>
      <c r="L506" s="399"/>
      <c r="M506" s="399"/>
      <c r="N506" s="400"/>
      <c r="O506" s="400"/>
    </row>
    <row r="507" ht="15.0" customHeight="1">
      <c r="A507" s="385"/>
      <c r="B507" s="399"/>
      <c r="C507" s="399"/>
      <c r="D507" s="399"/>
      <c r="E507" s="399"/>
      <c r="F507" s="399"/>
      <c r="G507" s="399"/>
      <c r="H507" s="399"/>
      <c r="I507" s="399"/>
      <c r="J507" s="399"/>
      <c r="K507" s="399"/>
      <c r="L507" s="399"/>
      <c r="M507" s="399"/>
      <c r="N507" s="400"/>
      <c r="O507" s="400"/>
    </row>
    <row r="508" ht="15.0" customHeight="1">
      <c r="A508" s="385"/>
      <c r="B508" s="399"/>
      <c r="C508" s="399"/>
      <c r="D508" s="399"/>
      <c r="E508" s="399"/>
      <c r="F508" s="399"/>
      <c r="G508" s="399"/>
      <c r="H508" s="399"/>
      <c r="I508" s="399"/>
      <c r="J508" s="399"/>
      <c r="K508" s="399"/>
      <c r="L508" s="399"/>
      <c r="M508" s="399"/>
      <c r="N508" s="400"/>
      <c r="O508" s="400"/>
    </row>
    <row r="509" ht="15.0" customHeight="1">
      <c r="A509" s="385"/>
      <c r="B509" s="399"/>
      <c r="C509" s="399"/>
      <c r="D509" s="399"/>
      <c r="E509" s="399"/>
      <c r="F509" s="399"/>
      <c r="G509" s="399"/>
      <c r="H509" s="399"/>
      <c r="I509" s="399"/>
      <c r="J509" s="399"/>
      <c r="K509" s="399"/>
      <c r="L509" s="399"/>
      <c r="M509" s="399"/>
      <c r="N509" s="400"/>
      <c r="O509" s="400"/>
    </row>
    <row r="510" ht="15.0" customHeight="1">
      <c r="A510" s="385"/>
      <c r="B510" s="399"/>
      <c r="C510" s="399"/>
      <c r="D510" s="399"/>
      <c r="E510" s="399"/>
      <c r="F510" s="399"/>
      <c r="G510" s="399"/>
      <c r="H510" s="399"/>
      <c r="I510" s="399"/>
      <c r="J510" s="399"/>
      <c r="K510" s="399"/>
      <c r="L510" s="399"/>
      <c r="M510" s="399"/>
      <c r="N510" s="400"/>
      <c r="O510" s="400"/>
    </row>
    <row r="511" ht="15.0" customHeight="1">
      <c r="A511" s="385"/>
      <c r="B511" s="399"/>
      <c r="C511" s="399"/>
      <c r="D511" s="399"/>
      <c r="E511" s="399"/>
      <c r="F511" s="399"/>
      <c r="G511" s="399"/>
      <c r="H511" s="399"/>
      <c r="I511" s="399"/>
      <c r="J511" s="399"/>
      <c r="K511" s="399"/>
      <c r="L511" s="399"/>
      <c r="M511" s="399"/>
      <c r="N511" s="400"/>
      <c r="O511" s="400"/>
    </row>
    <row r="512" ht="15.0" customHeight="1">
      <c r="A512" s="385"/>
      <c r="B512" s="399"/>
      <c r="C512" s="399"/>
      <c r="D512" s="399"/>
      <c r="E512" s="399"/>
      <c r="F512" s="399"/>
      <c r="G512" s="399"/>
      <c r="H512" s="399"/>
      <c r="I512" s="399"/>
      <c r="J512" s="399"/>
      <c r="K512" s="399"/>
      <c r="L512" s="399"/>
      <c r="M512" s="399"/>
      <c r="N512" s="400"/>
      <c r="O512" s="400"/>
    </row>
    <row r="513" ht="15.0" customHeight="1">
      <c r="A513" s="385"/>
      <c r="B513" s="399"/>
      <c r="C513" s="399"/>
      <c r="D513" s="399"/>
      <c r="E513" s="399"/>
      <c r="F513" s="399"/>
      <c r="G513" s="399"/>
      <c r="H513" s="399"/>
      <c r="I513" s="399"/>
      <c r="J513" s="399"/>
      <c r="K513" s="399"/>
      <c r="L513" s="399"/>
      <c r="M513" s="399"/>
      <c r="N513" s="400"/>
      <c r="O513" s="400"/>
    </row>
    <row r="514" ht="15.0" customHeight="1">
      <c r="A514" s="385"/>
      <c r="B514" s="399"/>
      <c r="C514" s="399"/>
      <c r="D514" s="399"/>
      <c r="E514" s="399"/>
      <c r="F514" s="399"/>
      <c r="G514" s="399"/>
      <c r="H514" s="399"/>
      <c r="I514" s="399"/>
      <c r="J514" s="399"/>
      <c r="K514" s="399"/>
      <c r="L514" s="399"/>
      <c r="M514" s="399"/>
      <c r="N514" s="400"/>
      <c r="O514" s="400"/>
    </row>
    <row r="515" ht="15.0" customHeight="1">
      <c r="A515" s="385"/>
      <c r="B515" s="399"/>
      <c r="C515" s="399"/>
      <c r="D515" s="399"/>
      <c r="E515" s="399"/>
      <c r="F515" s="399"/>
      <c r="G515" s="399"/>
      <c r="H515" s="399"/>
      <c r="I515" s="399"/>
      <c r="J515" s="399"/>
      <c r="K515" s="399"/>
      <c r="L515" s="399"/>
      <c r="M515" s="399"/>
      <c r="N515" s="400"/>
      <c r="O515" s="400"/>
    </row>
    <row r="516" ht="15.0" customHeight="1">
      <c r="A516" s="385"/>
      <c r="B516" s="399"/>
      <c r="C516" s="399"/>
      <c r="D516" s="399"/>
      <c r="E516" s="399"/>
      <c r="F516" s="399"/>
      <c r="G516" s="399"/>
      <c r="H516" s="399"/>
      <c r="I516" s="399"/>
      <c r="J516" s="399"/>
      <c r="K516" s="399"/>
      <c r="L516" s="399"/>
      <c r="M516" s="399"/>
      <c r="N516" s="400"/>
      <c r="O516" s="400"/>
    </row>
    <row r="517" ht="15.0" customHeight="1">
      <c r="A517" s="385"/>
      <c r="B517" s="399"/>
      <c r="C517" s="399"/>
      <c r="D517" s="399"/>
      <c r="E517" s="399"/>
      <c r="F517" s="399"/>
      <c r="G517" s="399"/>
      <c r="H517" s="399"/>
      <c r="I517" s="399"/>
      <c r="J517" s="399"/>
      <c r="K517" s="399"/>
      <c r="L517" s="399"/>
      <c r="M517" s="399"/>
      <c r="N517" s="400"/>
      <c r="O517" s="400"/>
    </row>
    <row r="518" ht="15.0" customHeight="1">
      <c r="A518" s="385"/>
      <c r="B518" s="399"/>
      <c r="C518" s="399"/>
      <c r="D518" s="399"/>
      <c r="E518" s="399"/>
      <c r="F518" s="399"/>
      <c r="G518" s="399"/>
      <c r="H518" s="399"/>
      <c r="I518" s="399"/>
      <c r="J518" s="399"/>
      <c r="K518" s="399"/>
      <c r="L518" s="399"/>
      <c r="M518" s="399"/>
      <c r="N518" s="400"/>
      <c r="O518" s="400"/>
    </row>
    <row r="519" ht="15.0" customHeight="1">
      <c r="A519" s="385"/>
      <c r="B519" s="399"/>
      <c r="C519" s="399"/>
      <c r="D519" s="399"/>
      <c r="E519" s="399"/>
      <c r="F519" s="399"/>
      <c r="G519" s="399"/>
      <c r="H519" s="399"/>
      <c r="I519" s="399"/>
      <c r="J519" s="399"/>
      <c r="K519" s="399"/>
      <c r="L519" s="399"/>
      <c r="M519" s="399"/>
      <c r="N519" s="400"/>
      <c r="O519" s="400"/>
    </row>
    <row r="520" ht="15.0" customHeight="1">
      <c r="A520" s="385"/>
      <c r="B520" s="399"/>
      <c r="C520" s="399"/>
      <c r="D520" s="399"/>
      <c r="E520" s="399"/>
      <c r="F520" s="399"/>
      <c r="G520" s="399"/>
      <c r="H520" s="399"/>
      <c r="I520" s="399"/>
      <c r="J520" s="399"/>
      <c r="K520" s="399"/>
      <c r="L520" s="399"/>
      <c r="M520" s="399"/>
      <c r="N520" s="400"/>
      <c r="O520" s="400"/>
    </row>
    <row r="521" ht="15.0" customHeight="1">
      <c r="A521" s="385"/>
      <c r="B521" s="399"/>
      <c r="C521" s="399"/>
      <c r="D521" s="399"/>
      <c r="E521" s="399"/>
      <c r="F521" s="399"/>
      <c r="G521" s="399"/>
      <c r="H521" s="399"/>
      <c r="I521" s="399"/>
      <c r="J521" s="399"/>
      <c r="K521" s="399"/>
      <c r="L521" s="399"/>
      <c r="M521" s="399"/>
      <c r="N521" s="400"/>
      <c r="O521" s="400"/>
    </row>
    <row r="522" ht="15.0" customHeight="1">
      <c r="A522" s="385"/>
      <c r="B522" s="399"/>
      <c r="C522" s="399"/>
      <c r="D522" s="399"/>
      <c r="E522" s="399"/>
      <c r="F522" s="399"/>
      <c r="G522" s="399"/>
      <c r="H522" s="399"/>
      <c r="I522" s="399"/>
      <c r="J522" s="399"/>
      <c r="K522" s="399"/>
      <c r="L522" s="399"/>
      <c r="M522" s="399"/>
      <c r="N522" s="400"/>
      <c r="O522" s="400"/>
    </row>
    <row r="523" ht="15.0" customHeight="1">
      <c r="A523" s="385"/>
      <c r="B523" s="399"/>
      <c r="C523" s="399"/>
      <c r="D523" s="399"/>
      <c r="E523" s="399"/>
      <c r="F523" s="399"/>
      <c r="G523" s="399"/>
      <c r="H523" s="399"/>
      <c r="I523" s="399"/>
      <c r="J523" s="399"/>
      <c r="K523" s="399"/>
      <c r="L523" s="399"/>
      <c r="M523" s="399"/>
      <c r="N523" s="400"/>
      <c r="O523" s="400"/>
    </row>
    <row r="524" ht="15.0" customHeight="1">
      <c r="A524" s="385"/>
      <c r="B524" s="399"/>
      <c r="C524" s="399"/>
      <c r="D524" s="399"/>
      <c r="E524" s="399"/>
      <c r="F524" s="399"/>
      <c r="G524" s="399"/>
      <c r="H524" s="399"/>
      <c r="I524" s="399"/>
      <c r="J524" s="399"/>
      <c r="K524" s="399"/>
      <c r="L524" s="399"/>
      <c r="M524" s="399"/>
      <c r="N524" s="400"/>
      <c r="O524" s="400"/>
    </row>
    <row r="525" ht="15.0" customHeight="1">
      <c r="A525" s="385"/>
      <c r="B525" s="399"/>
      <c r="C525" s="399"/>
      <c r="D525" s="399"/>
      <c r="E525" s="399"/>
      <c r="F525" s="399"/>
      <c r="G525" s="399"/>
      <c r="H525" s="399"/>
      <c r="I525" s="399"/>
      <c r="J525" s="399"/>
      <c r="K525" s="399"/>
      <c r="L525" s="399"/>
      <c r="M525" s="399"/>
      <c r="N525" s="400"/>
      <c r="O525" s="400"/>
    </row>
    <row r="526" ht="15.0" customHeight="1">
      <c r="A526" s="385"/>
      <c r="B526" s="399"/>
      <c r="C526" s="399"/>
      <c r="D526" s="399"/>
      <c r="E526" s="399"/>
      <c r="F526" s="399"/>
      <c r="G526" s="399"/>
      <c r="H526" s="399"/>
      <c r="I526" s="399"/>
      <c r="J526" s="399"/>
      <c r="K526" s="399"/>
      <c r="L526" s="399"/>
      <c r="M526" s="399"/>
      <c r="N526" s="400"/>
      <c r="O526" s="400"/>
    </row>
    <row r="527" ht="15.0" customHeight="1">
      <c r="A527" s="385"/>
      <c r="B527" s="399"/>
      <c r="C527" s="399"/>
      <c r="D527" s="399"/>
      <c r="E527" s="399"/>
      <c r="F527" s="399"/>
      <c r="G527" s="399"/>
      <c r="H527" s="399"/>
      <c r="I527" s="399"/>
      <c r="J527" s="399"/>
      <c r="K527" s="399"/>
      <c r="L527" s="399"/>
      <c r="M527" s="399"/>
      <c r="N527" s="400"/>
      <c r="O527" s="400"/>
    </row>
    <row r="528" ht="15.0" customHeight="1">
      <c r="A528" s="385"/>
      <c r="B528" s="399"/>
      <c r="C528" s="399"/>
      <c r="D528" s="399"/>
      <c r="E528" s="399"/>
      <c r="F528" s="399"/>
      <c r="G528" s="399"/>
      <c r="H528" s="399"/>
      <c r="I528" s="399"/>
      <c r="J528" s="399"/>
      <c r="K528" s="399"/>
      <c r="L528" s="399"/>
      <c r="M528" s="399"/>
      <c r="N528" s="400"/>
      <c r="O528" s="400"/>
    </row>
    <row r="529" ht="15.0" customHeight="1">
      <c r="A529" s="385"/>
      <c r="B529" s="399"/>
      <c r="C529" s="399"/>
      <c r="D529" s="399"/>
      <c r="E529" s="399"/>
      <c r="F529" s="399"/>
      <c r="G529" s="399"/>
      <c r="H529" s="399"/>
      <c r="I529" s="399"/>
      <c r="J529" s="399"/>
      <c r="K529" s="399"/>
      <c r="L529" s="399"/>
      <c r="M529" s="399"/>
      <c r="N529" s="400"/>
      <c r="O529" s="400"/>
    </row>
    <row r="530" ht="15.0" customHeight="1">
      <c r="A530" s="385"/>
      <c r="B530" s="399"/>
      <c r="C530" s="399"/>
      <c r="D530" s="399"/>
      <c r="E530" s="399"/>
      <c r="F530" s="399"/>
      <c r="G530" s="399"/>
      <c r="H530" s="399"/>
      <c r="I530" s="399"/>
      <c r="J530" s="399"/>
      <c r="K530" s="399"/>
      <c r="L530" s="399"/>
      <c r="M530" s="399"/>
      <c r="N530" s="400"/>
      <c r="O530" s="400"/>
    </row>
    <row r="531" ht="15.0" customHeight="1">
      <c r="A531" s="385"/>
      <c r="B531" s="399"/>
      <c r="C531" s="399"/>
      <c r="D531" s="399"/>
      <c r="E531" s="399"/>
      <c r="F531" s="399"/>
      <c r="G531" s="399"/>
      <c r="H531" s="399"/>
      <c r="I531" s="399"/>
      <c r="J531" s="399"/>
      <c r="K531" s="399"/>
      <c r="L531" s="399"/>
      <c r="M531" s="399"/>
      <c r="N531" s="400"/>
      <c r="O531" s="400"/>
    </row>
    <row r="532" ht="15.0" customHeight="1">
      <c r="A532" s="385"/>
      <c r="B532" s="399"/>
      <c r="C532" s="399"/>
      <c r="D532" s="399"/>
      <c r="E532" s="399"/>
      <c r="F532" s="399"/>
      <c r="G532" s="399"/>
      <c r="H532" s="399"/>
      <c r="I532" s="399"/>
      <c r="J532" s="399"/>
      <c r="K532" s="399"/>
      <c r="L532" s="399"/>
      <c r="M532" s="399"/>
      <c r="N532" s="400"/>
      <c r="O532" s="400"/>
    </row>
    <row r="533" ht="15.0" customHeight="1">
      <c r="A533" s="385"/>
      <c r="B533" s="399"/>
      <c r="C533" s="399"/>
      <c r="D533" s="399"/>
      <c r="E533" s="399"/>
      <c r="F533" s="399"/>
      <c r="G533" s="399"/>
      <c r="H533" s="399"/>
      <c r="I533" s="399"/>
      <c r="J533" s="399"/>
      <c r="K533" s="399"/>
      <c r="L533" s="399"/>
      <c r="M533" s="399"/>
      <c r="N533" s="400"/>
      <c r="O533" s="400"/>
    </row>
    <row r="534" ht="15.0" customHeight="1">
      <c r="A534" s="385"/>
      <c r="B534" s="399"/>
      <c r="C534" s="399"/>
      <c r="D534" s="399"/>
      <c r="E534" s="399"/>
      <c r="F534" s="399"/>
      <c r="G534" s="399"/>
      <c r="H534" s="399"/>
      <c r="I534" s="399"/>
      <c r="J534" s="399"/>
      <c r="K534" s="399"/>
      <c r="L534" s="399"/>
      <c r="M534" s="399"/>
      <c r="N534" s="400"/>
      <c r="O534" s="400"/>
    </row>
    <row r="535" ht="15.0" customHeight="1">
      <c r="A535" s="385"/>
      <c r="B535" s="399"/>
      <c r="C535" s="399"/>
      <c r="D535" s="399"/>
      <c r="E535" s="399"/>
      <c r="F535" s="399"/>
      <c r="G535" s="399"/>
      <c r="H535" s="399"/>
      <c r="I535" s="399"/>
      <c r="J535" s="399"/>
      <c r="K535" s="399"/>
      <c r="L535" s="399"/>
      <c r="M535" s="399"/>
      <c r="N535" s="400"/>
      <c r="O535" s="400"/>
    </row>
    <row r="536" ht="15.0" customHeight="1">
      <c r="A536" s="385"/>
      <c r="B536" s="399"/>
      <c r="C536" s="399"/>
      <c r="D536" s="399"/>
      <c r="E536" s="399"/>
      <c r="F536" s="399"/>
      <c r="G536" s="399"/>
      <c r="H536" s="399"/>
      <c r="I536" s="399"/>
      <c r="J536" s="399"/>
      <c r="K536" s="399"/>
      <c r="L536" s="399"/>
      <c r="M536" s="399"/>
      <c r="N536" s="400"/>
      <c r="O536" s="400"/>
    </row>
    <row r="537" ht="15.0" customHeight="1">
      <c r="A537" s="385"/>
      <c r="B537" s="399"/>
      <c r="C537" s="399"/>
      <c r="D537" s="399"/>
      <c r="E537" s="399"/>
      <c r="F537" s="399"/>
      <c r="G537" s="399"/>
      <c r="H537" s="399"/>
      <c r="I537" s="399"/>
      <c r="J537" s="399"/>
      <c r="K537" s="399"/>
      <c r="L537" s="399"/>
      <c r="M537" s="399"/>
      <c r="N537" s="400"/>
      <c r="O537" s="400"/>
    </row>
    <row r="538" ht="15.0" customHeight="1">
      <c r="A538" s="385"/>
      <c r="B538" s="399"/>
      <c r="C538" s="399"/>
      <c r="D538" s="399"/>
      <c r="E538" s="399"/>
      <c r="F538" s="399"/>
      <c r="G538" s="399"/>
      <c r="H538" s="399"/>
      <c r="I538" s="399"/>
      <c r="J538" s="399"/>
      <c r="K538" s="399"/>
      <c r="L538" s="399"/>
      <c r="M538" s="399"/>
      <c r="N538" s="400"/>
      <c r="O538" s="400"/>
    </row>
    <row r="539" ht="15.0" customHeight="1">
      <c r="A539" s="385"/>
      <c r="B539" s="399"/>
      <c r="C539" s="399"/>
      <c r="D539" s="399"/>
      <c r="E539" s="399"/>
      <c r="F539" s="399"/>
      <c r="G539" s="399"/>
      <c r="H539" s="399"/>
      <c r="I539" s="399"/>
      <c r="J539" s="399"/>
      <c r="K539" s="399"/>
      <c r="L539" s="399"/>
      <c r="M539" s="399"/>
      <c r="N539" s="400"/>
      <c r="O539" s="400"/>
    </row>
    <row r="540" ht="15.0" customHeight="1">
      <c r="A540" s="385"/>
      <c r="B540" s="399"/>
      <c r="C540" s="399"/>
      <c r="D540" s="399"/>
      <c r="E540" s="399"/>
      <c r="F540" s="399"/>
      <c r="G540" s="399"/>
      <c r="H540" s="399"/>
      <c r="I540" s="399"/>
      <c r="J540" s="399"/>
      <c r="K540" s="399"/>
      <c r="L540" s="399"/>
      <c r="M540" s="399"/>
      <c r="N540" s="400"/>
      <c r="O540" s="400"/>
    </row>
    <row r="541" ht="15.0" customHeight="1">
      <c r="A541" s="385"/>
      <c r="B541" s="399"/>
      <c r="C541" s="399"/>
      <c r="D541" s="399"/>
      <c r="E541" s="399"/>
      <c r="F541" s="399"/>
      <c r="G541" s="399"/>
      <c r="H541" s="399"/>
      <c r="I541" s="399"/>
      <c r="J541" s="399"/>
      <c r="K541" s="399"/>
      <c r="L541" s="399"/>
      <c r="M541" s="399"/>
      <c r="N541" s="400"/>
      <c r="O541" s="400"/>
    </row>
    <row r="542" ht="15.0" customHeight="1">
      <c r="A542" s="385"/>
      <c r="B542" s="399"/>
      <c r="C542" s="399"/>
      <c r="D542" s="399"/>
      <c r="E542" s="399"/>
      <c r="F542" s="399"/>
      <c r="G542" s="399"/>
      <c r="H542" s="399"/>
      <c r="I542" s="399"/>
      <c r="J542" s="399"/>
      <c r="K542" s="399"/>
      <c r="L542" s="399"/>
      <c r="M542" s="399"/>
      <c r="N542" s="400"/>
      <c r="O542" s="400"/>
    </row>
    <row r="543" ht="15.0" customHeight="1">
      <c r="A543" s="385"/>
      <c r="B543" s="399"/>
      <c r="C543" s="399"/>
      <c r="D543" s="399"/>
      <c r="E543" s="399"/>
      <c r="F543" s="399"/>
      <c r="G543" s="399"/>
      <c r="H543" s="399"/>
      <c r="I543" s="399"/>
      <c r="J543" s="399"/>
      <c r="K543" s="399"/>
      <c r="L543" s="399"/>
      <c r="M543" s="399"/>
      <c r="N543" s="400"/>
      <c r="O543" s="400"/>
    </row>
    <row r="544" ht="15.0" customHeight="1">
      <c r="A544" s="385"/>
      <c r="B544" s="399"/>
      <c r="C544" s="399"/>
      <c r="D544" s="399"/>
      <c r="E544" s="399"/>
      <c r="F544" s="399"/>
      <c r="G544" s="399"/>
      <c r="H544" s="399"/>
      <c r="I544" s="399"/>
      <c r="J544" s="399"/>
      <c r="K544" s="399"/>
      <c r="L544" s="399"/>
      <c r="M544" s="399"/>
      <c r="N544" s="400"/>
      <c r="O544" s="400"/>
    </row>
    <row r="545" ht="15.0" customHeight="1">
      <c r="A545" s="385"/>
      <c r="B545" s="399"/>
      <c r="C545" s="399"/>
      <c r="D545" s="399"/>
      <c r="E545" s="399"/>
      <c r="F545" s="399"/>
      <c r="G545" s="399"/>
      <c r="H545" s="399"/>
      <c r="I545" s="399"/>
      <c r="J545" s="399"/>
      <c r="K545" s="399"/>
      <c r="L545" s="399"/>
      <c r="M545" s="399"/>
      <c r="N545" s="400"/>
      <c r="O545" s="400"/>
    </row>
    <row r="546" ht="15.0" customHeight="1">
      <c r="A546" s="385"/>
      <c r="B546" s="399"/>
      <c r="C546" s="399"/>
      <c r="D546" s="399"/>
      <c r="E546" s="399"/>
      <c r="F546" s="399"/>
      <c r="G546" s="399"/>
      <c r="H546" s="399"/>
      <c r="I546" s="399"/>
      <c r="J546" s="399"/>
      <c r="K546" s="399"/>
      <c r="L546" s="399"/>
      <c r="M546" s="399"/>
      <c r="N546" s="400"/>
      <c r="O546" s="400"/>
    </row>
    <row r="547" ht="15.0" customHeight="1">
      <c r="A547" s="385"/>
      <c r="B547" s="399"/>
      <c r="C547" s="399"/>
      <c r="D547" s="399"/>
      <c r="E547" s="399"/>
      <c r="F547" s="399"/>
      <c r="G547" s="399"/>
      <c r="H547" s="399"/>
      <c r="I547" s="399"/>
      <c r="J547" s="399"/>
      <c r="K547" s="399"/>
      <c r="L547" s="399"/>
      <c r="M547" s="399"/>
      <c r="N547" s="400"/>
      <c r="O547" s="400"/>
    </row>
    <row r="548" ht="15.0" customHeight="1">
      <c r="A548" s="385"/>
      <c r="B548" s="399"/>
      <c r="C548" s="399"/>
      <c r="D548" s="399"/>
      <c r="E548" s="399"/>
      <c r="F548" s="399"/>
      <c r="G548" s="399"/>
      <c r="H548" s="399"/>
      <c r="I548" s="399"/>
      <c r="J548" s="399"/>
      <c r="K548" s="399"/>
      <c r="L548" s="399"/>
      <c r="M548" s="399"/>
      <c r="N548" s="400"/>
      <c r="O548" s="400"/>
    </row>
    <row r="549" ht="15.0" customHeight="1">
      <c r="A549" s="385"/>
      <c r="B549" s="399"/>
      <c r="C549" s="399"/>
      <c r="D549" s="399"/>
      <c r="E549" s="399"/>
      <c r="F549" s="399"/>
      <c r="G549" s="399"/>
      <c r="H549" s="399"/>
      <c r="I549" s="399"/>
      <c r="J549" s="399"/>
      <c r="K549" s="399"/>
      <c r="L549" s="399"/>
      <c r="M549" s="399"/>
      <c r="N549" s="400"/>
      <c r="O549" s="400"/>
    </row>
    <row r="550" ht="15.0" customHeight="1">
      <c r="A550" s="385"/>
      <c r="B550" s="399"/>
      <c r="C550" s="399"/>
      <c r="D550" s="399"/>
      <c r="E550" s="399"/>
      <c r="F550" s="399"/>
      <c r="G550" s="399"/>
      <c r="H550" s="399"/>
      <c r="I550" s="399"/>
      <c r="J550" s="399"/>
      <c r="K550" s="399"/>
      <c r="L550" s="399"/>
      <c r="M550" s="399"/>
      <c r="N550" s="400"/>
      <c r="O550" s="400"/>
    </row>
    <row r="551" ht="15.0" customHeight="1">
      <c r="A551" s="385"/>
      <c r="B551" s="399"/>
      <c r="C551" s="399"/>
      <c r="D551" s="399"/>
      <c r="E551" s="399"/>
      <c r="F551" s="399"/>
      <c r="G551" s="399"/>
      <c r="H551" s="399"/>
      <c r="I551" s="399"/>
      <c r="J551" s="399"/>
      <c r="K551" s="399"/>
      <c r="L551" s="399"/>
      <c r="M551" s="399"/>
      <c r="N551" s="400"/>
      <c r="O551" s="400"/>
    </row>
    <row r="552" ht="15.0" customHeight="1">
      <c r="A552" s="385"/>
      <c r="B552" s="399"/>
      <c r="C552" s="399"/>
      <c r="D552" s="399"/>
      <c r="E552" s="399"/>
      <c r="F552" s="399"/>
      <c r="G552" s="399"/>
      <c r="H552" s="399"/>
      <c r="I552" s="399"/>
      <c r="J552" s="399"/>
      <c r="K552" s="399"/>
      <c r="L552" s="399"/>
      <c r="M552" s="399"/>
      <c r="N552" s="400"/>
      <c r="O552" s="400"/>
    </row>
    <row r="553" ht="15.0" customHeight="1">
      <c r="A553" s="385"/>
      <c r="B553" s="399"/>
      <c r="C553" s="399"/>
      <c r="D553" s="399"/>
      <c r="E553" s="399"/>
      <c r="F553" s="399"/>
      <c r="G553" s="399"/>
      <c r="H553" s="399"/>
      <c r="I553" s="399"/>
      <c r="J553" s="399"/>
      <c r="K553" s="399"/>
      <c r="L553" s="399"/>
      <c r="M553" s="399"/>
      <c r="N553" s="400"/>
      <c r="O553" s="400"/>
    </row>
    <row r="554" ht="15.0" customHeight="1">
      <c r="A554" s="385"/>
      <c r="B554" s="399"/>
      <c r="C554" s="399"/>
      <c r="D554" s="399"/>
      <c r="E554" s="399"/>
      <c r="F554" s="399"/>
      <c r="G554" s="399"/>
      <c r="H554" s="399"/>
      <c r="I554" s="399"/>
      <c r="J554" s="399"/>
      <c r="K554" s="399"/>
      <c r="L554" s="399"/>
      <c r="M554" s="399"/>
      <c r="N554" s="400"/>
      <c r="O554" s="400"/>
    </row>
    <row r="555" ht="15.0" customHeight="1">
      <c r="A555" s="385"/>
      <c r="B555" s="399"/>
      <c r="C555" s="399"/>
      <c r="D555" s="399"/>
      <c r="E555" s="399"/>
      <c r="F555" s="399"/>
      <c r="G555" s="399"/>
      <c r="H555" s="399"/>
      <c r="I555" s="399"/>
      <c r="J555" s="399"/>
      <c r="K555" s="399"/>
      <c r="L555" s="399"/>
      <c r="M555" s="399"/>
      <c r="N555" s="400"/>
      <c r="O555" s="400"/>
    </row>
    <row r="556" ht="15.0" customHeight="1">
      <c r="A556" s="385"/>
      <c r="B556" s="399"/>
      <c r="C556" s="399"/>
      <c r="D556" s="399"/>
      <c r="E556" s="399"/>
      <c r="F556" s="399"/>
      <c r="G556" s="399"/>
      <c r="H556" s="399"/>
      <c r="I556" s="399"/>
      <c r="J556" s="399"/>
      <c r="K556" s="399"/>
      <c r="L556" s="399"/>
      <c r="M556" s="399"/>
      <c r="N556" s="400"/>
      <c r="O556" s="400"/>
    </row>
    <row r="557" ht="15.0" customHeight="1">
      <c r="A557" s="385"/>
      <c r="B557" s="399"/>
      <c r="C557" s="399"/>
      <c r="D557" s="399"/>
      <c r="E557" s="399"/>
      <c r="F557" s="399"/>
      <c r="G557" s="399"/>
      <c r="H557" s="399"/>
      <c r="I557" s="399"/>
      <c r="J557" s="399"/>
      <c r="K557" s="399"/>
      <c r="L557" s="399"/>
      <c r="M557" s="399"/>
      <c r="N557" s="400"/>
      <c r="O557" s="400"/>
    </row>
    <row r="558" ht="15.0" customHeight="1">
      <c r="A558" s="385"/>
      <c r="B558" s="399"/>
      <c r="C558" s="399"/>
      <c r="D558" s="399"/>
      <c r="E558" s="399"/>
      <c r="F558" s="399"/>
      <c r="G558" s="399"/>
      <c r="H558" s="399"/>
      <c r="I558" s="399"/>
      <c r="J558" s="399"/>
      <c r="K558" s="399"/>
      <c r="L558" s="399"/>
      <c r="M558" s="399"/>
      <c r="N558" s="400"/>
      <c r="O558" s="400"/>
    </row>
    <row r="559" ht="15.0" customHeight="1">
      <c r="A559" s="385"/>
      <c r="B559" s="399"/>
      <c r="C559" s="399"/>
      <c r="D559" s="399"/>
      <c r="E559" s="399"/>
      <c r="F559" s="399"/>
      <c r="G559" s="399"/>
      <c r="H559" s="399"/>
      <c r="I559" s="399"/>
      <c r="J559" s="399"/>
      <c r="K559" s="399"/>
      <c r="L559" s="399"/>
      <c r="M559" s="399"/>
      <c r="N559" s="400"/>
      <c r="O559" s="400"/>
    </row>
    <row r="560" ht="15.0" customHeight="1">
      <c r="A560" s="385"/>
      <c r="B560" s="399"/>
      <c r="C560" s="399"/>
      <c r="D560" s="399"/>
      <c r="E560" s="399"/>
      <c r="F560" s="399"/>
      <c r="G560" s="399"/>
      <c r="H560" s="399"/>
      <c r="I560" s="399"/>
      <c r="J560" s="399"/>
      <c r="K560" s="399"/>
      <c r="L560" s="399"/>
      <c r="M560" s="399"/>
      <c r="N560" s="400"/>
      <c r="O560" s="400"/>
    </row>
    <row r="561" ht="15.0" customHeight="1">
      <c r="A561" s="385"/>
      <c r="B561" s="399"/>
      <c r="C561" s="399"/>
      <c r="D561" s="399"/>
      <c r="E561" s="399"/>
      <c r="F561" s="399"/>
      <c r="G561" s="399"/>
      <c r="H561" s="399"/>
      <c r="I561" s="399"/>
      <c r="J561" s="399"/>
      <c r="K561" s="399"/>
      <c r="L561" s="399"/>
      <c r="M561" s="399"/>
      <c r="N561" s="400"/>
      <c r="O561" s="400"/>
    </row>
    <row r="562" ht="15.0" customHeight="1">
      <c r="A562" s="385"/>
      <c r="B562" s="399"/>
      <c r="C562" s="399"/>
      <c r="D562" s="399"/>
      <c r="E562" s="399"/>
      <c r="F562" s="399"/>
      <c r="G562" s="399"/>
      <c r="H562" s="399"/>
      <c r="I562" s="399"/>
      <c r="J562" s="399"/>
      <c r="K562" s="399"/>
      <c r="L562" s="399"/>
      <c r="M562" s="399"/>
      <c r="N562" s="400"/>
      <c r="O562" s="400"/>
    </row>
    <row r="563" ht="15.0" customHeight="1">
      <c r="A563" s="385"/>
      <c r="B563" s="399"/>
      <c r="C563" s="399"/>
      <c r="D563" s="399"/>
      <c r="E563" s="399"/>
      <c r="F563" s="399"/>
      <c r="G563" s="399"/>
      <c r="H563" s="399"/>
      <c r="I563" s="399"/>
      <c r="J563" s="399"/>
      <c r="K563" s="399"/>
      <c r="L563" s="399"/>
      <c r="M563" s="399"/>
      <c r="N563" s="400"/>
      <c r="O563" s="400"/>
    </row>
    <row r="564" ht="15.0" customHeight="1">
      <c r="A564" s="385"/>
      <c r="B564" s="399"/>
      <c r="C564" s="399"/>
      <c r="D564" s="399"/>
      <c r="E564" s="399"/>
      <c r="F564" s="399"/>
      <c r="G564" s="399"/>
      <c r="H564" s="399"/>
      <c r="I564" s="399"/>
      <c r="J564" s="399"/>
      <c r="K564" s="399"/>
      <c r="L564" s="399"/>
      <c r="M564" s="399"/>
      <c r="N564" s="400"/>
      <c r="O564" s="400"/>
    </row>
    <row r="565" ht="15.0" customHeight="1">
      <c r="A565" s="385"/>
      <c r="B565" s="399"/>
      <c r="C565" s="399"/>
      <c r="D565" s="399"/>
      <c r="E565" s="399"/>
      <c r="F565" s="399"/>
      <c r="G565" s="399"/>
      <c r="H565" s="399"/>
      <c r="I565" s="399"/>
      <c r="J565" s="399"/>
      <c r="K565" s="399"/>
      <c r="L565" s="399"/>
      <c r="M565" s="399"/>
      <c r="N565" s="400"/>
      <c r="O565" s="400"/>
    </row>
    <row r="566" ht="15.0" customHeight="1">
      <c r="A566" s="385"/>
      <c r="B566" s="399"/>
      <c r="C566" s="399"/>
      <c r="D566" s="399"/>
      <c r="E566" s="399"/>
      <c r="F566" s="399"/>
      <c r="G566" s="399"/>
      <c r="H566" s="399"/>
      <c r="I566" s="399"/>
      <c r="J566" s="399"/>
      <c r="K566" s="399"/>
      <c r="L566" s="399"/>
      <c r="M566" s="399"/>
      <c r="N566" s="400"/>
      <c r="O566" s="400"/>
    </row>
    <row r="567" ht="15.0" customHeight="1">
      <c r="A567" s="385"/>
      <c r="B567" s="399"/>
      <c r="C567" s="399"/>
      <c r="D567" s="399"/>
      <c r="E567" s="399"/>
      <c r="F567" s="399"/>
      <c r="G567" s="399"/>
      <c r="H567" s="399"/>
      <c r="I567" s="399"/>
      <c r="J567" s="399"/>
      <c r="K567" s="399"/>
      <c r="L567" s="399"/>
      <c r="M567" s="399"/>
      <c r="N567" s="400"/>
      <c r="O567" s="400"/>
    </row>
    <row r="568" ht="15.0" customHeight="1">
      <c r="A568" s="385"/>
      <c r="B568" s="399"/>
      <c r="C568" s="399"/>
      <c r="D568" s="399"/>
      <c r="E568" s="399"/>
      <c r="F568" s="399"/>
      <c r="G568" s="399"/>
      <c r="H568" s="399"/>
      <c r="I568" s="399"/>
      <c r="J568" s="399"/>
      <c r="K568" s="399"/>
      <c r="L568" s="399"/>
      <c r="M568" s="399"/>
      <c r="N568" s="400"/>
      <c r="O568" s="400"/>
    </row>
    <row r="569" ht="15.0" customHeight="1">
      <c r="A569" s="385"/>
      <c r="B569" s="399"/>
      <c r="C569" s="399"/>
      <c r="D569" s="399"/>
      <c r="E569" s="399"/>
      <c r="F569" s="399"/>
      <c r="G569" s="399"/>
      <c r="H569" s="399"/>
      <c r="I569" s="399"/>
      <c r="J569" s="399"/>
      <c r="K569" s="399"/>
      <c r="L569" s="399"/>
      <c r="M569" s="399"/>
      <c r="N569" s="400"/>
      <c r="O569" s="400"/>
    </row>
    <row r="570" ht="15.0" customHeight="1">
      <c r="A570" s="385"/>
      <c r="B570" s="399"/>
      <c r="C570" s="399"/>
      <c r="D570" s="399"/>
      <c r="E570" s="399"/>
      <c r="F570" s="399"/>
      <c r="G570" s="399"/>
      <c r="H570" s="399"/>
      <c r="I570" s="399"/>
      <c r="J570" s="399"/>
      <c r="K570" s="399"/>
      <c r="L570" s="399"/>
      <c r="M570" s="399"/>
      <c r="N570" s="400"/>
      <c r="O570" s="400"/>
    </row>
    <row r="571" ht="15.0" customHeight="1">
      <c r="A571" s="385"/>
      <c r="B571" s="399"/>
      <c r="C571" s="399"/>
      <c r="D571" s="399"/>
      <c r="E571" s="399"/>
      <c r="F571" s="399"/>
      <c r="G571" s="399"/>
      <c r="H571" s="399"/>
      <c r="I571" s="399"/>
      <c r="J571" s="399"/>
      <c r="K571" s="399"/>
      <c r="L571" s="399"/>
      <c r="M571" s="399"/>
      <c r="N571" s="400"/>
      <c r="O571" s="400"/>
    </row>
    <row r="572" ht="15.0" customHeight="1">
      <c r="A572" s="385"/>
      <c r="B572" s="399"/>
      <c r="C572" s="399"/>
      <c r="D572" s="399"/>
      <c r="E572" s="399"/>
      <c r="F572" s="399"/>
      <c r="G572" s="399"/>
      <c r="H572" s="399"/>
      <c r="I572" s="399"/>
      <c r="J572" s="399"/>
      <c r="K572" s="399"/>
      <c r="L572" s="399"/>
      <c r="M572" s="399"/>
      <c r="N572" s="400"/>
      <c r="O572" s="400"/>
    </row>
    <row r="573" ht="15.0" customHeight="1">
      <c r="A573" s="385"/>
      <c r="B573" s="399"/>
      <c r="C573" s="399"/>
      <c r="D573" s="399"/>
      <c r="E573" s="399"/>
      <c r="F573" s="399"/>
      <c r="G573" s="399"/>
      <c r="H573" s="399"/>
      <c r="I573" s="399"/>
      <c r="J573" s="399"/>
      <c r="K573" s="399"/>
      <c r="L573" s="399"/>
      <c r="M573" s="399"/>
      <c r="N573" s="400"/>
      <c r="O573" s="400"/>
    </row>
    <row r="574" ht="15.0" customHeight="1">
      <c r="A574" s="385"/>
      <c r="B574" s="399"/>
      <c r="C574" s="399"/>
      <c r="D574" s="399"/>
      <c r="E574" s="399"/>
      <c r="F574" s="399"/>
      <c r="G574" s="399"/>
      <c r="H574" s="399"/>
      <c r="I574" s="399"/>
      <c r="J574" s="399"/>
      <c r="K574" s="399"/>
      <c r="L574" s="399"/>
      <c r="M574" s="399"/>
      <c r="N574" s="400"/>
      <c r="O574" s="400"/>
    </row>
    <row r="575" ht="15.0" customHeight="1">
      <c r="A575" s="385"/>
      <c r="B575" s="399"/>
      <c r="C575" s="399"/>
      <c r="D575" s="399"/>
      <c r="E575" s="399"/>
      <c r="F575" s="399"/>
      <c r="G575" s="399"/>
      <c r="H575" s="399"/>
      <c r="I575" s="399"/>
      <c r="J575" s="399"/>
      <c r="K575" s="399"/>
      <c r="L575" s="399"/>
      <c r="M575" s="399"/>
      <c r="N575" s="400"/>
      <c r="O575" s="400"/>
    </row>
    <row r="576" ht="15.0" customHeight="1">
      <c r="A576" s="385"/>
      <c r="B576" s="399"/>
      <c r="C576" s="399"/>
      <c r="D576" s="399"/>
      <c r="E576" s="399"/>
      <c r="F576" s="399"/>
      <c r="G576" s="399"/>
      <c r="H576" s="399"/>
      <c r="I576" s="399"/>
      <c r="J576" s="399"/>
      <c r="K576" s="399"/>
      <c r="L576" s="399"/>
      <c r="M576" s="399"/>
      <c r="N576" s="400"/>
      <c r="O576" s="400"/>
    </row>
    <row r="577" ht="15.0" customHeight="1">
      <c r="A577" s="385"/>
      <c r="B577" s="399"/>
      <c r="C577" s="399"/>
      <c r="D577" s="399"/>
      <c r="E577" s="399"/>
      <c r="F577" s="399"/>
      <c r="G577" s="399"/>
      <c r="H577" s="399"/>
      <c r="I577" s="399"/>
      <c r="J577" s="399"/>
      <c r="K577" s="399"/>
      <c r="L577" s="399"/>
      <c r="M577" s="399"/>
      <c r="N577" s="400"/>
      <c r="O577" s="400"/>
    </row>
    <row r="578" ht="15.0" customHeight="1">
      <c r="A578" s="385"/>
      <c r="B578" s="399"/>
      <c r="C578" s="399"/>
      <c r="D578" s="399"/>
      <c r="E578" s="399"/>
      <c r="F578" s="399"/>
      <c r="G578" s="399"/>
      <c r="H578" s="399"/>
      <c r="I578" s="399"/>
      <c r="J578" s="399"/>
      <c r="K578" s="399"/>
      <c r="L578" s="399"/>
      <c r="M578" s="399"/>
      <c r="N578" s="400"/>
      <c r="O578" s="400"/>
    </row>
    <row r="579" ht="15.0" customHeight="1">
      <c r="A579" s="385"/>
      <c r="B579" s="399"/>
      <c r="C579" s="399"/>
      <c r="D579" s="399"/>
      <c r="E579" s="399"/>
      <c r="F579" s="399"/>
      <c r="G579" s="399"/>
      <c r="H579" s="399"/>
      <c r="I579" s="399"/>
      <c r="J579" s="399"/>
      <c r="K579" s="399"/>
      <c r="L579" s="399"/>
      <c r="M579" s="399"/>
      <c r="N579" s="400"/>
      <c r="O579" s="400"/>
    </row>
    <row r="580" ht="15.0" customHeight="1">
      <c r="A580" s="385"/>
      <c r="B580" s="399"/>
      <c r="C580" s="399"/>
      <c r="D580" s="399"/>
      <c r="E580" s="399"/>
      <c r="F580" s="399"/>
      <c r="G580" s="399"/>
      <c r="H580" s="399"/>
      <c r="I580" s="399"/>
      <c r="J580" s="399"/>
      <c r="K580" s="399"/>
      <c r="L580" s="399"/>
      <c r="M580" s="399"/>
      <c r="N580" s="400"/>
      <c r="O580" s="400"/>
    </row>
    <row r="581" ht="15.0" customHeight="1">
      <c r="A581" s="385"/>
      <c r="B581" s="399"/>
      <c r="C581" s="399"/>
      <c r="D581" s="399"/>
      <c r="E581" s="399"/>
      <c r="F581" s="399"/>
      <c r="G581" s="399"/>
      <c r="H581" s="399"/>
      <c r="I581" s="399"/>
      <c r="J581" s="399"/>
      <c r="K581" s="399"/>
      <c r="L581" s="399"/>
      <c r="M581" s="399"/>
      <c r="N581" s="400"/>
      <c r="O581" s="400"/>
    </row>
    <row r="582" ht="15.0" customHeight="1">
      <c r="A582" s="385"/>
      <c r="B582" s="399"/>
      <c r="C582" s="399"/>
      <c r="D582" s="399"/>
      <c r="E582" s="399"/>
      <c r="F582" s="399"/>
      <c r="G582" s="399"/>
      <c r="H582" s="399"/>
      <c r="I582" s="399"/>
      <c r="J582" s="399"/>
      <c r="K582" s="399"/>
      <c r="L582" s="399"/>
      <c r="M582" s="399"/>
      <c r="N582" s="400"/>
      <c r="O582" s="400"/>
    </row>
    <row r="583" ht="15.0" customHeight="1">
      <c r="A583" s="385"/>
      <c r="B583" s="399"/>
      <c r="C583" s="399"/>
      <c r="D583" s="399"/>
      <c r="E583" s="399"/>
      <c r="F583" s="399"/>
      <c r="G583" s="399"/>
      <c r="H583" s="399"/>
      <c r="I583" s="399"/>
      <c r="J583" s="399"/>
      <c r="K583" s="399"/>
      <c r="L583" s="399"/>
      <c r="M583" s="399"/>
      <c r="N583" s="400"/>
      <c r="O583" s="400"/>
    </row>
    <row r="584" ht="15.0" customHeight="1">
      <c r="A584" s="385"/>
      <c r="B584" s="399"/>
      <c r="C584" s="399"/>
      <c r="D584" s="399"/>
      <c r="E584" s="399"/>
      <c r="F584" s="399"/>
      <c r="G584" s="399"/>
      <c r="H584" s="399"/>
      <c r="I584" s="399"/>
      <c r="J584" s="399"/>
      <c r="K584" s="399"/>
      <c r="L584" s="399"/>
      <c r="M584" s="399"/>
      <c r="N584" s="400"/>
      <c r="O584" s="400"/>
    </row>
    <row r="585" ht="15.0" customHeight="1">
      <c r="A585" s="385"/>
      <c r="B585" s="399"/>
      <c r="C585" s="399"/>
      <c r="D585" s="399"/>
      <c r="E585" s="399"/>
      <c r="F585" s="399"/>
      <c r="G585" s="399"/>
      <c r="H585" s="399"/>
      <c r="I585" s="399"/>
      <c r="J585" s="399"/>
      <c r="K585" s="399"/>
      <c r="L585" s="399"/>
      <c r="M585" s="399"/>
      <c r="N585" s="400"/>
      <c r="O585" s="400"/>
    </row>
    <row r="586" ht="15.0" customHeight="1">
      <c r="A586" s="385"/>
      <c r="B586" s="399"/>
      <c r="C586" s="399"/>
      <c r="D586" s="399"/>
      <c r="E586" s="399"/>
      <c r="F586" s="399"/>
      <c r="G586" s="399"/>
      <c r="H586" s="399"/>
      <c r="I586" s="399"/>
      <c r="J586" s="399"/>
      <c r="K586" s="399"/>
      <c r="L586" s="399"/>
      <c r="M586" s="399"/>
      <c r="N586" s="400"/>
      <c r="O586" s="400"/>
    </row>
    <row r="587" ht="15.0" customHeight="1">
      <c r="A587" s="385"/>
      <c r="B587" s="399"/>
      <c r="C587" s="399"/>
      <c r="D587" s="399"/>
      <c r="E587" s="399"/>
      <c r="F587" s="399"/>
      <c r="G587" s="399"/>
      <c r="H587" s="399"/>
      <c r="I587" s="399"/>
      <c r="J587" s="399"/>
      <c r="K587" s="399"/>
      <c r="L587" s="399"/>
      <c r="M587" s="399"/>
      <c r="N587" s="400"/>
      <c r="O587" s="400"/>
    </row>
    <row r="588" ht="15.0" customHeight="1">
      <c r="A588" s="385"/>
      <c r="B588" s="399"/>
      <c r="C588" s="399"/>
      <c r="D588" s="399"/>
      <c r="E588" s="399"/>
      <c r="F588" s="399"/>
      <c r="G588" s="399"/>
      <c r="H588" s="399"/>
      <c r="I588" s="399"/>
      <c r="J588" s="399"/>
      <c r="K588" s="399"/>
      <c r="L588" s="399"/>
      <c r="M588" s="399"/>
      <c r="N588" s="400"/>
      <c r="O588" s="400"/>
    </row>
    <row r="589" ht="15.0" customHeight="1">
      <c r="A589" s="385"/>
      <c r="B589" s="399"/>
      <c r="C589" s="399"/>
      <c r="D589" s="399"/>
      <c r="E589" s="399"/>
      <c r="F589" s="399"/>
      <c r="G589" s="399"/>
      <c r="H589" s="399"/>
      <c r="I589" s="399"/>
      <c r="J589" s="399"/>
      <c r="K589" s="399"/>
      <c r="L589" s="399"/>
      <c r="M589" s="399"/>
      <c r="N589" s="400"/>
      <c r="O589" s="400"/>
    </row>
    <row r="590" ht="15.0" customHeight="1">
      <c r="A590" s="385"/>
      <c r="B590" s="399"/>
      <c r="C590" s="399"/>
      <c r="D590" s="399"/>
      <c r="E590" s="399"/>
      <c r="F590" s="399"/>
      <c r="G590" s="399"/>
      <c r="H590" s="399"/>
      <c r="I590" s="399"/>
      <c r="J590" s="399"/>
      <c r="K590" s="399"/>
      <c r="L590" s="399"/>
      <c r="M590" s="399"/>
      <c r="N590" s="400"/>
      <c r="O590" s="400"/>
    </row>
    <row r="591" ht="15.0" customHeight="1">
      <c r="A591" s="385"/>
      <c r="B591" s="399"/>
      <c r="C591" s="399"/>
      <c r="D591" s="399"/>
      <c r="E591" s="399"/>
      <c r="F591" s="399"/>
      <c r="G591" s="399"/>
      <c r="H591" s="399"/>
      <c r="I591" s="399"/>
      <c r="J591" s="399"/>
      <c r="K591" s="399"/>
      <c r="L591" s="399"/>
      <c r="M591" s="399"/>
      <c r="N591" s="400"/>
      <c r="O591" s="400"/>
    </row>
    <row r="592" ht="15.0" customHeight="1">
      <c r="A592" s="385"/>
      <c r="B592" s="399"/>
      <c r="C592" s="399"/>
      <c r="D592" s="399"/>
      <c r="E592" s="399"/>
      <c r="F592" s="399"/>
      <c r="G592" s="399"/>
      <c r="H592" s="399"/>
      <c r="I592" s="399"/>
      <c r="J592" s="399"/>
      <c r="K592" s="399"/>
      <c r="L592" s="399"/>
      <c r="M592" s="399"/>
      <c r="N592" s="400"/>
      <c r="O592" s="400"/>
    </row>
    <row r="593" ht="15.0" customHeight="1">
      <c r="A593" s="385"/>
      <c r="B593" s="399"/>
      <c r="C593" s="399"/>
      <c r="D593" s="399"/>
      <c r="E593" s="399"/>
      <c r="F593" s="399"/>
      <c r="G593" s="399"/>
      <c r="H593" s="399"/>
      <c r="I593" s="399"/>
      <c r="J593" s="399"/>
      <c r="K593" s="399"/>
      <c r="L593" s="399"/>
      <c r="M593" s="399"/>
      <c r="N593" s="400"/>
      <c r="O593" s="400"/>
    </row>
    <row r="594" ht="15.0" customHeight="1">
      <c r="A594" s="385"/>
      <c r="B594" s="399"/>
      <c r="C594" s="399"/>
      <c r="D594" s="399"/>
      <c r="E594" s="399"/>
      <c r="F594" s="399"/>
      <c r="G594" s="399"/>
      <c r="H594" s="399"/>
      <c r="I594" s="399"/>
      <c r="J594" s="399"/>
      <c r="K594" s="399"/>
      <c r="L594" s="399"/>
      <c r="M594" s="399"/>
      <c r="N594" s="400"/>
      <c r="O594" s="400"/>
    </row>
    <row r="595" ht="15.0" customHeight="1">
      <c r="A595" s="385"/>
      <c r="B595" s="399"/>
      <c r="C595" s="399"/>
      <c r="D595" s="399"/>
      <c r="E595" s="399"/>
      <c r="F595" s="399"/>
      <c r="G595" s="399"/>
      <c r="H595" s="399"/>
      <c r="I595" s="399"/>
      <c r="J595" s="399"/>
      <c r="K595" s="399"/>
      <c r="L595" s="399"/>
      <c r="M595" s="399"/>
      <c r="N595" s="400"/>
      <c r="O595" s="400"/>
    </row>
    <row r="596" ht="15.0" customHeight="1">
      <c r="A596" s="385"/>
      <c r="B596" s="399"/>
      <c r="C596" s="399"/>
      <c r="D596" s="399"/>
      <c r="E596" s="399"/>
      <c r="F596" s="399"/>
      <c r="G596" s="399"/>
      <c r="H596" s="399"/>
      <c r="I596" s="399"/>
      <c r="J596" s="399"/>
      <c r="K596" s="399"/>
      <c r="L596" s="399"/>
      <c r="M596" s="399"/>
      <c r="N596" s="400"/>
      <c r="O596" s="400"/>
    </row>
    <row r="597" ht="15.0" customHeight="1">
      <c r="A597" s="385"/>
      <c r="B597" s="399"/>
      <c r="C597" s="399"/>
      <c r="D597" s="399"/>
      <c r="E597" s="399"/>
      <c r="F597" s="399"/>
      <c r="G597" s="399"/>
      <c r="H597" s="399"/>
      <c r="I597" s="399"/>
      <c r="J597" s="399"/>
      <c r="K597" s="399"/>
      <c r="L597" s="399"/>
      <c r="M597" s="399"/>
      <c r="N597" s="400"/>
      <c r="O597" s="400"/>
    </row>
    <row r="598" ht="15.0" customHeight="1">
      <c r="A598" s="385"/>
      <c r="B598" s="399"/>
      <c r="C598" s="399"/>
      <c r="D598" s="399"/>
      <c r="E598" s="399"/>
      <c r="F598" s="399"/>
      <c r="G598" s="399"/>
      <c r="H598" s="399"/>
      <c r="I598" s="399"/>
      <c r="J598" s="399"/>
      <c r="K598" s="399"/>
      <c r="L598" s="399"/>
      <c r="M598" s="399"/>
      <c r="N598" s="400"/>
      <c r="O598" s="400"/>
    </row>
    <row r="599" ht="15.0" customHeight="1">
      <c r="A599" s="385"/>
      <c r="B599" s="399"/>
      <c r="C599" s="399"/>
      <c r="D599" s="399"/>
      <c r="E599" s="399"/>
      <c r="F599" s="399"/>
      <c r="G599" s="399"/>
      <c r="H599" s="399"/>
      <c r="I599" s="399"/>
      <c r="J599" s="399"/>
      <c r="K599" s="399"/>
      <c r="L599" s="399"/>
      <c r="M599" s="399"/>
      <c r="N599" s="400"/>
      <c r="O599" s="400"/>
    </row>
    <row r="600" ht="15.0" customHeight="1">
      <c r="A600" s="385"/>
      <c r="B600" s="399"/>
      <c r="C600" s="399"/>
      <c r="D600" s="399"/>
      <c r="E600" s="399"/>
      <c r="F600" s="399"/>
      <c r="G600" s="399"/>
      <c r="H600" s="399"/>
      <c r="I600" s="399"/>
      <c r="J600" s="399"/>
      <c r="K600" s="399"/>
      <c r="L600" s="399"/>
      <c r="M600" s="399"/>
      <c r="N600" s="400"/>
      <c r="O600" s="400"/>
    </row>
    <row r="601" ht="15.0" customHeight="1">
      <c r="A601" s="385"/>
      <c r="B601" s="399"/>
      <c r="C601" s="399"/>
      <c r="D601" s="399"/>
      <c r="E601" s="399"/>
      <c r="F601" s="399"/>
      <c r="G601" s="399"/>
      <c r="H601" s="399"/>
      <c r="I601" s="399"/>
      <c r="J601" s="399"/>
      <c r="K601" s="399"/>
      <c r="L601" s="399"/>
      <c r="M601" s="399"/>
      <c r="N601" s="400"/>
      <c r="O601" s="400"/>
    </row>
    <row r="602" ht="15.0" customHeight="1">
      <c r="A602" s="385"/>
      <c r="B602" s="399"/>
      <c r="C602" s="399"/>
      <c r="D602" s="399"/>
      <c r="E602" s="399"/>
      <c r="F602" s="399"/>
      <c r="G602" s="399"/>
      <c r="H602" s="399"/>
      <c r="I602" s="399"/>
      <c r="J602" s="399"/>
      <c r="K602" s="399"/>
      <c r="L602" s="399"/>
      <c r="M602" s="399"/>
      <c r="N602" s="400"/>
      <c r="O602" s="400"/>
    </row>
    <row r="603" ht="15.0" customHeight="1">
      <c r="A603" s="385"/>
      <c r="B603" s="399"/>
      <c r="C603" s="399"/>
      <c r="D603" s="399"/>
      <c r="E603" s="399"/>
      <c r="F603" s="399"/>
      <c r="G603" s="399"/>
      <c r="H603" s="399"/>
      <c r="I603" s="399"/>
      <c r="J603" s="399"/>
      <c r="K603" s="399"/>
      <c r="L603" s="399"/>
      <c r="M603" s="399"/>
      <c r="N603" s="400"/>
      <c r="O603" s="400"/>
    </row>
    <row r="604" ht="15.0" customHeight="1">
      <c r="A604" s="385"/>
      <c r="B604" s="399"/>
      <c r="C604" s="399"/>
      <c r="D604" s="399"/>
      <c r="E604" s="399"/>
      <c r="F604" s="399"/>
      <c r="G604" s="399"/>
      <c r="H604" s="399"/>
      <c r="I604" s="399"/>
      <c r="J604" s="399"/>
      <c r="K604" s="399"/>
      <c r="L604" s="399"/>
      <c r="M604" s="399"/>
      <c r="N604" s="400"/>
      <c r="O604" s="400"/>
    </row>
    <row r="605" ht="15.0" customHeight="1">
      <c r="A605" s="385"/>
      <c r="B605" s="399"/>
      <c r="C605" s="399"/>
      <c r="D605" s="399"/>
      <c r="E605" s="399"/>
      <c r="F605" s="399"/>
      <c r="G605" s="399"/>
      <c r="H605" s="399"/>
      <c r="I605" s="399"/>
      <c r="J605" s="399"/>
      <c r="K605" s="399"/>
      <c r="L605" s="399"/>
      <c r="M605" s="399"/>
      <c r="N605" s="400"/>
      <c r="O605" s="400"/>
    </row>
    <row r="606" ht="15.0" customHeight="1">
      <c r="A606" s="385"/>
      <c r="B606" s="399"/>
      <c r="C606" s="399"/>
      <c r="D606" s="399"/>
      <c r="E606" s="399"/>
      <c r="F606" s="399"/>
      <c r="G606" s="399"/>
      <c r="H606" s="399"/>
      <c r="I606" s="399"/>
      <c r="J606" s="399"/>
      <c r="K606" s="399"/>
      <c r="L606" s="399"/>
      <c r="M606" s="399"/>
      <c r="N606" s="400"/>
      <c r="O606" s="400"/>
    </row>
    <row r="607" ht="15.0" customHeight="1">
      <c r="A607" s="385"/>
      <c r="B607" s="399"/>
      <c r="C607" s="399"/>
      <c r="D607" s="399"/>
      <c r="E607" s="399"/>
      <c r="F607" s="399"/>
      <c r="G607" s="399"/>
      <c r="H607" s="399"/>
      <c r="I607" s="399"/>
      <c r="J607" s="399"/>
      <c r="K607" s="399"/>
      <c r="L607" s="399"/>
      <c r="M607" s="399"/>
      <c r="N607" s="400"/>
      <c r="O607" s="400"/>
    </row>
    <row r="608" ht="15.0" customHeight="1">
      <c r="A608" s="385"/>
      <c r="B608" s="399"/>
      <c r="C608" s="399"/>
      <c r="D608" s="399"/>
      <c r="E608" s="399"/>
      <c r="F608" s="399"/>
      <c r="G608" s="399"/>
      <c r="H608" s="399"/>
      <c r="I608" s="399"/>
      <c r="J608" s="399"/>
      <c r="K608" s="399"/>
      <c r="L608" s="399"/>
      <c r="M608" s="399"/>
      <c r="N608" s="400"/>
      <c r="O608" s="400"/>
    </row>
    <row r="609" ht="15.0" customHeight="1">
      <c r="A609" s="385"/>
      <c r="B609" s="399"/>
      <c r="C609" s="399"/>
      <c r="D609" s="399"/>
      <c r="E609" s="399"/>
      <c r="F609" s="399"/>
      <c r="G609" s="399"/>
      <c r="H609" s="399"/>
      <c r="I609" s="399"/>
      <c r="J609" s="399"/>
      <c r="K609" s="399"/>
      <c r="L609" s="399"/>
      <c r="M609" s="399"/>
      <c r="N609" s="400"/>
      <c r="O609" s="400"/>
    </row>
    <row r="610" ht="15.0" customHeight="1">
      <c r="A610" s="385"/>
      <c r="B610" s="399"/>
      <c r="C610" s="399"/>
      <c r="D610" s="399"/>
      <c r="E610" s="399"/>
      <c r="F610" s="399"/>
      <c r="G610" s="399"/>
      <c r="H610" s="399"/>
      <c r="I610" s="399"/>
      <c r="J610" s="399"/>
      <c r="K610" s="399"/>
      <c r="L610" s="399"/>
      <c r="M610" s="399"/>
      <c r="N610" s="400"/>
      <c r="O610" s="400"/>
    </row>
    <row r="611" ht="15.0" customHeight="1">
      <c r="A611" s="385"/>
      <c r="B611" s="399"/>
      <c r="C611" s="399"/>
      <c r="D611" s="399"/>
      <c r="E611" s="399"/>
      <c r="F611" s="399"/>
      <c r="G611" s="399"/>
      <c r="H611" s="399"/>
      <c r="I611" s="399"/>
      <c r="J611" s="399"/>
      <c r="K611" s="399"/>
      <c r="L611" s="399"/>
      <c r="M611" s="399"/>
      <c r="N611" s="400"/>
      <c r="O611" s="400"/>
    </row>
    <row r="612" ht="15.0" customHeight="1">
      <c r="A612" s="385"/>
      <c r="B612" s="399"/>
      <c r="C612" s="399"/>
      <c r="D612" s="399"/>
      <c r="E612" s="399"/>
      <c r="F612" s="399"/>
      <c r="G612" s="399"/>
      <c r="H612" s="399"/>
      <c r="I612" s="399"/>
      <c r="J612" s="399"/>
      <c r="K612" s="399"/>
      <c r="L612" s="399"/>
      <c r="M612" s="399"/>
      <c r="N612" s="400"/>
      <c r="O612" s="400"/>
    </row>
    <row r="613" ht="15.0" customHeight="1">
      <c r="A613" s="385"/>
      <c r="B613" s="399"/>
      <c r="C613" s="399"/>
      <c r="D613" s="399"/>
      <c r="E613" s="399"/>
      <c r="F613" s="399"/>
      <c r="G613" s="399"/>
      <c r="H613" s="399"/>
      <c r="I613" s="399"/>
      <c r="J613" s="399"/>
      <c r="K613" s="399"/>
      <c r="L613" s="399"/>
      <c r="M613" s="399"/>
      <c r="N613" s="400"/>
      <c r="O613" s="400"/>
    </row>
    <row r="614" ht="15.0" customHeight="1">
      <c r="A614" s="385"/>
      <c r="B614" s="399"/>
      <c r="C614" s="399"/>
      <c r="D614" s="399"/>
      <c r="E614" s="399"/>
      <c r="F614" s="399"/>
      <c r="G614" s="399"/>
      <c r="H614" s="399"/>
      <c r="I614" s="399"/>
      <c r="J614" s="399"/>
      <c r="K614" s="399"/>
      <c r="L614" s="399"/>
      <c r="M614" s="399"/>
      <c r="N614" s="400"/>
      <c r="O614" s="400"/>
    </row>
    <row r="615" ht="15.0" customHeight="1">
      <c r="A615" s="385"/>
      <c r="B615" s="399"/>
      <c r="C615" s="399"/>
      <c r="D615" s="399"/>
      <c r="E615" s="399"/>
      <c r="F615" s="399"/>
      <c r="G615" s="399"/>
      <c r="H615" s="399"/>
      <c r="I615" s="399"/>
      <c r="J615" s="399"/>
      <c r="K615" s="399"/>
      <c r="L615" s="399"/>
      <c r="M615" s="399"/>
      <c r="N615" s="400"/>
      <c r="O615" s="400"/>
    </row>
    <row r="616" ht="15.0" customHeight="1">
      <c r="A616" s="385"/>
      <c r="B616" s="399"/>
      <c r="C616" s="399"/>
      <c r="D616" s="399"/>
      <c r="E616" s="399"/>
      <c r="F616" s="399"/>
      <c r="G616" s="399"/>
      <c r="H616" s="399"/>
      <c r="I616" s="399"/>
      <c r="J616" s="399"/>
      <c r="K616" s="399"/>
      <c r="L616" s="399"/>
      <c r="M616" s="399"/>
      <c r="N616" s="400"/>
      <c r="O616" s="400"/>
    </row>
    <row r="617" ht="15.0" customHeight="1">
      <c r="A617" s="385"/>
      <c r="B617" s="399"/>
      <c r="C617" s="399"/>
      <c r="D617" s="399"/>
      <c r="E617" s="399"/>
      <c r="F617" s="399"/>
      <c r="G617" s="399"/>
      <c r="H617" s="399"/>
      <c r="I617" s="399"/>
      <c r="J617" s="399"/>
      <c r="K617" s="399"/>
      <c r="L617" s="399"/>
      <c r="M617" s="399"/>
      <c r="N617" s="400"/>
      <c r="O617" s="400"/>
    </row>
    <row r="618" ht="15.0" customHeight="1">
      <c r="A618" s="385"/>
      <c r="B618" s="399"/>
      <c r="C618" s="399"/>
      <c r="D618" s="399"/>
      <c r="E618" s="399"/>
      <c r="F618" s="399"/>
      <c r="G618" s="399"/>
      <c r="H618" s="399"/>
      <c r="I618" s="399"/>
      <c r="J618" s="399"/>
      <c r="K618" s="399"/>
      <c r="L618" s="399"/>
      <c r="M618" s="399"/>
      <c r="N618" s="400"/>
      <c r="O618" s="400"/>
    </row>
    <row r="619" ht="15.0" customHeight="1">
      <c r="A619" s="385"/>
      <c r="B619" s="399"/>
      <c r="C619" s="399"/>
      <c r="D619" s="399"/>
      <c r="E619" s="399"/>
      <c r="F619" s="399"/>
      <c r="G619" s="399"/>
      <c r="H619" s="399"/>
      <c r="I619" s="399"/>
      <c r="J619" s="399"/>
      <c r="K619" s="399"/>
      <c r="L619" s="399"/>
      <c r="M619" s="399"/>
      <c r="N619" s="400"/>
      <c r="O619" s="400"/>
    </row>
    <row r="620" ht="15.0" customHeight="1">
      <c r="A620" s="385"/>
      <c r="B620" s="399"/>
      <c r="C620" s="399"/>
      <c r="D620" s="399"/>
      <c r="E620" s="399"/>
      <c r="F620" s="399"/>
      <c r="G620" s="399"/>
      <c r="H620" s="399"/>
      <c r="I620" s="399"/>
      <c r="J620" s="399"/>
      <c r="K620" s="399"/>
      <c r="L620" s="399"/>
      <c r="M620" s="399"/>
      <c r="N620" s="400"/>
      <c r="O620" s="400"/>
    </row>
    <row r="621" ht="15.0" customHeight="1">
      <c r="A621" s="385"/>
      <c r="B621" s="399"/>
      <c r="C621" s="399"/>
      <c r="D621" s="399"/>
      <c r="E621" s="399"/>
      <c r="F621" s="399"/>
      <c r="G621" s="399"/>
      <c r="H621" s="399"/>
      <c r="I621" s="399"/>
      <c r="J621" s="399"/>
      <c r="K621" s="399"/>
      <c r="L621" s="399"/>
      <c r="M621" s="399"/>
      <c r="N621" s="400"/>
      <c r="O621" s="400"/>
    </row>
    <row r="622" ht="15.0" customHeight="1">
      <c r="A622" s="385"/>
      <c r="B622" s="399"/>
      <c r="C622" s="399"/>
      <c r="D622" s="399"/>
      <c r="E622" s="399"/>
      <c r="F622" s="399"/>
      <c r="G622" s="399"/>
      <c r="H622" s="399"/>
      <c r="I622" s="399"/>
      <c r="J622" s="399"/>
      <c r="K622" s="399"/>
      <c r="L622" s="399"/>
      <c r="M622" s="399"/>
      <c r="N622" s="400"/>
      <c r="O622" s="400"/>
    </row>
    <row r="623" ht="15.0" customHeight="1">
      <c r="A623" s="385"/>
      <c r="B623" s="399"/>
      <c r="C623" s="399"/>
      <c r="D623" s="399"/>
      <c r="E623" s="399"/>
      <c r="F623" s="399"/>
      <c r="G623" s="399"/>
      <c r="H623" s="399"/>
      <c r="I623" s="399"/>
      <c r="J623" s="399"/>
      <c r="K623" s="399"/>
      <c r="L623" s="399"/>
      <c r="M623" s="399"/>
      <c r="N623" s="400"/>
      <c r="O623" s="400"/>
    </row>
    <row r="624" ht="15.0" customHeight="1">
      <c r="A624" s="385"/>
      <c r="B624" s="399"/>
      <c r="C624" s="399"/>
      <c r="D624" s="399"/>
      <c r="E624" s="399"/>
      <c r="F624" s="399"/>
      <c r="G624" s="399"/>
      <c r="H624" s="399"/>
      <c r="I624" s="399"/>
      <c r="J624" s="399"/>
      <c r="K624" s="399"/>
      <c r="L624" s="399"/>
      <c r="M624" s="399"/>
      <c r="N624" s="400"/>
      <c r="O624" s="400"/>
    </row>
    <row r="625" ht="15.0" customHeight="1">
      <c r="A625" s="385"/>
      <c r="B625" s="399"/>
      <c r="C625" s="399"/>
      <c r="D625" s="399"/>
      <c r="E625" s="399"/>
      <c r="F625" s="399"/>
      <c r="G625" s="399"/>
      <c r="H625" s="399"/>
      <c r="I625" s="399"/>
      <c r="J625" s="399"/>
      <c r="K625" s="399"/>
      <c r="L625" s="399"/>
      <c r="M625" s="399"/>
      <c r="N625" s="400"/>
      <c r="O625" s="400"/>
    </row>
    <row r="626" ht="15.0" customHeight="1">
      <c r="A626" s="385"/>
      <c r="B626" s="399"/>
      <c r="C626" s="399"/>
      <c r="D626" s="399"/>
      <c r="E626" s="399"/>
      <c r="F626" s="399"/>
      <c r="G626" s="399"/>
      <c r="H626" s="399"/>
      <c r="I626" s="399"/>
      <c r="J626" s="399"/>
      <c r="K626" s="399"/>
      <c r="L626" s="399"/>
      <c r="M626" s="399"/>
      <c r="N626" s="400"/>
      <c r="O626" s="400"/>
    </row>
    <row r="627" ht="15.0" customHeight="1">
      <c r="A627" s="385"/>
      <c r="B627" s="399"/>
      <c r="C627" s="399"/>
      <c r="D627" s="399"/>
      <c r="E627" s="399"/>
      <c r="F627" s="399"/>
      <c r="G627" s="399"/>
      <c r="H627" s="399"/>
      <c r="I627" s="399"/>
      <c r="J627" s="399"/>
      <c r="K627" s="399"/>
      <c r="L627" s="399"/>
      <c r="M627" s="399"/>
      <c r="N627" s="400"/>
      <c r="O627" s="400"/>
    </row>
    <row r="628" ht="15.0" customHeight="1">
      <c r="A628" s="385"/>
      <c r="B628" s="399"/>
      <c r="C628" s="399"/>
      <c r="D628" s="399"/>
      <c r="E628" s="399"/>
      <c r="F628" s="399"/>
      <c r="G628" s="399"/>
      <c r="H628" s="399"/>
      <c r="I628" s="399"/>
      <c r="J628" s="399"/>
      <c r="K628" s="399"/>
      <c r="L628" s="399"/>
      <c r="M628" s="399"/>
      <c r="N628" s="400"/>
      <c r="O628" s="400"/>
    </row>
    <row r="629" ht="15.0" customHeight="1">
      <c r="A629" s="385"/>
      <c r="B629" s="399"/>
      <c r="C629" s="399"/>
      <c r="D629" s="399"/>
      <c r="E629" s="399"/>
      <c r="F629" s="399"/>
      <c r="G629" s="399"/>
      <c r="H629" s="399"/>
      <c r="I629" s="399"/>
      <c r="J629" s="399"/>
      <c r="K629" s="399"/>
      <c r="L629" s="399"/>
      <c r="M629" s="399"/>
      <c r="N629" s="400"/>
      <c r="O629" s="400"/>
    </row>
    <row r="630" ht="15.0" customHeight="1">
      <c r="A630" s="385"/>
      <c r="B630" s="399"/>
      <c r="C630" s="399"/>
      <c r="D630" s="399"/>
      <c r="E630" s="399"/>
      <c r="F630" s="399"/>
      <c r="G630" s="399"/>
      <c r="H630" s="399"/>
      <c r="I630" s="399"/>
      <c r="J630" s="399"/>
      <c r="K630" s="399"/>
      <c r="L630" s="399"/>
      <c r="M630" s="399"/>
      <c r="N630" s="400"/>
      <c r="O630" s="400"/>
    </row>
    <row r="631" ht="15.0" customHeight="1">
      <c r="A631" s="385"/>
      <c r="B631" s="399"/>
      <c r="C631" s="399"/>
      <c r="D631" s="399"/>
      <c r="E631" s="399"/>
      <c r="F631" s="399"/>
      <c r="G631" s="399"/>
      <c r="H631" s="399"/>
      <c r="I631" s="399"/>
      <c r="J631" s="399"/>
      <c r="K631" s="399"/>
      <c r="L631" s="399"/>
      <c r="M631" s="399"/>
      <c r="N631" s="400"/>
      <c r="O631" s="400"/>
    </row>
    <row r="632" ht="15.0" customHeight="1">
      <c r="A632" s="385"/>
      <c r="B632" s="399"/>
      <c r="C632" s="399"/>
      <c r="D632" s="399"/>
      <c r="E632" s="399"/>
      <c r="F632" s="399"/>
      <c r="G632" s="399"/>
      <c r="H632" s="399"/>
      <c r="I632" s="399"/>
      <c r="J632" s="399"/>
      <c r="K632" s="399"/>
      <c r="L632" s="399"/>
      <c r="M632" s="399"/>
      <c r="N632" s="400"/>
      <c r="O632" s="400"/>
    </row>
    <row r="633" ht="15.0" customHeight="1">
      <c r="A633" s="385"/>
      <c r="B633" s="399"/>
      <c r="C633" s="399"/>
      <c r="D633" s="399"/>
      <c r="E633" s="399"/>
      <c r="F633" s="399"/>
      <c r="G633" s="399"/>
      <c r="H633" s="399"/>
      <c r="I633" s="399"/>
      <c r="J633" s="399"/>
      <c r="K633" s="399"/>
      <c r="L633" s="399"/>
      <c r="M633" s="399"/>
      <c r="N633" s="400"/>
      <c r="O633" s="400"/>
    </row>
    <row r="634" ht="15.0" customHeight="1">
      <c r="A634" s="385"/>
      <c r="B634" s="399"/>
      <c r="C634" s="399"/>
      <c r="D634" s="399"/>
      <c r="E634" s="399"/>
      <c r="F634" s="399"/>
      <c r="G634" s="399"/>
      <c r="H634" s="399"/>
      <c r="I634" s="399"/>
      <c r="J634" s="399"/>
      <c r="K634" s="399"/>
      <c r="L634" s="399"/>
      <c r="M634" s="399"/>
      <c r="N634" s="400"/>
      <c r="O634" s="400"/>
    </row>
    <row r="635" ht="15.0" customHeight="1">
      <c r="A635" s="385"/>
      <c r="B635" s="399"/>
      <c r="C635" s="399"/>
      <c r="D635" s="399"/>
      <c r="E635" s="399"/>
      <c r="F635" s="399"/>
      <c r="G635" s="399"/>
      <c r="H635" s="399"/>
      <c r="I635" s="399"/>
      <c r="J635" s="399"/>
      <c r="K635" s="399"/>
      <c r="L635" s="399"/>
      <c r="M635" s="399"/>
      <c r="N635" s="400"/>
      <c r="O635" s="400"/>
    </row>
    <row r="636" ht="15.0" customHeight="1">
      <c r="A636" s="385"/>
      <c r="B636" s="399"/>
      <c r="C636" s="399"/>
      <c r="D636" s="399"/>
      <c r="E636" s="399"/>
      <c r="F636" s="399"/>
      <c r="G636" s="399"/>
      <c r="H636" s="399"/>
      <c r="I636" s="399"/>
      <c r="J636" s="399"/>
      <c r="K636" s="399"/>
      <c r="L636" s="399"/>
      <c r="M636" s="399"/>
      <c r="N636" s="400"/>
      <c r="O636" s="400"/>
    </row>
    <row r="637" ht="15.0" customHeight="1">
      <c r="A637" s="385"/>
      <c r="B637" s="399"/>
      <c r="C637" s="399"/>
      <c r="D637" s="399"/>
      <c r="E637" s="399"/>
      <c r="F637" s="399"/>
      <c r="G637" s="399"/>
      <c r="H637" s="399"/>
      <c r="I637" s="399"/>
      <c r="J637" s="399"/>
      <c r="K637" s="399"/>
      <c r="L637" s="399"/>
      <c r="M637" s="399"/>
      <c r="N637" s="400"/>
      <c r="O637" s="400"/>
    </row>
    <row r="638" ht="15.0" customHeight="1">
      <c r="A638" s="385"/>
      <c r="B638" s="399"/>
      <c r="C638" s="399"/>
      <c r="D638" s="399"/>
      <c r="E638" s="399"/>
      <c r="F638" s="399"/>
      <c r="G638" s="399"/>
      <c r="H638" s="399"/>
      <c r="I638" s="399"/>
      <c r="J638" s="399"/>
      <c r="K638" s="399"/>
      <c r="L638" s="399"/>
      <c r="M638" s="399"/>
      <c r="N638" s="400"/>
      <c r="O638" s="400"/>
    </row>
    <row r="639" ht="15.0" customHeight="1">
      <c r="A639" s="385"/>
      <c r="B639" s="399"/>
      <c r="C639" s="399"/>
      <c r="D639" s="399"/>
      <c r="E639" s="399"/>
      <c r="F639" s="399"/>
      <c r="G639" s="399"/>
      <c r="H639" s="399"/>
      <c r="I639" s="399"/>
      <c r="J639" s="399"/>
      <c r="K639" s="399"/>
      <c r="L639" s="399"/>
      <c r="M639" s="399"/>
      <c r="N639" s="400"/>
      <c r="O639" s="400"/>
    </row>
    <row r="640" ht="15.0" customHeight="1">
      <c r="A640" s="385"/>
      <c r="B640" s="399"/>
      <c r="C640" s="399"/>
      <c r="D640" s="399"/>
      <c r="E640" s="399"/>
      <c r="F640" s="399"/>
      <c r="G640" s="399"/>
      <c r="H640" s="399"/>
      <c r="I640" s="399"/>
      <c r="J640" s="399"/>
      <c r="K640" s="399"/>
      <c r="L640" s="399"/>
      <c r="M640" s="399"/>
      <c r="N640" s="400"/>
      <c r="O640" s="400"/>
    </row>
    <row r="641" ht="15.0" customHeight="1">
      <c r="A641" s="385"/>
      <c r="B641" s="399"/>
      <c r="C641" s="399"/>
      <c r="D641" s="399"/>
      <c r="E641" s="399"/>
      <c r="F641" s="399"/>
      <c r="G641" s="399"/>
      <c r="H641" s="399"/>
      <c r="I641" s="399"/>
      <c r="J641" s="399"/>
      <c r="K641" s="399"/>
      <c r="L641" s="399"/>
      <c r="M641" s="399"/>
      <c r="N641" s="400"/>
      <c r="O641" s="400"/>
    </row>
    <row r="642" ht="15.0" customHeight="1">
      <c r="A642" s="385"/>
      <c r="B642" s="399"/>
      <c r="C642" s="399"/>
      <c r="D642" s="399"/>
      <c r="E642" s="399"/>
      <c r="F642" s="399"/>
      <c r="G642" s="399"/>
      <c r="H642" s="399"/>
      <c r="I642" s="399"/>
      <c r="J642" s="399"/>
      <c r="K642" s="399"/>
      <c r="L642" s="399"/>
      <c r="M642" s="399"/>
      <c r="N642" s="400"/>
      <c r="O642" s="400"/>
    </row>
    <row r="643" ht="15.0" customHeight="1">
      <c r="A643" s="385"/>
      <c r="B643" s="399"/>
      <c r="C643" s="399"/>
      <c r="D643" s="399"/>
      <c r="E643" s="399"/>
      <c r="F643" s="399"/>
      <c r="G643" s="399"/>
      <c r="H643" s="399"/>
      <c r="I643" s="399"/>
      <c r="J643" s="399"/>
      <c r="K643" s="399"/>
      <c r="L643" s="399"/>
      <c r="M643" s="399"/>
      <c r="N643" s="400"/>
      <c r="O643" s="400"/>
    </row>
    <row r="644" ht="15.0" customHeight="1">
      <c r="A644" s="385"/>
      <c r="B644" s="399"/>
      <c r="C644" s="399"/>
      <c r="D644" s="399"/>
      <c r="E644" s="399"/>
      <c r="F644" s="399"/>
      <c r="G644" s="399"/>
      <c r="H644" s="399"/>
      <c r="I644" s="399"/>
      <c r="J644" s="399"/>
      <c r="K644" s="399"/>
      <c r="L644" s="399"/>
      <c r="M644" s="399"/>
      <c r="N644" s="400"/>
      <c r="O644" s="400"/>
    </row>
    <row r="645" ht="15.0" customHeight="1">
      <c r="A645" s="385"/>
      <c r="B645" s="399"/>
      <c r="C645" s="399"/>
      <c r="D645" s="399"/>
      <c r="E645" s="399"/>
      <c r="F645" s="399"/>
      <c r="G645" s="399"/>
      <c r="H645" s="399"/>
      <c r="I645" s="399"/>
      <c r="J645" s="399"/>
      <c r="K645" s="399"/>
      <c r="L645" s="399"/>
      <c r="M645" s="399"/>
      <c r="N645" s="400"/>
      <c r="O645" s="400"/>
    </row>
    <row r="646" ht="15.0" customHeight="1">
      <c r="A646" s="385"/>
      <c r="B646" s="399"/>
      <c r="C646" s="399"/>
      <c r="D646" s="399"/>
      <c r="E646" s="399"/>
      <c r="F646" s="399"/>
      <c r="G646" s="399"/>
      <c r="H646" s="399"/>
      <c r="I646" s="399"/>
      <c r="J646" s="399"/>
      <c r="K646" s="399"/>
      <c r="L646" s="399"/>
      <c r="M646" s="399"/>
      <c r="N646" s="400"/>
      <c r="O646" s="400"/>
    </row>
    <row r="647" ht="15.0" customHeight="1">
      <c r="A647" s="385"/>
      <c r="B647" s="399"/>
      <c r="C647" s="399"/>
      <c r="D647" s="399"/>
      <c r="E647" s="399"/>
      <c r="F647" s="399"/>
      <c r="G647" s="399"/>
      <c r="H647" s="399"/>
      <c r="I647" s="399"/>
      <c r="J647" s="399"/>
      <c r="K647" s="399"/>
      <c r="L647" s="399"/>
      <c r="M647" s="399"/>
      <c r="N647" s="400"/>
      <c r="O647" s="400"/>
    </row>
    <row r="648" ht="15.0" customHeight="1">
      <c r="A648" s="385"/>
      <c r="B648" s="399"/>
      <c r="C648" s="399"/>
      <c r="D648" s="399"/>
      <c r="E648" s="399"/>
      <c r="F648" s="399"/>
      <c r="G648" s="399"/>
      <c r="H648" s="399"/>
      <c r="I648" s="399"/>
      <c r="J648" s="399"/>
      <c r="K648" s="399"/>
      <c r="L648" s="399"/>
      <c r="M648" s="399"/>
      <c r="N648" s="400"/>
      <c r="O648" s="400"/>
    </row>
    <row r="649" ht="15.0" customHeight="1">
      <c r="A649" s="385"/>
      <c r="B649" s="399"/>
      <c r="C649" s="399"/>
      <c r="D649" s="399"/>
      <c r="E649" s="399"/>
      <c r="F649" s="399"/>
      <c r="G649" s="399"/>
      <c r="H649" s="399"/>
      <c r="I649" s="399"/>
      <c r="J649" s="399"/>
      <c r="K649" s="399"/>
      <c r="L649" s="399"/>
      <c r="M649" s="399"/>
      <c r="N649" s="400"/>
      <c r="O649" s="400"/>
    </row>
    <row r="650" ht="15.0" customHeight="1">
      <c r="A650" s="385"/>
      <c r="B650" s="399"/>
      <c r="C650" s="399"/>
      <c r="D650" s="399"/>
      <c r="E650" s="399"/>
      <c r="F650" s="399"/>
      <c r="G650" s="399"/>
      <c r="H650" s="399"/>
      <c r="I650" s="399"/>
      <c r="J650" s="399"/>
      <c r="K650" s="399"/>
      <c r="L650" s="399"/>
      <c r="M650" s="399"/>
      <c r="N650" s="400"/>
      <c r="O650" s="400"/>
    </row>
    <row r="651" ht="15.0" customHeight="1">
      <c r="A651" s="385"/>
      <c r="B651" s="399"/>
      <c r="C651" s="399"/>
      <c r="D651" s="399"/>
      <c r="E651" s="399"/>
      <c r="F651" s="399"/>
      <c r="G651" s="399"/>
      <c r="H651" s="399"/>
      <c r="I651" s="399"/>
      <c r="J651" s="399"/>
      <c r="K651" s="399"/>
      <c r="L651" s="399"/>
      <c r="M651" s="399"/>
      <c r="N651" s="400"/>
      <c r="O651" s="400"/>
    </row>
    <row r="652" ht="15.0" customHeight="1">
      <c r="A652" s="385"/>
      <c r="B652" s="399"/>
      <c r="C652" s="399"/>
      <c r="D652" s="399"/>
      <c r="E652" s="399"/>
      <c r="F652" s="399"/>
      <c r="G652" s="399"/>
      <c r="H652" s="399"/>
      <c r="I652" s="399"/>
      <c r="J652" s="399"/>
      <c r="K652" s="399"/>
      <c r="L652" s="399"/>
      <c r="M652" s="399"/>
      <c r="N652" s="400"/>
      <c r="O652" s="400"/>
    </row>
    <row r="653" ht="15.0" customHeight="1">
      <c r="A653" s="385"/>
      <c r="B653" s="399"/>
      <c r="C653" s="399"/>
      <c r="D653" s="399"/>
      <c r="E653" s="399"/>
      <c r="F653" s="399"/>
      <c r="G653" s="399"/>
      <c r="H653" s="399"/>
      <c r="I653" s="399"/>
      <c r="J653" s="399"/>
      <c r="K653" s="399"/>
      <c r="L653" s="399"/>
      <c r="M653" s="399"/>
      <c r="N653" s="400"/>
      <c r="O653" s="400"/>
    </row>
    <row r="654" ht="15.0" customHeight="1">
      <c r="A654" s="385"/>
      <c r="B654" s="399"/>
      <c r="C654" s="399"/>
      <c r="D654" s="399"/>
      <c r="E654" s="399"/>
      <c r="F654" s="399"/>
      <c r="G654" s="399"/>
      <c r="H654" s="399"/>
      <c r="I654" s="399"/>
      <c r="J654" s="399"/>
      <c r="K654" s="399"/>
      <c r="L654" s="399"/>
      <c r="M654" s="399"/>
      <c r="N654" s="400"/>
      <c r="O654" s="400"/>
    </row>
    <row r="655" ht="15.0" customHeight="1">
      <c r="A655" s="385"/>
      <c r="B655" s="399"/>
      <c r="C655" s="399"/>
      <c r="D655" s="399"/>
      <c r="E655" s="399"/>
      <c r="F655" s="399"/>
      <c r="G655" s="399"/>
      <c r="H655" s="399"/>
      <c r="I655" s="399"/>
      <c r="J655" s="399"/>
      <c r="K655" s="399"/>
      <c r="L655" s="399"/>
      <c r="M655" s="399"/>
      <c r="N655" s="400"/>
      <c r="O655" s="400"/>
    </row>
    <row r="656" ht="15.0" customHeight="1">
      <c r="A656" s="385"/>
      <c r="B656" s="399"/>
      <c r="C656" s="399"/>
      <c r="D656" s="399"/>
      <c r="E656" s="399"/>
      <c r="F656" s="399"/>
      <c r="G656" s="399"/>
      <c r="H656" s="399"/>
      <c r="I656" s="399"/>
      <c r="J656" s="399"/>
      <c r="K656" s="399"/>
      <c r="L656" s="399"/>
      <c r="M656" s="399"/>
      <c r="N656" s="400"/>
      <c r="O656" s="400"/>
    </row>
    <row r="657" ht="15.0" customHeight="1">
      <c r="A657" s="385"/>
      <c r="B657" s="399"/>
      <c r="C657" s="399"/>
      <c r="D657" s="399"/>
      <c r="E657" s="399"/>
      <c r="F657" s="399"/>
      <c r="G657" s="399"/>
      <c r="H657" s="399"/>
      <c r="I657" s="399"/>
      <c r="J657" s="399"/>
      <c r="K657" s="399"/>
      <c r="L657" s="399"/>
      <c r="M657" s="399"/>
      <c r="N657" s="400"/>
      <c r="O657" s="400"/>
    </row>
    <row r="658" ht="15.0" customHeight="1">
      <c r="A658" s="385"/>
      <c r="B658" s="399"/>
      <c r="C658" s="399"/>
      <c r="D658" s="399"/>
      <c r="E658" s="399"/>
      <c r="F658" s="399"/>
      <c r="G658" s="399"/>
      <c r="H658" s="399"/>
      <c r="I658" s="399"/>
      <c r="J658" s="399"/>
      <c r="K658" s="399"/>
      <c r="L658" s="399"/>
      <c r="M658" s="399"/>
      <c r="N658" s="400"/>
      <c r="O658" s="400"/>
    </row>
    <row r="659" ht="15.0" customHeight="1">
      <c r="A659" s="385"/>
      <c r="B659" s="399"/>
      <c r="C659" s="399"/>
      <c r="D659" s="399"/>
      <c r="E659" s="399"/>
      <c r="F659" s="399"/>
      <c r="G659" s="399"/>
      <c r="H659" s="399"/>
      <c r="I659" s="399"/>
      <c r="J659" s="399"/>
      <c r="K659" s="399"/>
      <c r="L659" s="399"/>
      <c r="M659" s="399"/>
      <c r="N659" s="400"/>
      <c r="O659" s="400"/>
    </row>
    <row r="660" ht="15.0" customHeight="1">
      <c r="A660" s="385"/>
      <c r="B660" s="399"/>
      <c r="C660" s="399"/>
      <c r="D660" s="399"/>
      <c r="E660" s="399"/>
      <c r="F660" s="399"/>
      <c r="G660" s="399"/>
      <c r="H660" s="399"/>
      <c r="I660" s="399"/>
      <c r="J660" s="399"/>
      <c r="K660" s="399"/>
      <c r="L660" s="399"/>
      <c r="M660" s="399"/>
      <c r="N660" s="400"/>
      <c r="O660" s="400"/>
    </row>
    <row r="661" ht="15.0" customHeight="1">
      <c r="A661" s="385"/>
      <c r="B661" s="399"/>
      <c r="C661" s="399"/>
      <c r="D661" s="399"/>
      <c r="E661" s="399"/>
      <c r="F661" s="399"/>
      <c r="G661" s="399"/>
      <c r="H661" s="399"/>
      <c r="I661" s="399"/>
      <c r="J661" s="399"/>
      <c r="K661" s="399"/>
      <c r="L661" s="399"/>
      <c r="M661" s="399"/>
      <c r="N661" s="400"/>
      <c r="O661" s="400"/>
    </row>
    <row r="662" ht="15.0" customHeight="1">
      <c r="A662" s="385"/>
      <c r="B662" s="399"/>
      <c r="C662" s="399"/>
      <c r="D662" s="399"/>
      <c r="E662" s="399"/>
      <c r="F662" s="399"/>
      <c r="G662" s="399"/>
      <c r="H662" s="399"/>
      <c r="I662" s="399"/>
      <c r="J662" s="399"/>
      <c r="K662" s="399"/>
      <c r="L662" s="399"/>
      <c r="M662" s="399"/>
      <c r="N662" s="400"/>
      <c r="O662" s="400"/>
    </row>
    <row r="663" ht="15.0" customHeight="1">
      <c r="A663" s="385"/>
      <c r="B663" s="399"/>
      <c r="C663" s="399"/>
      <c r="D663" s="399"/>
      <c r="E663" s="399"/>
      <c r="F663" s="399"/>
      <c r="G663" s="399"/>
      <c r="H663" s="399"/>
      <c r="I663" s="399"/>
      <c r="J663" s="399"/>
      <c r="K663" s="399"/>
      <c r="L663" s="399"/>
      <c r="M663" s="399"/>
      <c r="N663" s="400"/>
      <c r="O663" s="400"/>
    </row>
    <row r="664" ht="15.0" customHeight="1">
      <c r="A664" s="385"/>
      <c r="B664" s="399"/>
      <c r="C664" s="399"/>
      <c r="D664" s="399"/>
      <c r="E664" s="399"/>
      <c r="F664" s="399"/>
      <c r="G664" s="399"/>
      <c r="H664" s="399"/>
      <c r="I664" s="399"/>
      <c r="J664" s="399"/>
      <c r="K664" s="399"/>
      <c r="L664" s="399"/>
      <c r="M664" s="399"/>
      <c r="N664" s="400"/>
      <c r="O664" s="400"/>
    </row>
    <row r="665" ht="15.0" customHeight="1">
      <c r="A665" s="385"/>
      <c r="B665" s="399"/>
      <c r="C665" s="399"/>
      <c r="D665" s="399"/>
      <c r="E665" s="399"/>
      <c r="F665" s="399"/>
      <c r="G665" s="399"/>
      <c r="H665" s="399"/>
      <c r="I665" s="399"/>
      <c r="J665" s="399"/>
      <c r="K665" s="399"/>
      <c r="L665" s="399"/>
      <c r="M665" s="399"/>
      <c r="N665" s="400"/>
      <c r="O665" s="400"/>
    </row>
    <row r="666" ht="15.0" customHeight="1">
      <c r="A666" s="385"/>
      <c r="B666" s="399"/>
      <c r="C666" s="399"/>
      <c r="D666" s="399"/>
      <c r="E666" s="399"/>
      <c r="F666" s="399"/>
      <c r="G666" s="399"/>
      <c r="H666" s="399"/>
      <c r="I666" s="399"/>
      <c r="J666" s="399"/>
      <c r="K666" s="399"/>
      <c r="L666" s="399"/>
      <c r="M666" s="399"/>
      <c r="N666" s="400"/>
      <c r="O666" s="400"/>
    </row>
    <row r="667" ht="15.0" customHeight="1">
      <c r="A667" s="385"/>
      <c r="B667" s="399"/>
      <c r="C667" s="399"/>
      <c r="D667" s="399"/>
      <c r="E667" s="399"/>
      <c r="F667" s="399"/>
      <c r="G667" s="399"/>
      <c r="H667" s="399"/>
      <c r="I667" s="399"/>
      <c r="J667" s="399"/>
      <c r="K667" s="399"/>
      <c r="L667" s="399"/>
      <c r="M667" s="399"/>
      <c r="N667" s="400"/>
      <c r="O667" s="400"/>
    </row>
    <row r="668" ht="15.0" customHeight="1">
      <c r="A668" s="385"/>
      <c r="B668" s="399"/>
      <c r="C668" s="399"/>
      <c r="D668" s="399"/>
      <c r="E668" s="399"/>
      <c r="F668" s="399"/>
      <c r="G668" s="399"/>
      <c r="H668" s="399"/>
      <c r="I668" s="399"/>
      <c r="J668" s="399"/>
      <c r="K668" s="399"/>
      <c r="L668" s="399"/>
      <c r="M668" s="399"/>
      <c r="N668" s="400"/>
      <c r="O668" s="400"/>
    </row>
    <row r="669" ht="15.0" customHeight="1">
      <c r="A669" s="385"/>
      <c r="B669" s="399"/>
      <c r="C669" s="399"/>
      <c r="D669" s="399"/>
      <c r="E669" s="399"/>
      <c r="F669" s="399"/>
      <c r="G669" s="399"/>
      <c r="H669" s="399"/>
      <c r="I669" s="399"/>
      <c r="J669" s="399"/>
      <c r="K669" s="399"/>
      <c r="L669" s="399"/>
      <c r="M669" s="399"/>
      <c r="N669" s="400"/>
      <c r="O669" s="400"/>
    </row>
    <row r="670" ht="15.0" customHeight="1">
      <c r="A670" s="385"/>
      <c r="B670" s="399"/>
      <c r="C670" s="399"/>
      <c r="D670" s="399"/>
      <c r="E670" s="399"/>
      <c r="F670" s="399"/>
      <c r="G670" s="399"/>
      <c r="H670" s="399"/>
      <c r="I670" s="399"/>
      <c r="J670" s="399"/>
      <c r="K670" s="399"/>
      <c r="L670" s="399"/>
      <c r="M670" s="399"/>
      <c r="N670" s="400"/>
      <c r="O670" s="400"/>
    </row>
    <row r="671" ht="15.0" customHeight="1">
      <c r="A671" s="385"/>
      <c r="B671" s="399"/>
      <c r="C671" s="399"/>
      <c r="D671" s="399"/>
      <c r="E671" s="399"/>
      <c r="F671" s="399"/>
      <c r="G671" s="399"/>
      <c r="H671" s="399"/>
      <c r="I671" s="399"/>
      <c r="J671" s="399"/>
      <c r="K671" s="399"/>
      <c r="L671" s="399"/>
      <c r="M671" s="399"/>
      <c r="N671" s="400"/>
      <c r="O671" s="400"/>
    </row>
    <row r="672" ht="15.0" customHeight="1">
      <c r="A672" s="385"/>
      <c r="B672" s="399"/>
      <c r="C672" s="399"/>
      <c r="D672" s="399"/>
      <c r="E672" s="399"/>
      <c r="F672" s="399"/>
      <c r="G672" s="399"/>
      <c r="H672" s="399"/>
      <c r="I672" s="399"/>
      <c r="J672" s="399"/>
      <c r="K672" s="399"/>
      <c r="L672" s="399"/>
      <c r="M672" s="399"/>
      <c r="N672" s="400"/>
      <c r="O672" s="400"/>
    </row>
    <row r="673" ht="15.0" customHeight="1">
      <c r="A673" s="385"/>
      <c r="B673" s="399"/>
      <c r="C673" s="399"/>
      <c r="D673" s="399"/>
      <c r="E673" s="399"/>
      <c r="F673" s="399"/>
      <c r="G673" s="399"/>
      <c r="H673" s="399"/>
      <c r="I673" s="399"/>
      <c r="J673" s="399"/>
      <c r="K673" s="399"/>
      <c r="L673" s="399"/>
      <c r="M673" s="399"/>
      <c r="N673" s="400"/>
      <c r="O673" s="400"/>
    </row>
    <row r="674" ht="15.0" customHeight="1">
      <c r="A674" s="385"/>
      <c r="B674" s="399"/>
      <c r="C674" s="399"/>
      <c r="D674" s="399"/>
      <c r="E674" s="399"/>
      <c r="F674" s="399"/>
      <c r="G674" s="399"/>
      <c r="H674" s="399"/>
      <c r="I674" s="399"/>
      <c r="J674" s="399"/>
      <c r="K674" s="399"/>
      <c r="L674" s="399"/>
      <c r="M674" s="399"/>
      <c r="N674" s="400"/>
      <c r="O674" s="400"/>
    </row>
    <row r="675" ht="15.0" customHeight="1">
      <c r="A675" s="385"/>
      <c r="B675" s="399"/>
      <c r="C675" s="399"/>
      <c r="D675" s="399"/>
      <c r="E675" s="399"/>
      <c r="F675" s="399"/>
      <c r="G675" s="399"/>
      <c r="H675" s="399"/>
      <c r="I675" s="399"/>
      <c r="J675" s="399"/>
      <c r="K675" s="399"/>
      <c r="L675" s="399"/>
      <c r="M675" s="399"/>
      <c r="N675" s="400"/>
      <c r="O675" s="400"/>
    </row>
    <row r="676" ht="15.0" customHeight="1">
      <c r="A676" s="385"/>
      <c r="B676" s="399"/>
      <c r="C676" s="399"/>
      <c r="D676" s="399"/>
      <c r="E676" s="399"/>
      <c r="F676" s="399"/>
      <c r="G676" s="399"/>
      <c r="H676" s="399"/>
      <c r="I676" s="399"/>
      <c r="J676" s="399"/>
      <c r="K676" s="399"/>
      <c r="L676" s="399"/>
      <c r="M676" s="399"/>
      <c r="N676" s="400"/>
      <c r="O676" s="400"/>
    </row>
    <row r="677" ht="15.0" customHeight="1">
      <c r="A677" s="385"/>
      <c r="B677" s="399"/>
      <c r="C677" s="399"/>
      <c r="D677" s="399"/>
      <c r="E677" s="399"/>
      <c r="F677" s="399"/>
      <c r="G677" s="399"/>
      <c r="H677" s="399"/>
      <c r="I677" s="399"/>
      <c r="J677" s="399"/>
      <c r="K677" s="399"/>
      <c r="L677" s="399"/>
      <c r="M677" s="399"/>
      <c r="N677" s="400"/>
      <c r="O677" s="400"/>
    </row>
    <row r="678" ht="15.0" customHeight="1">
      <c r="A678" s="385"/>
      <c r="B678" s="399"/>
      <c r="C678" s="399"/>
      <c r="D678" s="399"/>
      <c r="E678" s="399"/>
      <c r="F678" s="399"/>
      <c r="G678" s="399"/>
      <c r="H678" s="399"/>
      <c r="I678" s="399"/>
      <c r="J678" s="399"/>
      <c r="K678" s="399"/>
      <c r="L678" s="399"/>
      <c r="M678" s="399"/>
      <c r="N678" s="400"/>
      <c r="O678" s="400"/>
    </row>
    <row r="679" ht="15.0" customHeight="1">
      <c r="A679" s="385"/>
      <c r="B679" s="399"/>
      <c r="C679" s="399"/>
      <c r="D679" s="399"/>
      <c r="E679" s="399"/>
      <c r="F679" s="399"/>
      <c r="G679" s="399"/>
      <c r="H679" s="399"/>
      <c r="I679" s="399"/>
      <c r="J679" s="399"/>
      <c r="K679" s="399"/>
      <c r="L679" s="399"/>
      <c r="M679" s="399"/>
      <c r="N679" s="400"/>
      <c r="O679" s="400"/>
    </row>
    <row r="680" ht="15.0" customHeight="1">
      <c r="A680" s="385"/>
      <c r="B680" s="399"/>
      <c r="C680" s="399"/>
      <c r="D680" s="399"/>
      <c r="E680" s="399"/>
      <c r="F680" s="399"/>
      <c r="G680" s="399"/>
      <c r="H680" s="399"/>
      <c r="I680" s="399"/>
      <c r="J680" s="399"/>
      <c r="K680" s="399"/>
      <c r="L680" s="399"/>
      <c r="M680" s="399"/>
      <c r="N680" s="400"/>
      <c r="O680" s="400"/>
    </row>
    <row r="681" ht="15.0" customHeight="1">
      <c r="A681" s="385"/>
      <c r="B681" s="399"/>
      <c r="C681" s="399"/>
      <c r="D681" s="399"/>
      <c r="E681" s="399"/>
      <c r="F681" s="399"/>
      <c r="G681" s="399"/>
      <c r="H681" s="399"/>
      <c r="I681" s="399"/>
      <c r="J681" s="399"/>
      <c r="K681" s="399"/>
      <c r="L681" s="399"/>
      <c r="M681" s="399"/>
      <c r="N681" s="400"/>
      <c r="O681" s="400"/>
    </row>
    <row r="682" ht="15.0" customHeight="1">
      <c r="A682" s="385"/>
      <c r="B682" s="399"/>
      <c r="C682" s="399"/>
      <c r="D682" s="399"/>
      <c r="E682" s="399"/>
      <c r="F682" s="399"/>
      <c r="G682" s="399"/>
      <c r="H682" s="399"/>
      <c r="I682" s="399"/>
      <c r="J682" s="399"/>
      <c r="K682" s="399"/>
      <c r="L682" s="399"/>
      <c r="M682" s="399"/>
      <c r="N682" s="400"/>
      <c r="O682" s="400"/>
    </row>
    <row r="683" ht="15.0" customHeight="1">
      <c r="A683" s="385"/>
      <c r="B683" s="399"/>
      <c r="C683" s="399"/>
      <c r="D683" s="399"/>
      <c r="E683" s="399"/>
      <c r="F683" s="399"/>
      <c r="G683" s="399"/>
      <c r="H683" s="399"/>
      <c r="I683" s="399"/>
      <c r="J683" s="399"/>
      <c r="K683" s="399"/>
      <c r="L683" s="399"/>
      <c r="M683" s="399"/>
      <c r="N683" s="400"/>
      <c r="O683" s="400"/>
    </row>
    <row r="684" ht="15.0" customHeight="1">
      <c r="A684" s="385"/>
      <c r="B684" s="399"/>
      <c r="C684" s="399"/>
      <c r="D684" s="399"/>
      <c r="E684" s="399"/>
      <c r="F684" s="399"/>
      <c r="G684" s="399"/>
      <c r="H684" s="399"/>
      <c r="I684" s="399"/>
      <c r="J684" s="399"/>
      <c r="K684" s="399"/>
      <c r="L684" s="399"/>
      <c r="M684" s="399"/>
      <c r="N684" s="400"/>
      <c r="O684" s="400"/>
    </row>
    <row r="685" ht="15.0" customHeight="1">
      <c r="A685" s="385"/>
      <c r="B685" s="399"/>
      <c r="C685" s="399"/>
      <c r="D685" s="399"/>
      <c r="E685" s="399"/>
      <c r="F685" s="399"/>
      <c r="G685" s="399"/>
      <c r="H685" s="399"/>
      <c r="I685" s="399"/>
      <c r="J685" s="399"/>
      <c r="K685" s="399"/>
      <c r="L685" s="399"/>
      <c r="M685" s="399"/>
      <c r="N685" s="400"/>
      <c r="O685" s="400"/>
    </row>
    <row r="686" ht="15.0" customHeight="1">
      <c r="A686" s="385"/>
      <c r="B686" s="399"/>
      <c r="C686" s="399"/>
      <c r="D686" s="399"/>
      <c r="E686" s="399"/>
      <c r="F686" s="399"/>
      <c r="G686" s="399"/>
      <c r="H686" s="399"/>
      <c r="I686" s="399"/>
      <c r="J686" s="399"/>
      <c r="K686" s="399"/>
      <c r="L686" s="399"/>
      <c r="M686" s="399"/>
      <c r="N686" s="400"/>
      <c r="O686" s="400"/>
    </row>
    <row r="687" ht="15.0" customHeight="1">
      <c r="A687" s="385"/>
      <c r="B687" s="399"/>
      <c r="C687" s="399"/>
      <c r="D687" s="399"/>
      <c r="E687" s="399"/>
      <c r="F687" s="399"/>
      <c r="G687" s="399"/>
      <c r="H687" s="399"/>
      <c r="I687" s="399"/>
      <c r="J687" s="399"/>
      <c r="K687" s="399"/>
      <c r="L687" s="399"/>
      <c r="M687" s="399"/>
      <c r="N687" s="400"/>
      <c r="O687" s="400"/>
    </row>
    <row r="688" ht="15.0" customHeight="1">
      <c r="A688" s="385"/>
      <c r="B688" s="399"/>
      <c r="C688" s="399"/>
      <c r="D688" s="399"/>
      <c r="E688" s="399"/>
      <c r="F688" s="399"/>
      <c r="G688" s="399"/>
      <c r="H688" s="399"/>
      <c r="I688" s="399"/>
      <c r="J688" s="399"/>
      <c r="K688" s="399"/>
      <c r="L688" s="399"/>
      <c r="M688" s="399"/>
      <c r="N688" s="400"/>
      <c r="O688" s="400"/>
    </row>
    <row r="689" ht="15.0" customHeight="1">
      <c r="A689" s="385"/>
      <c r="B689" s="399"/>
      <c r="C689" s="399"/>
      <c r="D689" s="399"/>
      <c r="E689" s="399"/>
      <c r="F689" s="399"/>
      <c r="G689" s="399"/>
      <c r="H689" s="399"/>
      <c r="I689" s="399"/>
      <c r="J689" s="399"/>
      <c r="K689" s="399"/>
      <c r="L689" s="399"/>
      <c r="M689" s="399"/>
      <c r="N689" s="400"/>
      <c r="O689" s="400"/>
    </row>
    <row r="690" ht="15.0" customHeight="1">
      <c r="A690" s="385"/>
      <c r="B690" s="399"/>
      <c r="C690" s="399"/>
      <c r="D690" s="399"/>
      <c r="E690" s="399"/>
      <c r="F690" s="399"/>
      <c r="G690" s="399"/>
      <c r="H690" s="399"/>
      <c r="I690" s="399"/>
      <c r="J690" s="399"/>
      <c r="K690" s="399"/>
      <c r="L690" s="399"/>
      <c r="M690" s="399"/>
      <c r="N690" s="400"/>
      <c r="O690" s="400"/>
    </row>
    <row r="691" ht="15.0" customHeight="1">
      <c r="A691" s="385"/>
      <c r="B691" s="399"/>
      <c r="C691" s="399"/>
      <c r="D691" s="399"/>
      <c r="E691" s="399"/>
      <c r="F691" s="399"/>
      <c r="G691" s="399"/>
      <c r="H691" s="399"/>
      <c r="I691" s="399"/>
      <c r="J691" s="399"/>
      <c r="K691" s="399"/>
      <c r="L691" s="399"/>
      <c r="M691" s="399"/>
      <c r="N691" s="400"/>
      <c r="O691" s="400"/>
    </row>
    <row r="692" ht="15.0" customHeight="1">
      <c r="A692" s="385"/>
      <c r="B692" s="399"/>
      <c r="C692" s="399"/>
      <c r="D692" s="399"/>
      <c r="E692" s="399"/>
      <c r="F692" s="399"/>
      <c r="G692" s="399"/>
      <c r="H692" s="399"/>
      <c r="I692" s="399"/>
      <c r="J692" s="399"/>
      <c r="K692" s="399"/>
      <c r="L692" s="399"/>
      <c r="M692" s="399"/>
      <c r="N692" s="400"/>
      <c r="O692" s="400"/>
    </row>
    <row r="693" ht="15.0" customHeight="1">
      <c r="A693" s="385"/>
      <c r="B693" s="399"/>
      <c r="C693" s="399"/>
      <c r="D693" s="399"/>
      <c r="E693" s="399"/>
      <c r="F693" s="399"/>
      <c r="G693" s="399"/>
      <c r="H693" s="399"/>
      <c r="I693" s="399"/>
      <c r="J693" s="399"/>
      <c r="K693" s="399"/>
      <c r="L693" s="399"/>
      <c r="M693" s="399"/>
      <c r="N693" s="400"/>
      <c r="O693" s="400"/>
    </row>
    <row r="694" ht="15.0" customHeight="1">
      <c r="A694" s="385"/>
      <c r="B694" s="399"/>
      <c r="C694" s="399"/>
      <c r="D694" s="399"/>
      <c r="E694" s="399"/>
      <c r="F694" s="399"/>
      <c r="G694" s="399"/>
      <c r="H694" s="399"/>
      <c r="I694" s="399"/>
      <c r="J694" s="399"/>
      <c r="K694" s="399"/>
      <c r="L694" s="399"/>
      <c r="M694" s="399"/>
      <c r="N694" s="400"/>
      <c r="O694" s="400"/>
    </row>
    <row r="695" ht="15.0" customHeight="1">
      <c r="A695" s="385"/>
      <c r="B695" s="399"/>
      <c r="C695" s="399"/>
      <c r="D695" s="399"/>
      <c r="E695" s="399"/>
      <c r="F695" s="399"/>
      <c r="G695" s="399"/>
      <c r="H695" s="399"/>
      <c r="I695" s="399"/>
      <c r="J695" s="399"/>
      <c r="K695" s="399"/>
      <c r="L695" s="399"/>
      <c r="M695" s="399"/>
      <c r="N695" s="400"/>
      <c r="O695" s="400"/>
    </row>
    <row r="696" ht="15.0" customHeight="1">
      <c r="A696" s="385"/>
      <c r="B696" s="399"/>
      <c r="C696" s="399"/>
      <c r="D696" s="399"/>
      <c r="E696" s="399"/>
      <c r="F696" s="399"/>
      <c r="G696" s="399"/>
      <c r="H696" s="399"/>
      <c r="I696" s="399"/>
      <c r="J696" s="399"/>
      <c r="K696" s="399"/>
      <c r="L696" s="399"/>
      <c r="M696" s="399"/>
      <c r="N696" s="400"/>
      <c r="O696" s="400"/>
    </row>
    <row r="697" ht="15.0" customHeight="1">
      <c r="A697" s="385"/>
      <c r="B697" s="399"/>
      <c r="C697" s="399"/>
      <c r="D697" s="399"/>
      <c r="E697" s="399"/>
      <c r="F697" s="399"/>
      <c r="G697" s="399"/>
      <c r="H697" s="399"/>
      <c r="I697" s="399"/>
      <c r="J697" s="399"/>
      <c r="K697" s="399"/>
      <c r="L697" s="399"/>
      <c r="M697" s="399"/>
      <c r="N697" s="400"/>
      <c r="O697" s="400"/>
    </row>
    <row r="698" ht="15.0" customHeight="1">
      <c r="A698" s="385"/>
      <c r="B698" s="399"/>
      <c r="C698" s="399"/>
      <c r="D698" s="399"/>
      <c r="E698" s="399"/>
      <c r="F698" s="399"/>
      <c r="G698" s="399"/>
      <c r="H698" s="399"/>
      <c r="I698" s="399"/>
      <c r="J698" s="399"/>
      <c r="K698" s="399"/>
      <c r="L698" s="399"/>
      <c r="M698" s="399"/>
      <c r="N698" s="400"/>
      <c r="O698" s="400"/>
    </row>
    <row r="699" ht="15.0" customHeight="1">
      <c r="A699" s="385"/>
      <c r="B699" s="399"/>
      <c r="C699" s="399"/>
      <c r="D699" s="399"/>
      <c r="E699" s="399"/>
      <c r="F699" s="399"/>
      <c r="G699" s="399"/>
      <c r="H699" s="399"/>
      <c r="I699" s="399"/>
      <c r="J699" s="399"/>
      <c r="K699" s="399"/>
      <c r="L699" s="399"/>
      <c r="M699" s="399"/>
      <c r="N699" s="400"/>
      <c r="O699" s="400"/>
    </row>
    <row r="700" ht="15.0" customHeight="1">
      <c r="A700" s="385"/>
      <c r="B700" s="399"/>
      <c r="C700" s="399"/>
      <c r="D700" s="399"/>
      <c r="E700" s="399"/>
      <c r="F700" s="399"/>
      <c r="G700" s="399"/>
      <c r="H700" s="399"/>
      <c r="I700" s="399"/>
      <c r="J700" s="399"/>
      <c r="K700" s="399"/>
      <c r="L700" s="399"/>
      <c r="M700" s="399"/>
      <c r="N700" s="400"/>
      <c r="O700" s="400"/>
    </row>
    <row r="701" ht="15.0" customHeight="1">
      <c r="A701" s="385"/>
      <c r="B701" s="399"/>
      <c r="C701" s="399"/>
      <c r="D701" s="399"/>
      <c r="E701" s="399"/>
      <c r="F701" s="399"/>
      <c r="G701" s="399"/>
      <c r="H701" s="399"/>
      <c r="I701" s="399"/>
      <c r="J701" s="399"/>
      <c r="K701" s="399"/>
      <c r="L701" s="399"/>
      <c r="M701" s="399"/>
      <c r="N701" s="400"/>
      <c r="O701" s="400"/>
    </row>
    <row r="702" ht="15.0" customHeight="1">
      <c r="A702" s="385"/>
      <c r="B702" s="399"/>
      <c r="C702" s="399"/>
      <c r="D702" s="399"/>
      <c r="E702" s="399"/>
      <c r="F702" s="399"/>
      <c r="G702" s="399"/>
      <c r="H702" s="399"/>
      <c r="I702" s="399"/>
      <c r="J702" s="399"/>
      <c r="K702" s="399"/>
      <c r="L702" s="399"/>
      <c r="M702" s="399"/>
      <c r="N702" s="400"/>
      <c r="O702" s="400"/>
    </row>
    <row r="703" ht="15.0" customHeight="1">
      <c r="A703" s="385"/>
      <c r="B703" s="399"/>
      <c r="C703" s="399"/>
      <c r="D703" s="399"/>
      <c r="E703" s="399"/>
      <c r="F703" s="399"/>
      <c r="G703" s="399"/>
      <c r="H703" s="399"/>
      <c r="I703" s="399"/>
      <c r="J703" s="399"/>
      <c r="K703" s="399"/>
      <c r="L703" s="399"/>
      <c r="M703" s="399"/>
      <c r="N703" s="400"/>
      <c r="O703" s="400"/>
    </row>
    <row r="704" ht="15.0" customHeight="1">
      <c r="A704" s="385"/>
      <c r="B704" s="399"/>
      <c r="C704" s="399"/>
      <c r="D704" s="399"/>
      <c r="E704" s="399"/>
      <c r="F704" s="399"/>
      <c r="G704" s="399"/>
      <c r="H704" s="399"/>
      <c r="I704" s="399"/>
      <c r="J704" s="399"/>
      <c r="K704" s="399"/>
      <c r="L704" s="399"/>
      <c r="M704" s="399"/>
      <c r="N704" s="400"/>
      <c r="O704" s="400"/>
    </row>
    <row r="705" ht="15.0" customHeight="1">
      <c r="A705" s="385"/>
      <c r="B705" s="399"/>
      <c r="C705" s="399"/>
      <c r="D705" s="399"/>
      <c r="E705" s="399"/>
      <c r="F705" s="399"/>
      <c r="G705" s="399"/>
      <c r="H705" s="399"/>
      <c r="I705" s="399"/>
      <c r="J705" s="399"/>
      <c r="K705" s="399"/>
      <c r="L705" s="399"/>
      <c r="M705" s="399"/>
      <c r="N705" s="400"/>
      <c r="O705" s="400"/>
    </row>
    <row r="706" ht="15.0" customHeight="1">
      <c r="A706" s="385"/>
      <c r="B706" s="399"/>
      <c r="C706" s="399"/>
      <c r="D706" s="399"/>
      <c r="E706" s="399"/>
      <c r="F706" s="399"/>
      <c r="G706" s="399"/>
      <c r="H706" s="399"/>
      <c r="I706" s="399"/>
      <c r="J706" s="399"/>
      <c r="K706" s="399"/>
      <c r="L706" s="399"/>
      <c r="M706" s="399"/>
      <c r="N706" s="400"/>
      <c r="O706" s="400"/>
    </row>
    <row r="707" ht="15.0" customHeight="1">
      <c r="A707" s="385"/>
      <c r="B707" s="399"/>
      <c r="C707" s="399"/>
      <c r="D707" s="399"/>
      <c r="E707" s="399"/>
      <c r="F707" s="399"/>
      <c r="G707" s="399"/>
      <c r="H707" s="399"/>
      <c r="I707" s="399"/>
      <c r="J707" s="399"/>
      <c r="K707" s="399"/>
      <c r="L707" s="399"/>
      <c r="M707" s="399"/>
      <c r="N707" s="400"/>
      <c r="O707" s="400"/>
    </row>
    <row r="708" ht="15.0" customHeight="1">
      <c r="A708" s="385"/>
      <c r="B708" s="399"/>
      <c r="C708" s="399"/>
      <c r="D708" s="399"/>
      <c r="E708" s="399"/>
      <c r="F708" s="399"/>
      <c r="G708" s="399"/>
      <c r="H708" s="399"/>
      <c r="I708" s="399"/>
      <c r="J708" s="399"/>
      <c r="K708" s="399"/>
      <c r="L708" s="399"/>
      <c r="M708" s="399"/>
      <c r="N708" s="400"/>
      <c r="O708" s="400"/>
    </row>
    <row r="709" ht="15.0" customHeight="1">
      <c r="A709" s="385"/>
      <c r="B709" s="399"/>
      <c r="C709" s="399"/>
      <c r="D709" s="399"/>
      <c r="E709" s="399"/>
      <c r="F709" s="399"/>
      <c r="G709" s="399"/>
      <c r="H709" s="399"/>
      <c r="I709" s="399"/>
      <c r="J709" s="399"/>
      <c r="K709" s="399"/>
      <c r="L709" s="399"/>
      <c r="M709" s="399"/>
      <c r="N709" s="400"/>
      <c r="O709" s="400"/>
    </row>
    <row r="710" ht="15.0" customHeight="1">
      <c r="A710" s="385"/>
      <c r="B710" s="399"/>
      <c r="C710" s="399"/>
      <c r="D710" s="399"/>
      <c r="E710" s="399"/>
      <c r="F710" s="399"/>
      <c r="G710" s="399"/>
      <c r="H710" s="399"/>
      <c r="I710" s="399"/>
      <c r="J710" s="399"/>
      <c r="K710" s="399"/>
      <c r="L710" s="399"/>
      <c r="M710" s="399"/>
      <c r="N710" s="400"/>
      <c r="O710" s="400"/>
    </row>
    <row r="711" ht="15.0" customHeight="1">
      <c r="A711" s="385"/>
      <c r="B711" s="399"/>
      <c r="C711" s="399"/>
      <c r="D711" s="399"/>
      <c r="E711" s="399"/>
      <c r="F711" s="399"/>
      <c r="G711" s="399"/>
      <c r="H711" s="399"/>
      <c r="I711" s="399"/>
      <c r="J711" s="399"/>
      <c r="K711" s="399"/>
      <c r="L711" s="399"/>
      <c r="M711" s="399"/>
      <c r="N711" s="400"/>
      <c r="O711" s="400"/>
    </row>
    <row r="712" ht="15.0" customHeight="1">
      <c r="A712" s="385"/>
      <c r="B712" s="399"/>
      <c r="C712" s="399"/>
      <c r="D712" s="399"/>
      <c r="E712" s="399"/>
      <c r="F712" s="399"/>
      <c r="G712" s="399"/>
      <c r="H712" s="399"/>
      <c r="I712" s="399"/>
      <c r="J712" s="399"/>
      <c r="K712" s="399"/>
      <c r="L712" s="399"/>
      <c r="M712" s="399"/>
      <c r="N712" s="400"/>
      <c r="O712" s="400"/>
    </row>
    <row r="713" ht="15.0" customHeight="1">
      <c r="A713" s="385"/>
      <c r="B713" s="399"/>
      <c r="C713" s="399"/>
      <c r="D713" s="399"/>
      <c r="E713" s="399"/>
      <c r="F713" s="399"/>
      <c r="G713" s="399"/>
      <c r="H713" s="399"/>
      <c r="I713" s="399"/>
      <c r="J713" s="399"/>
      <c r="K713" s="399"/>
      <c r="L713" s="399"/>
      <c r="M713" s="399"/>
      <c r="N713" s="400"/>
      <c r="O713" s="400"/>
    </row>
    <row r="714" ht="15.0" customHeight="1">
      <c r="A714" s="385"/>
      <c r="B714" s="399"/>
      <c r="C714" s="399"/>
      <c r="D714" s="399"/>
      <c r="E714" s="399"/>
      <c r="F714" s="399"/>
      <c r="G714" s="399"/>
      <c r="H714" s="399"/>
      <c r="I714" s="399"/>
      <c r="J714" s="399"/>
      <c r="K714" s="399"/>
      <c r="L714" s="399"/>
      <c r="M714" s="399"/>
      <c r="N714" s="400"/>
      <c r="O714" s="400"/>
    </row>
    <row r="715" ht="15.0" customHeight="1">
      <c r="A715" s="385"/>
      <c r="B715" s="399"/>
      <c r="C715" s="399"/>
      <c r="D715" s="399"/>
      <c r="E715" s="399"/>
      <c r="F715" s="399"/>
      <c r="G715" s="399"/>
      <c r="H715" s="399"/>
      <c r="I715" s="399"/>
      <c r="J715" s="399"/>
      <c r="K715" s="399"/>
      <c r="L715" s="399"/>
      <c r="M715" s="399"/>
      <c r="N715" s="400"/>
      <c r="O715" s="400"/>
    </row>
    <row r="716" ht="15.0" customHeight="1">
      <c r="A716" s="385"/>
      <c r="B716" s="399"/>
      <c r="C716" s="399"/>
      <c r="D716" s="399"/>
      <c r="E716" s="399"/>
      <c r="F716" s="399"/>
      <c r="G716" s="399"/>
      <c r="H716" s="399"/>
      <c r="I716" s="399"/>
      <c r="J716" s="399"/>
      <c r="K716" s="399"/>
      <c r="L716" s="399"/>
      <c r="M716" s="399"/>
      <c r="N716" s="400"/>
      <c r="O716" s="400"/>
    </row>
    <row r="717" ht="15.0" customHeight="1">
      <c r="A717" s="385"/>
      <c r="B717" s="399"/>
      <c r="C717" s="399"/>
      <c r="D717" s="399"/>
      <c r="E717" s="399"/>
      <c r="F717" s="399"/>
      <c r="G717" s="399"/>
      <c r="H717" s="399"/>
      <c r="I717" s="399"/>
      <c r="J717" s="399"/>
      <c r="K717" s="399"/>
      <c r="L717" s="399"/>
      <c r="M717" s="399"/>
      <c r="N717" s="400"/>
      <c r="O717" s="400"/>
    </row>
    <row r="718" ht="15.0" customHeight="1">
      <c r="A718" s="385"/>
      <c r="B718" s="399"/>
      <c r="C718" s="399"/>
      <c r="D718" s="399"/>
      <c r="E718" s="399"/>
      <c r="F718" s="399"/>
      <c r="G718" s="399"/>
      <c r="H718" s="399"/>
      <c r="I718" s="399"/>
      <c r="J718" s="399"/>
      <c r="K718" s="399"/>
      <c r="L718" s="399"/>
      <c r="M718" s="399"/>
      <c r="N718" s="400"/>
      <c r="O718" s="400"/>
    </row>
    <row r="719" ht="15.0" customHeight="1">
      <c r="A719" s="385"/>
      <c r="B719" s="399"/>
      <c r="C719" s="399"/>
      <c r="D719" s="399"/>
      <c r="E719" s="399"/>
      <c r="F719" s="399"/>
      <c r="G719" s="399"/>
      <c r="H719" s="399"/>
      <c r="I719" s="399"/>
      <c r="J719" s="399"/>
      <c r="K719" s="399"/>
      <c r="L719" s="399"/>
      <c r="M719" s="399"/>
      <c r="N719" s="400"/>
      <c r="O719" s="400"/>
    </row>
    <row r="720" ht="15.0" customHeight="1">
      <c r="A720" s="385"/>
      <c r="B720" s="399"/>
      <c r="C720" s="399"/>
      <c r="D720" s="399"/>
      <c r="E720" s="399"/>
      <c r="F720" s="399"/>
      <c r="G720" s="399"/>
      <c r="H720" s="399"/>
      <c r="I720" s="399"/>
      <c r="J720" s="399"/>
      <c r="K720" s="399"/>
      <c r="L720" s="399"/>
      <c r="M720" s="399"/>
      <c r="N720" s="400"/>
      <c r="O720" s="400"/>
    </row>
    <row r="721" ht="15.0" customHeight="1">
      <c r="A721" s="385"/>
      <c r="B721" s="399"/>
      <c r="C721" s="399"/>
      <c r="D721" s="399"/>
      <c r="E721" s="399"/>
      <c r="F721" s="399"/>
      <c r="G721" s="399"/>
      <c r="H721" s="399"/>
      <c r="I721" s="399"/>
      <c r="J721" s="399"/>
      <c r="K721" s="399"/>
      <c r="L721" s="399"/>
      <c r="M721" s="399"/>
      <c r="N721" s="400"/>
      <c r="O721" s="400"/>
    </row>
    <row r="722" ht="15.0" customHeight="1">
      <c r="A722" s="385"/>
      <c r="B722" s="399"/>
      <c r="C722" s="399"/>
      <c r="D722" s="399"/>
      <c r="E722" s="399"/>
      <c r="F722" s="399"/>
      <c r="G722" s="399"/>
      <c r="H722" s="399"/>
      <c r="I722" s="399"/>
      <c r="J722" s="399"/>
      <c r="K722" s="399"/>
      <c r="L722" s="399"/>
      <c r="M722" s="399"/>
      <c r="N722" s="400"/>
      <c r="O722" s="400"/>
    </row>
    <row r="723" ht="15.0" customHeight="1">
      <c r="A723" s="385"/>
      <c r="B723" s="399"/>
      <c r="C723" s="399"/>
      <c r="D723" s="399"/>
      <c r="E723" s="399"/>
      <c r="F723" s="399"/>
      <c r="G723" s="399"/>
      <c r="H723" s="399"/>
      <c r="I723" s="399"/>
      <c r="J723" s="399"/>
      <c r="K723" s="399"/>
      <c r="L723" s="399"/>
      <c r="M723" s="399"/>
      <c r="N723" s="400"/>
      <c r="O723" s="400"/>
    </row>
    <row r="724" ht="15.0" customHeight="1">
      <c r="A724" s="385"/>
      <c r="B724" s="399"/>
      <c r="C724" s="399"/>
      <c r="D724" s="399"/>
      <c r="E724" s="399"/>
      <c r="F724" s="399"/>
      <c r="G724" s="399"/>
      <c r="H724" s="399"/>
      <c r="I724" s="399"/>
      <c r="J724" s="399"/>
      <c r="K724" s="399"/>
      <c r="L724" s="399"/>
      <c r="M724" s="399"/>
      <c r="N724" s="400"/>
      <c r="O724" s="400"/>
    </row>
    <row r="725" ht="15.0" customHeight="1">
      <c r="A725" s="385"/>
      <c r="B725" s="399"/>
      <c r="C725" s="399"/>
      <c r="D725" s="399"/>
      <c r="E725" s="399"/>
      <c r="F725" s="399"/>
      <c r="G725" s="399"/>
      <c r="H725" s="399"/>
      <c r="I725" s="399"/>
      <c r="J725" s="399"/>
      <c r="K725" s="399"/>
      <c r="L725" s="399"/>
      <c r="M725" s="399"/>
      <c r="N725" s="400"/>
      <c r="O725" s="400"/>
    </row>
    <row r="726" ht="15.0" customHeight="1">
      <c r="A726" s="385"/>
      <c r="B726" s="399"/>
      <c r="C726" s="399"/>
      <c r="D726" s="399"/>
      <c r="E726" s="399"/>
      <c r="F726" s="399"/>
      <c r="G726" s="399"/>
      <c r="H726" s="399"/>
      <c r="I726" s="399"/>
      <c r="J726" s="399"/>
      <c r="K726" s="399"/>
      <c r="L726" s="399"/>
      <c r="M726" s="399"/>
      <c r="N726" s="400"/>
      <c r="O726" s="400"/>
    </row>
    <row r="727" ht="15.0" customHeight="1">
      <c r="A727" s="385"/>
      <c r="B727" s="399"/>
      <c r="C727" s="399"/>
      <c r="D727" s="399"/>
      <c r="E727" s="399"/>
      <c r="F727" s="399"/>
      <c r="G727" s="399"/>
      <c r="H727" s="399"/>
      <c r="I727" s="399"/>
      <c r="J727" s="399"/>
      <c r="K727" s="399"/>
      <c r="L727" s="399"/>
      <c r="M727" s="399"/>
      <c r="N727" s="400"/>
      <c r="O727" s="400"/>
    </row>
    <row r="728" ht="15.0" customHeight="1">
      <c r="A728" s="385"/>
      <c r="B728" s="399"/>
      <c r="C728" s="399"/>
      <c r="D728" s="399"/>
      <c r="E728" s="399"/>
      <c r="F728" s="399"/>
      <c r="G728" s="399"/>
      <c r="H728" s="399"/>
      <c r="I728" s="399"/>
      <c r="J728" s="399"/>
      <c r="K728" s="399"/>
      <c r="L728" s="399"/>
      <c r="M728" s="399"/>
      <c r="N728" s="400"/>
      <c r="O728" s="400"/>
    </row>
    <row r="729" ht="15.0" customHeight="1">
      <c r="A729" s="385"/>
      <c r="B729" s="399"/>
      <c r="C729" s="399"/>
      <c r="D729" s="399"/>
      <c r="E729" s="399"/>
      <c r="F729" s="399"/>
      <c r="G729" s="399"/>
      <c r="H729" s="399"/>
      <c r="I729" s="399"/>
      <c r="J729" s="399"/>
      <c r="K729" s="399"/>
      <c r="L729" s="399"/>
      <c r="M729" s="399"/>
      <c r="N729" s="400"/>
      <c r="O729" s="400"/>
    </row>
    <row r="730" ht="15.0" customHeight="1">
      <c r="A730" s="385"/>
      <c r="B730" s="399"/>
      <c r="C730" s="399"/>
      <c r="D730" s="399"/>
      <c r="E730" s="399"/>
      <c r="F730" s="399"/>
      <c r="G730" s="399"/>
      <c r="H730" s="399"/>
      <c r="I730" s="399"/>
      <c r="J730" s="399"/>
      <c r="K730" s="399"/>
      <c r="L730" s="399"/>
      <c r="M730" s="399"/>
      <c r="N730" s="400"/>
      <c r="O730" s="400"/>
    </row>
    <row r="731" ht="15.0" customHeight="1">
      <c r="A731" s="385"/>
      <c r="B731" s="399"/>
      <c r="C731" s="399"/>
      <c r="D731" s="399"/>
      <c r="E731" s="399"/>
      <c r="F731" s="399"/>
      <c r="G731" s="399"/>
      <c r="H731" s="399"/>
      <c r="I731" s="399"/>
      <c r="J731" s="399"/>
      <c r="K731" s="399"/>
      <c r="L731" s="399"/>
      <c r="M731" s="399"/>
      <c r="N731" s="400"/>
      <c r="O731" s="400"/>
    </row>
    <row r="732" ht="15.0" customHeight="1">
      <c r="A732" s="385"/>
      <c r="B732" s="399"/>
      <c r="C732" s="399"/>
      <c r="D732" s="399"/>
      <c r="E732" s="399"/>
      <c r="F732" s="399"/>
      <c r="G732" s="399"/>
      <c r="H732" s="399"/>
      <c r="I732" s="399"/>
      <c r="J732" s="399"/>
      <c r="K732" s="399"/>
      <c r="L732" s="399"/>
      <c r="M732" s="399"/>
      <c r="N732" s="400"/>
      <c r="O732" s="400"/>
    </row>
    <row r="733" ht="15.0" customHeight="1">
      <c r="A733" s="385"/>
      <c r="B733" s="399"/>
      <c r="C733" s="399"/>
      <c r="D733" s="399"/>
      <c r="E733" s="399"/>
      <c r="F733" s="399"/>
      <c r="G733" s="399"/>
      <c r="H733" s="399"/>
      <c r="I733" s="399"/>
      <c r="J733" s="399"/>
      <c r="K733" s="399"/>
      <c r="L733" s="399"/>
      <c r="M733" s="399"/>
      <c r="N733" s="400"/>
      <c r="O733" s="400"/>
    </row>
    <row r="734" ht="15.0" customHeight="1">
      <c r="A734" s="385"/>
      <c r="B734" s="399"/>
      <c r="C734" s="399"/>
      <c r="D734" s="399"/>
      <c r="E734" s="399"/>
      <c r="F734" s="399"/>
      <c r="G734" s="399"/>
      <c r="H734" s="399"/>
      <c r="I734" s="399"/>
      <c r="J734" s="399"/>
      <c r="K734" s="399"/>
      <c r="L734" s="399"/>
      <c r="M734" s="399"/>
      <c r="N734" s="400"/>
      <c r="O734" s="400"/>
    </row>
    <row r="735" ht="15.0" customHeight="1">
      <c r="A735" s="385"/>
      <c r="B735" s="399"/>
      <c r="C735" s="399"/>
      <c r="D735" s="399"/>
      <c r="E735" s="399"/>
      <c r="F735" s="399"/>
      <c r="G735" s="399"/>
      <c r="H735" s="399"/>
      <c r="I735" s="399"/>
      <c r="J735" s="399"/>
      <c r="K735" s="399"/>
      <c r="L735" s="399"/>
      <c r="M735" s="399"/>
      <c r="N735" s="400"/>
      <c r="O735" s="400"/>
    </row>
    <row r="736" ht="15.0" customHeight="1">
      <c r="A736" s="385"/>
      <c r="B736" s="399"/>
      <c r="C736" s="399"/>
      <c r="D736" s="399"/>
      <c r="E736" s="399"/>
      <c r="F736" s="399"/>
      <c r="G736" s="399"/>
      <c r="H736" s="399"/>
      <c r="I736" s="399"/>
      <c r="J736" s="399"/>
      <c r="K736" s="399"/>
      <c r="L736" s="399"/>
      <c r="M736" s="399"/>
      <c r="N736" s="400"/>
      <c r="O736" s="400"/>
    </row>
    <row r="737" ht="15.0" customHeight="1">
      <c r="A737" s="385"/>
      <c r="B737" s="399"/>
      <c r="C737" s="399"/>
      <c r="D737" s="399"/>
      <c r="E737" s="399"/>
      <c r="F737" s="399"/>
      <c r="G737" s="399"/>
      <c r="H737" s="399"/>
      <c r="I737" s="399"/>
      <c r="J737" s="399"/>
      <c r="K737" s="399"/>
      <c r="L737" s="399"/>
      <c r="M737" s="399"/>
      <c r="N737" s="400"/>
      <c r="O737" s="400"/>
    </row>
    <row r="738" ht="15.0" customHeight="1">
      <c r="A738" s="385"/>
      <c r="B738" s="399"/>
      <c r="C738" s="399"/>
      <c r="D738" s="399"/>
      <c r="E738" s="399"/>
      <c r="F738" s="399"/>
      <c r="G738" s="399"/>
      <c r="H738" s="399"/>
      <c r="I738" s="399"/>
      <c r="J738" s="399"/>
      <c r="K738" s="399"/>
      <c r="L738" s="399"/>
      <c r="M738" s="399"/>
      <c r="N738" s="400"/>
      <c r="O738" s="400"/>
    </row>
    <row r="739" ht="15.0" customHeight="1">
      <c r="A739" s="385"/>
      <c r="B739" s="399"/>
      <c r="C739" s="399"/>
      <c r="D739" s="399"/>
      <c r="E739" s="399"/>
      <c r="F739" s="399"/>
      <c r="G739" s="399"/>
      <c r="H739" s="399"/>
      <c r="I739" s="399"/>
      <c r="J739" s="399"/>
      <c r="K739" s="399"/>
      <c r="L739" s="399"/>
      <c r="M739" s="399"/>
      <c r="N739" s="400"/>
      <c r="O739" s="400"/>
    </row>
    <row r="740" ht="15.0" customHeight="1">
      <c r="A740" s="385"/>
      <c r="B740" s="399"/>
      <c r="C740" s="399"/>
      <c r="D740" s="399"/>
      <c r="E740" s="399"/>
      <c r="F740" s="399"/>
      <c r="G740" s="399"/>
      <c r="H740" s="399"/>
      <c r="I740" s="399"/>
      <c r="J740" s="399"/>
      <c r="K740" s="399"/>
      <c r="L740" s="399"/>
      <c r="M740" s="399"/>
      <c r="N740" s="400"/>
      <c r="O740" s="400"/>
    </row>
    <row r="741" ht="15.0" customHeight="1">
      <c r="A741" s="385"/>
      <c r="B741" s="399"/>
      <c r="C741" s="399"/>
      <c r="D741" s="399"/>
      <c r="E741" s="399"/>
      <c r="F741" s="399"/>
      <c r="G741" s="399"/>
      <c r="H741" s="399"/>
      <c r="I741" s="399"/>
      <c r="J741" s="399"/>
      <c r="K741" s="399"/>
      <c r="L741" s="399"/>
      <c r="M741" s="399"/>
      <c r="N741" s="400"/>
      <c r="O741" s="400"/>
    </row>
    <row r="742" ht="15.0" customHeight="1">
      <c r="A742" s="385"/>
      <c r="B742" s="399"/>
      <c r="C742" s="399"/>
      <c r="D742" s="399"/>
      <c r="E742" s="399"/>
      <c r="F742" s="399"/>
      <c r="G742" s="399"/>
      <c r="H742" s="399"/>
      <c r="I742" s="399"/>
      <c r="J742" s="399"/>
      <c r="K742" s="399"/>
      <c r="L742" s="399"/>
      <c r="M742" s="399"/>
      <c r="N742" s="400"/>
      <c r="O742" s="400"/>
    </row>
    <row r="743" ht="15.0" customHeight="1">
      <c r="A743" s="385"/>
      <c r="B743" s="399"/>
      <c r="C743" s="399"/>
      <c r="D743" s="399"/>
      <c r="E743" s="399"/>
      <c r="F743" s="399"/>
      <c r="G743" s="399"/>
      <c r="H743" s="399"/>
      <c r="I743" s="399"/>
      <c r="J743" s="399"/>
      <c r="K743" s="399"/>
      <c r="L743" s="399"/>
      <c r="M743" s="399"/>
      <c r="N743" s="400"/>
      <c r="O743" s="400"/>
    </row>
    <row r="744" ht="15.0" customHeight="1">
      <c r="A744" s="385"/>
      <c r="B744" s="399"/>
      <c r="C744" s="399"/>
      <c r="D744" s="399"/>
      <c r="E744" s="399"/>
      <c r="F744" s="399"/>
      <c r="G744" s="399"/>
      <c r="H744" s="399"/>
      <c r="I744" s="399"/>
      <c r="J744" s="399"/>
      <c r="K744" s="399"/>
      <c r="L744" s="399"/>
      <c r="M744" s="399"/>
      <c r="N744" s="400"/>
      <c r="O744" s="400"/>
    </row>
    <row r="745" ht="15.0" customHeight="1">
      <c r="A745" s="385"/>
      <c r="B745" s="399"/>
      <c r="C745" s="399"/>
      <c r="D745" s="399"/>
      <c r="E745" s="399"/>
      <c r="F745" s="399"/>
      <c r="G745" s="399"/>
      <c r="H745" s="399"/>
      <c r="I745" s="399"/>
      <c r="J745" s="399"/>
      <c r="K745" s="399"/>
      <c r="L745" s="399"/>
      <c r="M745" s="399"/>
      <c r="N745" s="400"/>
      <c r="O745" s="400"/>
    </row>
    <row r="746" ht="15.0" customHeight="1">
      <c r="A746" s="385"/>
      <c r="B746" s="399"/>
      <c r="C746" s="399"/>
      <c r="D746" s="399"/>
      <c r="E746" s="399"/>
      <c r="F746" s="399"/>
      <c r="G746" s="399"/>
      <c r="H746" s="399"/>
      <c r="I746" s="399"/>
      <c r="J746" s="399"/>
      <c r="K746" s="399"/>
      <c r="L746" s="399"/>
      <c r="M746" s="399"/>
      <c r="N746" s="400"/>
      <c r="O746" s="400"/>
    </row>
    <row r="747" ht="15.0" customHeight="1">
      <c r="A747" s="385"/>
      <c r="B747" s="399"/>
      <c r="C747" s="399"/>
      <c r="D747" s="399"/>
      <c r="E747" s="399"/>
      <c r="F747" s="399"/>
      <c r="G747" s="399"/>
      <c r="H747" s="399"/>
      <c r="I747" s="399"/>
      <c r="J747" s="399"/>
      <c r="K747" s="399"/>
      <c r="L747" s="399"/>
      <c r="M747" s="399"/>
      <c r="N747" s="400"/>
      <c r="O747" s="400"/>
    </row>
    <row r="748" ht="15.0" customHeight="1">
      <c r="A748" s="385"/>
      <c r="B748" s="399"/>
      <c r="C748" s="399"/>
      <c r="D748" s="399"/>
      <c r="E748" s="399"/>
      <c r="F748" s="399"/>
      <c r="G748" s="399"/>
      <c r="H748" s="399"/>
      <c r="I748" s="399"/>
      <c r="J748" s="399"/>
      <c r="K748" s="399"/>
      <c r="L748" s="399"/>
      <c r="M748" s="399"/>
      <c r="N748" s="400"/>
      <c r="O748" s="400"/>
    </row>
    <row r="749" ht="15.0" customHeight="1">
      <c r="A749" s="385"/>
      <c r="B749" s="399"/>
      <c r="C749" s="399"/>
      <c r="D749" s="399"/>
      <c r="E749" s="399"/>
      <c r="F749" s="399"/>
      <c r="G749" s="399"/>
      <c r="H749" s="399"/>
      <c r="I749" s="399"/>
      <c r="J749" s="399"/>
      <c r="K749" s="399"/>
      <c r="L749" s="399"/>
      <c r="M749" s="399"/>
      <c r="N749" s="400"/>
      <c r="O749" s="400"/>
    </row>
    <row r="750" ht="15.0" customHeight="1">
      <c r="A750" s="385"/>
      <c r="B750" s="399"/>
      <c r="C750" s="399"/>
      <c r="D750" s="399"/>
      <c r="E750" s="399"/>
      <c r="F750" s="399"/>
      <c r="G750" s="399"/>
      <c r="H750" s="399"/>
      <c r="I750" s="399"/>
      <c r="J750" s="399"/>
      <c r="K750" s="399"/>
      <c r="L750" s="399"/>
      <c r="M750" s="399"/>
      <c r="N750" s="400"/>
      <c r="O750" s="400"/>
    </row>
    <row r="751" ht="15.0" customHeight="1">
      <c r="A751" s="385"/>
      <c r="B751" s="399"/>
      <c r="C751" s="399"/>
      <c r="D751" s="399"/>
      <c r="E751" s="399"/>
      <c r="F751" s="399"/>
      <c r="G751" s="399"/>
      <c r="H751" s="399"/>
      <c r="I751" s="399"/>
      <c r="J751" s="399"/>
      <c r="K751" s="399"/>
      <c r="L751" s="399"/>
      <c r="M751" s="399"/>
      <c r="N751" s="400"/>
      <c r="O751" s="400"/>
    </row>
    <row r="752" ht="15.0" customHeight="1">
      <c r="A752" s="385"/>
      <c r="B752" s="399"/>
      <c r="C752" s="399"/>
      <c r="D752" s="399"/>
      <c r="E752" s="399"/>
      <c r="F752" s="399"/>
      <c r="G752" s="399"/>
      <c r="H752" s="399"/>
      <c r="I752" s="399"/>
      <c r="J752" s="399"/>
      <c r="K752" s="399"/>
      <c r="L752" s="399"/>
      <c r="M752" s="399"/>
      <c r="N752" s="400"/>
      <c r="O752" s="400"/>
    </row>
    <row r="753" ht="15.0" customHeight="1">
      <c r="A753" s="385"/>
      <c r="B753" s="399"/>
      <c r="C753" s="399"/>
      <c r="D753" s="399"/>
      <c r="E753" s="399"/>
      <c r="F753" s="399"/>
      <c r="G753" s="399"/>
      <c r="H753" s="399"/>
      <c r="I753" s="399"/>
      <c r="J753" s="399"/>
      <c r="K753" s="399"/>
      <c r="L753" s="399"/>
      <c r="M753" s="399"/>
      <c r="N753" s="400"/>
      <c r="O753" s="400"/>
    </row>
    <row r="754" ht="15.0" customHeight="1">
      <c r="A754" s="385"/>
      <c r="B754" s="399"/>
      <c r="C754" s="399"/>
      <c r="D754" s="399"/>
      <c r="E754" s="399"/>
      <c r="F754" s="399"/>
      <c r="G754" s="399"/>
      <c r="H754" s="399"/>
      <c r="I754" s="399"/>
      <c r="J754" s="399"/>
      <c r="K754" s="399"/>
      <c r="L754" s="399"/>
      <c r="M754" s="399"/>
      <c r="N754" s="400"/>
      <c r="O754" s="400"/>
    </row>
    <row r="755" ht="15.0" customHeight="1">
      <c r="A755" s="385"/>
      <c r="B755" s="399"/>
      <c r="C755" s="399"/>
      <c r="D755" s="399"/>
      <c r="E755" s="399"/>
      <c r="F755" s="399"/>
      <c r="G755" s="399"/>
      <c r="H755" s="399"/>
      <c r="I755" s="399"/>
      <c r="J755" s="399"/>
      <c r="K755" s="399"/>
      <c r="L755" s="399"/>
      <c r="M755" s="399"/>
      <c r="N755" s="400"/>
      <c r="O755" s="400"/>
    </row>
    <row r="756" ht="15.0" customHeight="1">
      <c r="A756" s="385"/>
      <c r="B756" s="399"/>
      <c r="C756" s="399"/>
      <c r="D756" s="399"/>
      <c r="E756" s="399"/>
      <c r="F756" s="399"/>
      <c r="G756" s="399"/>
      <c r="H756" s="399"/>
      <c r="I756" s="399"/>
      <c r="J756" s="399"/>
      <c r="K756" s="399"/>
      <c r="L756" s="399"/>
      <c r="M756" s="399"/>
      <c r="N756" s="400"/>
      <c r="O756" s="400"/>
    </row>
    <row r="757" ht="15.0" customHeight="1">
      <c r="A757" s="385"/>
      <c r="B757" s="399"/>
      <c r="C757" s="399"/>
      <c r="D757" s="399"/>
      <c r="E757" s="399"/>
      <c r="F757" s="399"/>
      <c r="G757" s="399"/>
      <c r="H757" s="399"/>
      <c r="I757" s="399"/>
      <c r="J757" s="399"/>
      <c r="K757" s="399"/>
      <c r="L757" s="399"/>
      <c r="M757" s="399"/>
      <c r="N757" s="400"/>
      <c r="O757" s="400"/>
    </row>
    <row r="758" ht="15.0" customHeight="1">
      <c r="A758" s="385"/>
      <c r="B758" s="399"/>
      <c r="C758" s="399"/>
      <c r="D758" s="399"/>
      <c r="E758" s="399"/>
      <c r="F758" s="399"/>
      <c r="G758" s="399"/>
      <c r="H758" s="399"/>
      <c r="I758" s="399"/>
      <c r="J758" s="399"/>
      <c r="K758" s="399"/>
      <c r="L758" s="399"/>
      <c r="M758" s="399"/>
      <c r="N758" s="400"/>
      <c r="O758" s="400"/>
    </row>
    <row r="759" ht="15.0" customHeight="1">
      <c r="A759" s="385"/>
      <c r="B759" s="399"/>
      <c r="C759" s="399"/>
      <c r="D759" s="399"/>
      <c r="E759" s="399"/>
      <c r="F759" s="399"/>
      <c r="G759" s="399"/>
      <c r="H759" s="399"/>
      <c r="I759" s="399"/>
      <c r="J759" s="399"/>
      <c r="K759" s="399"/>
      <c r="L759" s="399"/>
      <c r="M759" s="399"/>
      <c r="N759" s="400"/>
      <c r="O759" s="400"/>
    </row>
    <row r="760" ht="15.0" customHeight="1">
      <c r="A760" s="385"/>
      <c r="B760" s="399"/>
      <c r="C760" s="399"/>
      <c r="D760" s="399"/>
      <c r="E760" s="399"/>
      <c r="F760" s="399"/>
      <c r="G760" s="399"/>
      <c r="H760" s="399"/>
      <c r="I760" s="399"/>
      <c r="J760" s="399"/>
      <c r="K760" s="399"/>
      <c r="L760" s="399"/>
      <c r="M760" s="399"/>
      <c r="N760" s="400"/>
      <c r="O760" s="400"/>
    </row>
    <row r="761" ht="15.0" customHeight="1">
      <c r="A761" s="385"/>
      <c r="B761" s="399"/>
      <c r="C761" s="399"/>
      <c r="D761" s="399"/>
      <c r="E761" s="399"/>
      <c r="F761" s="399"/>
      <c r="G761" s="399"/>
      <c r="H761" s="399"/>
      <c r="I761" s="399"/>
      <c r="J761" s="399"/>
      <c r="K761" s="399"/>
      <c r="L761" s="399"/>
      <c r="M761" s="399"/>
      <c r="N761" s="400"/>
      <c r="O761" s="400"/>
    </row>
    <row r="762" ht="15.0" customHeight="1">
      <c r="A762" s="385"/>
      <c r="B762" s="399"/>
      <c r="C762" s="399"/>
      <c r="D762" s="399"/>
      <c r="E762" s="399"/>
      <c r="F762" s="399"/>
      <c r="G762" s="399"/>
      <c r="H762" s="399"/>
      <c r="I762" s="399"/>
      <c r="J762" s="399"/>
      <c r="K762" s="399"/>
      <c r="L762" s="399"/>
      <c r="M762" s="399"/>
      <c r="N762" s="400"/>
      <c r="O762" s="400"/>
    </row>
    <row r="763" ht="15.0" customHeight="1">
      <c r="A763" s="385"/>
      <c r="B763" s="399"/>
      <c r="C763" s="399"/>
      <c r="D763" s="399"/>
      <c r="E763" s="399"/>
      <c r="F763" s="399"/>
      <c r="G763" s="399"/>
      <c r="H763" s="399"/>
      <c r="I763" s="399"/>
      <c r="J763" s="399"/>
      <c r="K763" s="399"/>
      <c r="L763" s="399"/>
      <c r="M763" s="399"/>
      <c r="N763" s="400"/>
      <c r="O763" s="400"/>
    </row>
    <row r="764" ht="15.0" customHeight="1">
      <c r="A764" s="385"/>
      <c r="B764" s="399"/>
      <c r="C764" s="399"/>
      <c r="D764" s="399"/>
      <c r="E764" s="399"/>
      <c r="F764" s="399"/>
      <c r="G764" s="399"/>
      <c r="H764" s="399"/>
      <c r="I764" s="399"/>
      <c r="J764" s="399"/>
      <c r="K764" s="399"/>
      <c r="L764" s="399"/>
      <c r="M764" s="399"/>
      <c r="N764" s="400"/>
      <c r="O764" s="400"/>
    </row>
    <row r="765" ht="15.0" customHeight="1">
      <c r="A765" s="385"/>
      <c r="B765" s="399"/>
      <c r="C765" s="399"/>
      <c r="D765" s="399"/>
      <c r="E765" s="399"/>
      <c r="F765" s="399"/>
      <c r="G765" s="399"/>
      <c r="H765" s="399"/>
      <c r="I765" s="399"/>
      <c r="J765" s="399"/>
      <c r="K765" s="399"/>
      <c r="L765" s="399"/>
      <c r="M765" s="399"/>
      <c r="N765" s="400"/>
      <c r="O765" s="400"/>
    </row>
    <row r="766" ht="15.0" customHeight="1">
      <c r="A766" s="385"/>
      <c r="B766" s="399"/>
      <c r="C766" s="399"/>
      <c r="D766" s="399"/>
      <c r="E766" s="399"/>
      <c r="F766" s="399"/>
      <c r="G766" s="399"/>
      <c r="H766" s="399"/>
      <c r="I766" s="399"/>
      <c r="J766" s="399"/>
      <c r="K766" s="399"/>
      <c r="L766" s="399"/>
      <c r="M766" s="399"/>
      <c r="N766" s="400"/>
      <c r="O766" s="400"/>
    </row>
    <row r="767" ht="15.0" customHeight="1">
      <c r="A767" s="385"/>
      <c r="B767" s="399"/>
      <c r="C767" s="399"/>
      <c r="D767" s="399"/>
      <c r="E767" s="399"/>
      <c r="F767" s="399"/>
      <c r="G767" s="399"/>
      <c r="H767" s="399"/>
      <c r="I767" s="399"/>
      <c r="J767" s="399"/>
      <c r="K767" s="399"/>
      <c r="L767" s="399"/>
      <c r="M767" s="399"/>
      <c r="N767" s="400"/>
      <c r="O767" s="400"/>
    </row>
    <row r="768" ht="15.0" customHeight="1">
      <c r="A768" s="385"/>
      <c r="B768" s="399"/>
      <c r="C768" s="399"/>
      <c r="D768" s="399"/>
      <c r="E768" s="399"/>
      <c r="F768" s="399"/>
      <c r="G768" s="399"/>
      <c r="H768" s="399"/>
      <c r="I768" s="399"/>
      <c r="J768" s="399"/>
      <c r="K768" s="399"/>
      <c r="L768" s="399"/>
      <c r="M768" s="399"/>
      <c r="N768" s="400"/>
      <c r="O768" s="400"/>
    </row>
    <row r="769" ht="15.0" customHeight="1">
      <c r="A769" s="385"/>
      <c r="B769" s="399"/>
      <c r="C769" s="399"/>
      <c r="D769" s="399"/>
      <c r="E769" s="399"/>
      <c r="F769" s="399"/>
      <c r="G769" s="399"/>
      <c r="H769" s="399"/>
      <c r="I769" s="399"/>
      <c r="J769" s="399"/>
      <c r="K769" s="399"/>
      <c r="L769" s="399"/>
      <c r="M769" s="399"/>
      <c r="N769" s="400"/>
      <c r="O769" s="400"/>
    </row>
    <row r="770" ht="15.0" customHeight="1">
      <c r="A770" s="385"/>
      <c r="B770" s="399"/>
      <c r="C770" s="399"/>
      <c r="D770" s="399"/>
      <c r="E770" s="399"/>
      <c r="F770" s="399"/>
      <c r="G770" s="399"/>
      <c r="H770" s="399"/>
      <c r="I770" s="399"/>
      <c r="J770" s="399"/>
      <c r="K770" s="399"/>
      <c r="L770" s="399"/>
      <c r="M770" s="399"/>
      <c r="N770" s="400"/>
      <c r="O770" s="400"/>
    </row>
    <row r="771" ht="15.0" customHeight="1">
      <c r="A771" s="385"/>
      <c r="B771" s="399"/>
      <c r="C771" s="399"/>
      <c r="D771" s="399"/>
      <c r="E771" s="399"/>
      <c r="F771" s="399"/>
      <c r="G771" s="399"/>
      <c r="H771" s="399"/>
      <c r="I771" s="399"/>
      <c r="J771" s="399"/>
      <c r="K771" s="399"/>
      <c r="L771" s="399"/>
      <c r="M771" s="399"/>
      <c r="N771" s="400"/>
      <c r="O771" s="400"/>
    </row>
    <row r="772" ht="15.0" customHeight="1">
      <c r="A772" s="385"/>
      <c r="B772" s="399"/>
      <c r="C772" s="399"/>
      <c r="D772" s="399"/>
      <c r="E772" s="399"/>
      <c r="F772" s="399"/>
      <c r="G772" s="399"/>
      <c r="H772" s="399"/>
      <c r="I772" s="399"/>
      <c r="J772" s="399"/>
      <c r="K772" s="399"/>
      <c r="L772" s="399"/>
      <c r="M772" s="399"/>
      <c r="N772" s="400"/>
      <c r="O772" s="400"/>
    </row>
    <row r="773" ht="15.0" customHeight="1">
      <c r="A773" s="385"/>
      <c r="B773" s="399"/>
      <c r="C773" s="399"/>
      <c r="D773" s="399"/>
      <c r="E773" s="399"/>
      <c r="F773" s="399"/>
      <c r="G773" s="399"/>
      <c r="H773" s="399"/>
      <c r="I773" s="399"/>
      <c r="J773" s="399"/>
      <c r="K773" s="399"/>
      <c r="L773" s="399"/>
      <c r="M773" s="399"/>
      <c r="N773" s="400"/>
      <c r="O773" s="400"/>
    </row>
    <row r="774" ht="15.0" customHeight="1">
      <c r="A774" s="385"/>
      <c r="B774" s="399"/>
      <c r="C774" s="399"/>
      <c r="D774" s="399"/>
      <c r="E774" s="399"/>
      <c r="F774" s="399"/>
      <c r="G774" s="399"/>
      <c r="H774" s="399"/>
      <c r="I774" s="399"/>
      <c r="J774" s="399"/>
      <c r="K774" s="399"/>
      <c r="L774" s="399"/>
      <c r="M774" s="399"/>
      <c r="N774" s="400"/>
      <c r="O774" s="400"/>
    </row>
    <row r="775" ht="15.0" customHeight="1">
      <c r="A775" s="385"/>
      <c r="B775" s="399"/>
      <c r="C775" s="399"/>
      <c r="D775" s="399"/>
      <c r="E775" s="399"/>
      <c r="F775" s="399"/>
      <c r="G775" s="399"/>
      <c r="H775" s="399"/>
      <c r="I775" s="399"/>
      <c r="J775" s="399"/>
      <c r="K775" s="399"/>
      <c r="L775" s="399"/>
      <c r="M775" s="399"/>
      <c r="N775" s="400"/>
      <c r="O775" s="400"/>
    </row>
    <row r="776" ht="15.0" customHeight="1">
      <c r="A776" s="385"/>
      <c r="B776" s="399"/>
      <c r="C776" s="399"/>
      <c r="D776" s="399"/>
      <c r="E776" s="399"/>
      <c r="F776" s="399"/>
      <c r="G776" s="399"/>
      <c r="H776" s="399"/>
      <c r="I776" s="399"/>
      <c r="J776" s="399"/>
      <c r="K776" s="399"/>
      <c r="L776" s="399"/>
      <c r="M776" s="399"/>
      <c r="N776" s="400"/>
      <c r="O776" s="400"/>
    </row>
    <row r="777" ht="15.0" customHeight="1">
      <c r="A777" s="385"/>
      <c r="B777" s="399"/>
      <c r="C777" s="399"/>
      <c r="D777" s="399"/>
      <c r="E777" s="399"/>
      <c r="F777" s="399"/>
      <c r="G777" s="399"/>
      <c r="H777" s="399"/>
      <c r="I777" s="399"/>
      <c r="J777" s="399"/>
      <c r="K777" s="399"/>
      <c r="L777" s="399"/>
      <c r="M777" s="399"/>
      <c r="N777" s="400"/>
      <c r="O777" s="400"/>
    </row>
    <row r="778" ht="15.0" customHeight="1">
      <c r="A778" s="385"/>
      <c r="B778" s="399"/>
      <c r="C778" s="399"/>
      <c r="D778" s="399"/>
      <c r="E778" s="399"/>
      <c r="F778" s="399"/>
      <c r="G778" s="399"/>
      <c r="H778" s="399"/>
      <c r="I778" s="399"/>
      <c r="J778" s="399"/>
      <c r="K778" s="399"/>
      <c r="L778" s="399"/>
      <c r="M778" s="399"/>
      <c r="N778" s="400"/>
      <c r="O778" s="400"/>
    </row>
    <row r="779" ht="15.0" customHeight="1">
      <c r="A779" s="385"/>
      <c r="B779" s="399"/>
      <c r="C779" s="399"/>
      <c r="D779" s="399"/>
      <c r="E779" s="399"/>
      <c r="F779" s="399"/>
      <c r="G779" s="399"/>
      <c r="H779" s="399"/>
      <c r="I779" s="399"/>
      <c r="J779" s="399"/>
      <c r="K779" s="399"/>
      <c r="L779" s="399"/>
      <c r="M779" s="399"/>
      <c r="N779" s="400"/>
      <c r="O779" s="400"/>
    </row>
    <row r="780" ht="15.0" customHeight="1">
      <c r="A780" s="385"/>
      <c r="B780" s="399"/>
      <c r="C780" s="399"/>
      <c r="D780" s="399"/>
      <c r="E780" s="399"/>
      <c r="F780" s="399"/>
      <c r="G780" s="399"/>
      <c r="H780" s="399"/>
      <c r="I780" s="399"/>
      <c r="J780" s="399"/>
      <c r="K780" s="399"/>
      <c r="L780" s="399"/>
      <c r="M780" s="399"/>
      <c r="N780" s="400"/>
      <c r="O780" s="400"/>
    </row>
    <row r="781" ht="15.0" customHeight="1">
      <c r="A781" s="385"/>
      <c r="B781" s="399"/>
      <c r="C781" s="399"/>
      <c r="D781" s="399"/>
      <c r="E781" s="399"/>
      <c r="F781" s="399"/>
      <c r="G781" s="399"/>
      <c r="H781" s="399"/>
      <c r="I781" s="399"/>
      <c r="J781" s="399"/>
      <c r="K781" s="399"/>
      <c r="L781" s="399"/>
      <c r="M781" s="399"/>
      <c r="N781" s="400"/>
      <c r="O781" s="400"/>
    </row>
    <row r="782" ht="15.0" customHeight="1">
      <c r="A782" s="385"/>
      <c r="B782" s="399"/>
      <c r="C782" s="399"/>
      <c r="D782" s="399"/>
      <c r="E782" s="399"/>
      <c r="F782" s="399"/>
      <c r="G782" s="399"/>
      <c r="H782" s="399"/>
      <c r="I782" s="399"/>
      <c r="J782" s="399"/>
      <c r="K782" s="399"/>
      <c r="L782" s="399"/>
      <c r="M782" s="399"/>
      <c r="N782" s="400"/>
      <c r="O782" s="400"/>
    </row>
    <row r="783" ht="15.0" customHeight="1">
      <c r="A783" s="385"/>
      <c r="B783" s="399"/>
      <c r="C783" s="399"/>
      <c r="D783" s="399"/>
      <c r="E783" s="399"/>
      <c r="F783" s="399"/>
      <c r="G783" s="399"/>
      <c r="H783" s="399"/>
      <c r="I783" s="399"/>
      <c r="J783" s="399"/>
      <c r="K783" s="399"/>
      <c r="L783" s="399"/>
      <c r="M783" s="399"/>
      <c r="N783" s="400"/>
      <c r="O783" s="400"/>
    </row>
    <row r="784" ht="15.0" customHeight="1">
      <c r="A784" s="385"/>
      <c r="B784" s="399"/>
      <c r="C784" s="399"/>
      <c r="D784" s="399"/>
      <c r="E784" s="399"/>
      <c r="F784" s="399"/>
      <c r="G784" s="399"/>
      <c r="H784" s="399"/>
      <c r="I784" s="399"/>
      <c r="J784" s="399"/>
      <c r="K784" s="399"/>
      <c r="L784" s="399"/>
      <c r="M784" s="399"/>
      <c r="N784" s="400"/>
      <c r="O784" s="400"/>
    </row>
    <row r="785" ht="15.0" customHeight="1">
      <c r="A785" s="385"/>
      <c r="B785" s="399"/>
      <c r="C785" s="399"/>
      <c r="D785" s="399"/>
      <c r="E785" s="399"/>
      <c r="F785" s="399"/>
      <c r="G785" s="399"/>
      <c r="H785" s="399"/>
      <c r="I785" s="399"/>
      <c r="J785" s="399"/>
      <c r="K785" s="399"/>
      <c r="L785" s="399"/>
      <c r="M785" s="399"/>
      <c r="N785" s="400"/>
      <c r="O785" s="400"/>
    </row>
    <row r="786" ht="15.0" customHeight="1">
      <c r="A786" s="385"/>
      <c r="B786" s="399"/>
      <c r="C786" s="399"/>
      <c r="D786" s="399"/>
      <c r="E786" s="399"/>
      <c r="F786" s="399"/>
      <c r="G786" s="399"/>
      <c r="H786" s="399"/>
      <c r="I786" s="399"/>
      <c r="J786" s="399"/>
      <c r="K786" s="399"/>
      <c r="L786" s="399"/>
      <c r="M786" s="399"/>
      <c r="N786" s="400"/>
      <c r="O786" s="400"/>
    </row>
    <row r="787" ht="15.0" customHeight="1">
      <c r="A787" s="385"/>
      <c r="B787" s="399"/>
      <c r="C787" s="399"/>
      <c r="D787" s="399"/>
      <c r="E787" s="399"/>
      <c r="F787" s="399"/>
      <c r="G787" s="399"/>
      <c r="H787" s="399"/>
      <c r="I787" s="399"/>
      <c r="J787" s="399"/>
      <c r="K787" s="399"/>
      <c r="L787" s="399"/>
      <c r="M787" s="399"/>
      <c r="N787" s="400"/>
      <c r="O787" s="400"/>
    </row>
    <row r="788" ht="15.0" customHeight="1">
      <c r="A788" s="385"/>
      <c r="B788" s="399"/>
      <c r="C788" s="399"/>
      <c r="D788" s="399"/>
      <c r="E788" s="399"/>
      <c r="F788" s="399"/>
      <c r="G788" s="399"/>
      <c r="H788" s="399"/>
      <c r="I788" s="399"/>
      <c r="J788" s="399"/>
      <c r="K788" s="399"/>
      <c r="L788" s="399"/>
      <c r="M788" s="399"/>
      <c r="N788" s="400"/>
      <c r="O788" s="400"/>
    </row>
    <row r="789" ht="15.0" customHeight="1">
      <c r="A789" s="385"/>
      <c r="B789" s="399"/>
      <c r="C789" s="399"/>
      <c r="D789" s="399"/>
      <c r="E789" s="399"/>
      <c r="F789" s="399"/>
      <c r="G789" s="399"/>
      <c r="H789" s="399"/>
      <c r="I789" s="399"/>
      <c r="J789" s="399"/>
      <c r="K789" s="399"/>
      <c r="L789" s="399"/>
      <c r="M789" s="399"/>
      <c r="N789" s="400"/>
      <c r="O789" s="400"/>
    </row>
    <row r="790" ht="15.0" customHeight="1">
      <c r="A790" s="385"/>
      <c r="B790" s="399"/>
      <c r="C790" s="399"/>
      <c r="D790" s="399"/>
      <c r="E790" s="399"/>
      <c r="F790" s="399"/>
      <c r="G790" s="399"/>
      <c r="H790" s="399"/>
      <c r="I790" s="399"/>
      <c r="J790" s="399"/>
      <c r="K790" s="399"/>
      <c r="L790" s="399"/>
      <c r="M790" s="399"/>
      <c r="N790" s="400"/>
      <c r="O790" s="400"/>
    </row>
    <row r="791" ht="15.0" customHeight="1">
      <c r="A791" s="385"/>
      <c r="B791" s="399"/>
      <c r="C791" s="399"/>
      <c r="D791" s="399"/>
      <c r="E791" s="399"/>
      <c r="F791" s="399"/>
      <c r="G791" s="399"/>
      <c r="H791" s="399"/>
      <c r="I791" s="399"/>
      <c r="J791" s="399"/>
      <c r="K791" s="399"/>
      <c r="L791" s="399"/>
      <c r="M791" s="399"/>
      <c r="N791" s="400"/>
      <c r="O791" s="400"/>
    </row>
    <row r="792" ht="15.0" customHeight="1">
      <c r="A792" s="385"/>
      <c r="B792" s="399"/>
      <c r="C792" s="399"/>
      <c r="D792" s="399"/>
      <c r="E792" s="399"/>
      <c r="F792" s="399"/>
      <c r="G792" s="399"/>
      <c r="H792" s="399"/>
      <c r="I792" s="399"/>
      <c r="J792" s="399"/>
      <c r="K792" s="399"/>
      <c r="L792" s="399"/>
      <c r="M792" s="399"/>
      <c r="N792" s="400"/>
      <c r="O792" s="400"/>
    </row>
    <row r="793" ht="15.0" customHeight="1">
      <c r="A793" s="385"/>
      <c r="B793" s="399"/>
      <c r="C793" s="399"/>
      <c r="D793" s="399"/>
      <c r="E793" s="399"/>
      <c r="F793" s="399"/>
      <c r="G793" s="399"/>
      <c r="H793" s="399"/>
      <c r="I793" s="399"/>
      <c r="J793" s="399"/>
      <c r="K793" s="399"/>
      <c r="L793" s="399"/>
      <c r="M793" s="399"/>
      <c r="N793" s="400"/>
      <c r="O793" s="400"/>
    </row>
    <row r="794" ht="15.0" customHeight="1">
      <c r="A794" s="385"/>
      <c r="B794" s="399"/>
      <c r="C794" s="399"/>
      <c r="D794" s="399"/>
      <c r="E794" s="399"/>
      <c r="F794" s="399"/>
      <c r="G794" s="399"/>
      <c r="H794" s="399"/>
      <c r="I794" s="399"/>
      <c r="J794" s="399"/>
      <c r="K794" s="399"/>
      <c r="L794" s="399"/>
      <c r="M794" s="399"/>
      <c r="N794" s="400"/>
      <c r="O794" s="400"/>
    </row>
    <row r="795" ht="15.0" customHeight="1">
      <c r="A795" s="385"/>
      <c r="B795" s="399"/>
      <c r="C795" s="399"/>
      <c r="D795" s="399"/>
      <c r="E795" s="399"/>
      <c r="F795" s="399"/>
      <c r="G795" s="399"/>
      <c r="H795" s="399"/>
      <c r="I795" s="399"/>
      <c r="J795" s="399"/>
      <c r="K795" s="399"/>
      <c r="L795" s="399"/>
      <c r="M795" s="399"/>
      <c r="N795" s="400"/>
      <c r="O795" s="400"/>
    </row>
    <row r="796" ht="15.0" customHeight="1">
      <c r="A796" s="385"/>
      <c r="B796" s="399"/>
      <c r="C796" s="399"/>
      <c r="D796" s="399"/>
      <c r="E796" s="399"/>
      <c r="F796" s="399"/>
      <c r="G796" s="399"/>
      <c r="H796" s="399"/>
      <c r="I796" s="399"/>
      <c r="J796" s="399"/>
      <c r="K796" s="399"/>
      <c r="L796" s="399"/>
      <c r="M796" s="399"/>
      <c r="N796" s="400"/>
      <c r="O796" s="400"/>
    </row>
    <row r="797" ht="15.0" customHeight="1">
      <c r="A797" s="385"/>
      <c r="B797" s="399"/>
      <c r="C797" s="399"/>
      <c r="D797" s="399"/>
      <c r="E797" s="399"/>
      <c r="F797" s="399"/>
      <c r="G797" s="399"/>
      <c r="H797" s="399"/>
      <c r="I797" s="399"/>
      <c r="J797" s="399"/>
      <c r="K797" s="399"/>
      <c r="L797" s="399"/>
      <c r="M797" s="399"/>
      <c r="N797" s="400"/>
      <c r="O797" s="400"/>
    </row>
    <row r="798" ht="15.0" customHeight="1">
      <c r="A798" s="385"/>
      <c r="B798" s="399"/>
      <c r="C798" s="399"/>
      <c r="D798" s="399"/>
      <c r="E798" s="399"/>
      <c r="F798" s="399"/>
      <c r="G798" s="399"/>
      <c r="H798" s="399"/>
      <c r="I798" s="399"/>
      <c r="J798" s="399"/>
      <c r="K798" s="399"/>
      <c r="L798" s="399"/>
      <c r="M798" s="399"/>
      <c r="N798" s="400"/>
      <c r="O798" s="400"/>
    </row>
    <row r="799" ht="15.0" customHeight="1">
      <c r="A799" s="385"/>
      <c r="B799" s="399"/>
      <c r="C799" s="399"/>
      <c r="D799" s="399"/>
      <c r="E799" s="399"/>
      <c r="F799" s="399"/>
      <c r="G799" s="399"/>
      <c r="H799" s="399"/>
      <c r="I799" s="399"/>
      <c r="J799" s="399"/>
      <c r="K799" s="399"/>
      <c r="L799" s="399"/>
      <c r="M799" s="399"/>
      <c r="N799" s="400"/>
      <c r="O799" s="400"/>
    </row>
    <row r="800" ht="15.0" customHeight="1">
      <c r="A800" s="385"/>
      <c r="B800" s="399"/>
      <c r="C800" s="399"/>
      <c r="D800" s="399"/>
      <c r="E800" s="399"/>
      <c r="F800" s="399"/>
      <c r="G800" s="399"/>
      <c r="H800" s="399"/>
      <c r="I800" s="399"/>
      <c r="J800" s="399"/>
      <c r="K800" s="399"/>
      <c r="L800" s="399"/>
      <c r="M800" s="399"/>
      <c r="N800" s="400"/>
      <c r="O800" s="400"/>
    </row>
    <row r="801" ht="15.0" customHeight="1">
      <c r="A801" s="385"/>
      <c r="B801" s="399"/>
      <c r="C801" s="399"/>
      <c r="D801" s="399"/>
      <c r="E801" s="399"/>
      <c r="F801" s="399"/>
      <c r="G801" s="399"/>
      <c r="H801" s="399"/>
      <c r="I801" s="399"/>
      <c r="J801" s="399"/>
      <c r="K801" s="399"/>
      <c r="L801" s="399"/>
      <c r="M801" s="399"/>
      <c r="N801" s="400"/>
      <c r="O801" s="400"/>
    </row>
    <row r="802" ht="15.0" customHeight="1">
      <c r="A802" s="385"/>
      <c r="B802" s="399"/>
      <c r="C802" s="399"/>
      <c r="D802" s="399"/>
      <c r="E802" s="399"/>
      <c r="F802" s="399"/>
      <c r="G802" s="399"/>
      <c r="H802" s="399"/>
      <c r="I802" s="399"/>
      <c r="J802" s="399"/>
      <c r="K802" s="399"/>
      <c r="L802" s="399"/>
      <c r="M802" s="399"/>
      <c r="N802" s="400"/>
      <c r="O802" s="400"/>
    </row>
    <row r="803" ht="15.0" customHeight="1">
      <c r="A803" s="385"/>
      <c r="B803" s="399"/>
      <c r="C803" s="399"/>
      <c r="D803" s="399"/>
      <c r="E803" s="399"/>
      <c r="F803" s="399"/>
      <c r="G803" s="399"/>
      <c r="H803" s="399"/>
      <c r="I803" s="399"/>
      <c r="J803" s="399"/>
      <c r="K803" s="399"/>
      <c r="L803" s="399"/>
      <c r="M803" s="399"/>
      <c r="N803" s="400"/>
      <c r="O803" s="400"/>
    </row>
    <row r="804" ht="15.0" customHeight="1">
      <c r="A804" s="385"/>
      <c r="B804" s="399"/>
      <c r="C804" s="399"/>
      <c r="D804" s="399"/>
      <c r="E804" s="399"/>
      <c r="F804" s="399"/>
      <c r="G804" s="399"/>
      <c r="H804" s="399"/>
      <c r="I804" s="399"/>
      <c r="J804" s="399"/>
      <c r="K804" s="399"/>
      <c r="L804" s="399"/>
      <c r="M804" s="399"/>
      <c r="N804" s="400"/>
      <c r="O804" s="400"/>
    </row>
    <row r="805" ht="15.0" customHeight="1">
      <c r="A805" s="385"/>
      <c r="B805" s="399"/>
      <c r="C805" s="399"/>
      <c r="D805" s="399"/>
      <c r="E805" s="399"/>
      <c r="F805" s="399"/>
      <c r="G805" s="399"/>
      <c r="H805" s="399"/>
      <c r="I805" s="399"/>
      <c r="J805" s="399"/>
      <c r="K805" s="399"/>
      <c r="L805" s="399"/>
      <c r="M805" s="399"/>
      <c r="N805" s="400"/>
      <c r="O805" s="400"/>
    </row>
    <row r="806" ht="15.0" customHeight="1">
      <c r="A806" s="385"/>
      <c r="B806" s="399"/>
      <c r="C806" s="399"/>
      <c r="D806" s="399"/>
      <c r="E806" s="399"/>
      <c r="F806" s="399"/>
      <c r="G806" s="399"/>
      <c r="H806" s="399"/>
      <c r="I806" s="399"/>
      <c r="J806" s="399"/>
      <c r="K806" s="399"/>
      <c r="L806" s="399"/>
      <c r="M806" s="399"/>
      <c r="N806" s="400"/>
      <c r="O806" s="400"/>
    </row>
    <row r="807" ht="15.0" customHeight="1">
      <c r="A807" s="385"/>
      <c r="B807" s="399"/>
      <c r="C807" s="399"/>
      <c r="D807" s="399"/>
      <c r="E807" s="399"/>
      <c r="F807" s="399"/>
      <c r="G807" s="399"/>
      <c r="H807" s="399"/>
      <c r="I807" s="399"/>
      <c r="J807" s="399"/>
      <c r="K807" s="399"/>
      <c r="L807" s="399"/>
      <c r="M807" s="399"/>
      <c r="N807" s="400"/>
      <c r="O807" s="400"/>
    </row>
    <row r="808" ht="15.0" customHeight="1">
      <c r="A808" s="385"/>
      <c r="B808" s="399"/>
      <c r="C808" s="399"/>
      <c r="D808" s="399"/>
      <c r="E808" s="399"/>
      <c r="F808" s="399"/>
      <c r="G808" s="399"/>
      <c r="H808" s="399"/>
      <c r="I808" s="399"/>
      <c r="J808" s="399"/>
      <c r="K808" s="399"/>
      <c r="L808" s="399"/>
      <c r="M808" s="399"/>
      <c r="N808" s="400"/>
      <c r="O808" s="400"/>
    </row>
    <row r="809" ht="15.0" customHeight="1">
      <c r="A809" s="385"/>
      <c r="B809" s="399"/>
      <c r="C809" s="399"/>
      <c r="D809" s="399"/>
      <c r="E809" s="399"/>
      <c r="F809" s="399"/>
      <c r="G809" s="399"/>
      <c r="H809" s="399"/>
      <c r="I809" s="399"/>
      <c r="J809" s="399"/>
      <c r="K809" s="399"/>
      <c r="L809" s="399"/>
      <c r="M809" s="399"/>
      <c r="N809" s="400"/>
      <c r="O809" s="400"/>
    </row>
    <row r="810" ht="15.0" customHeight="1">
      <c r="A810" s="385"/>
      <c r="B810" s="399"/>
      <c r="C810" s="399"/>
      <c r="D810" s="399"/>
      <c r="E810" s="399"/>
      <c r="F810" s="399"/>
      <c r="G810" s="399"/>
      <c r="H810" s="399"/>
      <c r="I810" s="399"/>
      <c r="J810" s="399"/>
      <c r="K810" s="399"/>
      <c r="L810" s="399"/>
      <c r="M810" s="399"/>
      <c r="N810" s="400"/>
      <c r="O810" s="400"/>
    </row>
    <row r="811" ht="15.0" customHeight="1">
      <c r="A811" s="385"/>
      <c r="B811" s="399"/>
      <c r="C811" s="399"/>
      <c r="D811" s="399"/>
      <c r="E811" s="399"/>
      <c r="F811" s="399"/>
      <c r="G811" s="399"/>
      <c r="H811" s="399"/>
      <c r="I811" s="399"/>
      <c r="J811" s="399"/>
      <c r="K811" s="399"/>
      <c r="L811" s="399"/>
      <c r="M811" s="399"/>
      <c r="N811" s="400"/>
      <c r="O811" s="400"/>
    </row>
    <row r="812" ht="15.0" customHeight="1">
      <c r="A812" s="385"/>
      <c r="B812" s="399"/>
      <c r="C812" s="399"/>
      <c r="D812" s="399"/>
      <c r="E812" s="399"/>
      <c r="F812" s="399"/>
      <c r="G812" s="399"/>
      <c r="H812" s="399"/>
      <c r="I812" s="399"/>
      <c r="J812" s="399"/>
      <c r="K812" s="399"/>
      <c r="L812" s="399"/>
      <c r="M812" s="399"/>
      <c r="N812" s="400"/>
      <c r="O812" s="400"/>
    </row>
    <row r="813" ht="15.0" customHeight="1">
      <c r="A813" s="385"/>
      <c r="B813" s="399"/>
      <c r="C813" s="399"/>
      <c r="D813" s="399"/>
      <c r="E813" s="399"/>
      <c r="F813" s="399"/>
      <c r="G813" s="399"/>
      <c r="H813" s="399"/>
      <c r="I813" s="399"/>
      <c r="J813" s="399"/>
      <c r="K813" s="399"/>
      <c r="L813" s="399"/>
      <c r="M813" s="399"/>
      <c r="N813" s="400"/>
      <c r="O813" s="400"/>
    </row>
    <row r="814" ht="15.0" customHeight="1">
      <c r="A814" s="385"/>
      <c r="B814" s="399"/>
      <c r="C814" s="399"/>
      <c r="D814" s="399"/>
      <c r="E814" s="399"/>
      <c r="F814" s="399"/>
      <c r="G814" s="399"/>
      <c r="H814" s="399"/>
      <c r="I814" s="399"/>
      <c r="J814" s="399"/>
      <c r="K814" s="399"/>
      <c r="L814" s="399"/>
      <c r="M814" s="399"/>
      <c r="N814" s="400"/>
      <c r="O814" s="400"/>
    </row>
    <row r="815" ht="15.0" customHeight="1">
      <c r="A815" s="385"/>
      <c r="B815" s="399"/>
      <c r="C815" s="399"/>
      <c r="D815" s="399"/>
      <c r="E815" s="399"/>
      <c r="F815" s="399"/>
      <c r="G815" s="399"/>
      <c r="H815" s="399"/>
      <c r="I815" s="399"/>
      <c r="J815" s="399"/>
      <c r="K815" s="399"/>
      <c r="L815" s="399"/>
      <c r="M815" s="399"/>
      <c r="N815" s="400"/>
      <c r="O815" s="400"/>
    </row>
    <row r="816" ht="15.0" customHeight="1">
      <c r="A816" s="385"/>
      <c r="B816" s="399"/>
      <c r="C816" s="399"/>
      <c r="D816" s="399"/>
      <c r="E816" s="399"/>
      <c r="F816" s="399"/>
      <c r="G816" s="399"/>
      <c r="H816" s="399"/>
      <c r="I816" s="399"/>
      <c r="J816" s="399"/>
      <c r="K816" s="399"/>
      <c r="L816" s="399"/>
      <c r="M816" s="399"/>
      <c r="N816" s="400"/>
      <c r="O816" s="400"/>
    </row>
    <row r="817" ht="15.0" customHeight="1">
      <c r="A817" s="385"/>
      <c r="B817" s="399"/>
      <c r="C817" s="399"/>
      <c r="D817" s="399"/>
      <c r="E817" s="399"/>
      <c r="F817" s="399"/>
      <c r="G817" s="399"/>
      <c r="H817" s="399"/>
      <c r="I817" s="399"/>
      <c r="J817" s="399"/>
      <c r="K817" s="399"/>
      <c r="L817" s="399"/>
      <c r="M817" s="399"/>
      <c r="N817" s="400"/>
      <c r="O817" s="400"/>
    </row>
    <row r="818" ht="15.0" customHeight="1">
      <c r="A818" s="385"/>
      <c r="B818" s="399"/>
      <c r="C818" s="399"/>
      <c r="D818" s="399"/>
      <c r="E818" s="399"/>
      <c r="F818" s="399"/>
      <c r="G818" s="399"/>
      <c r="H818" s="399"/>
      <c r="I818" s="399"/>
      <c r="J818" s="399"/>
      <c r="K818" s="399"/>
      <c r="L818" s="399"/>
      <c r="M818" s="399"/>
      <c r="N818" s="400"/>
      <c r="O818" s="400"/>
    </row>
    <row r="819" ht="15.0" customHeight="1">
      <c r="A819" s="385"/>
      <c r="B819" s="399"/>
      <c r="C819" s="399"/>
      <c r="D819" s="399"/>
      <c r="E819" s="399"/>
      <c r="F819" s="399"/>
      <c r="G819" s="399"/>
      <c r="H819" s="399"/>
      <c r="I819" s="399"/>
      <c r="J819" s="399"/>
      <c r="K819" s="399"/>
      <c r="L819" s="399"/>
      <c r="M819" s="399"/>
      <c r="N819" s="400"/>
      <c r="O819" s="400"/>
    </row>
    <row r="820" ht="15.0" customHeight="1">
      <c r="A820" s="385"/>
      <c r="B820" s="399"/>
      <c r="C820" s="399"/>
      <c r="D820" s="399"/>
      <c r="E820" s="399"/>
      <c r="F820" s="399"/>
      <c r="G820" s="399"/>
      <c r="H820" s="399"/>
      <c r="I820" s="399"/>
      <c r="J820" s="399"/>
      <c r="K820" s="399"/>
      <c r="L820" s="399"/>
      <c r="M820" s="399"/>
      <c r="N820" s="400"/>
      <c r="O820" s="400"/>
    </row>
    <row r="821" ht="15.0" customHeight="1">
      <c r="A821" s="385"/>
      <c r="B821" s="399"/>
      <c r="C821" s="399"/>
      <c r="D821" s="399"/>
      <c r="E821" s="399"/>
      <c r="F821" s="399"/>
      <c r="G821" s="399"/>
      <c r="H821" s="399"/>
      <c r="I821" s="399"/>
      <c r="J821" s="399"/>
      <c r="K821" s="399"/>
      <c r="L821" s="399"/>
      <c r="M821" s="399"/>
      <c r="N821" s="400"/>
      <c r="O821" s="400"/>
    </row>
    <row r="822" ht="15.0" customHeight="1">
      <c r="A822" s="385"/>
      <c r="B822" s="399"/>
      <c r="C822" s="399"/>
      <c r="D822" s="399"/>
      <c r="E822" s="399"/>
      <c r="F822" s="399"/>
      <c r="G822" s="399"/>
      <c r="H822" s="399"/>
      <c r="I822" s="399"/>
      <c r="J822" s="399"/>
      <c r="K822" s="399"/>
      <c r="L822" s="399"/>
      <c r="M822" s="399"/>
      <c r="N822" s="400"/>
      <c r="O822" s="400"/>
    </row>
    <row r="823" ht="15.0" customHeight="1">
      <c r="A823" s="385"/>
      <c r="B823" s="399"/>
      <c r="C823" s="399"/>
      <c r="D823" s="399"/>
      <c r="E823" s="399"/>
      <c r="F823" s="399"/>
      <c r="G823" s="399"/>
      <c r="H823" s="399"/>
      <c r="I823" s="399"/>
      <c r="J823" s="399"/>
      <c r="K823" s="399"/>
      <c r="L823" s="399"/>
      <c r="M823" s="399"/>
      <c r="N823" s="400"/>
      <c r="O823" s="400"/>
    </row>
    <row r="824" ht="15.0" customHeight="1">
      <c r="A824" s="385"/>
      <c r="B824" s="399"/>
      <c r="C824" s="399"/>
      <c r="D824" s="399"/>
      <c r="E824" s="399"/>
      <c r="F824" s="399"/>
      <c r="G824" s="399"/>
      <c r="H824" s="399"/>
      <c r="I824" s="399"/>
      <c r="J824" s="399"/>
      <c r="K824" s="399"/>
      <c r="L824" s="399"/>
      <c r="M824" s="399"/>
      <c r="N824" s="400"/>
      <c r="O824" s="400"/>
    </row>
    <row r="825" ht="15.0" customHeight="1">
      <c r="A825" s="385"/>
      <c r="B825" s="399"/>
      <c r="C825" s="399"/>
      <c r="D825" s="399"/>
      <c r="E825" s="399"/>
      <c r="F825" s="399"/>
      <c r="G825" s="399"/>
      <c r="H825" s="399"/>
      <c r="I825" s="399"/>
      <c r="J825" s="399"/>
      <c r="K825" s="399"/>
      <c r="L825" s="399"/>
      <c r="M825" s="399"/>
      <c r="N825" s="400"/>
      <c r="O825" s="400"/>
    </row>
    <row r="826" ht="15.0" customHeight="1">
      <c r="A826" s="385"/>
      <c r="B826" s="399"/>
      <c r="C826" s="399"/>
      <c r="D826" s="399"/>
      <c r="E826" s="399"/>
      <c r="F826" s="399"/>
      <c r="G826" s="399"/>
      <c r="H826" s="399"/>
      <c r="I826" s="399"/>
      <c r="J826" s="399"/>
      <c r="K826" s="399"/>
      <c r="L826" s="399"/>
      <c r="M826" s="399"/>
      <c r="N826" s="400"/>
      <c r="O826" s="400"/>
    </row>
    <row r="827" ht="15.0" customHeight="1">
      <c r="A827" s="385"/>
      <c r="B827" s="399"/>
      <c r="C827" s="399"/>
      <c r="D827" s="399"/>
      <c r="E827" s="399"/>
      <c r="F827" s="399"/>
      <c r="G827" s="399"/>
      <c r="H827" s="399"/>
      <c r="I827" s="399"/>
      <c r="J827" s="399"/>
      <c r="K827" s="399"/>
      <c r="L827" s="399"/>
      <c r="M827" s="399"/>
      <c r="N827" s="400"/>
      <c r="O827" s="400"/>
    </row>
    <row r="828" ht="15.0" customHeight="1">
      <c r="A828" s="385"/>
      <c r="B828" s="399"/>
      <c r="C828" s="399"/>
      <c r="D828" s="399"/>
      <c r="E828" s="399"/>
      <c r="F828" s="399"/>
      <c r="G828" s="399"/>
      <c r="H828" s="399"/>
      <c r="I828" s="399"/>
      <c r="J828" s="399"/>
      <c r="K828" s="399"/>
      <c r="L828" s="399"/>
      <c r="M828" s="399"/>
      <c r="N828" s="400"/>
      <c r="O828" s="400"/>
    </row>
    <row r="829" ht="15.0" customHeight="1">
      <c r="A829" s="385"/>
      <c r="B829" s="399"/>
      <c r="C829" s="399"/>
      <c r="D829" s="399"/>
      <c r="E829" s="399"/>
      <c r="F829" s="399"/>
      <c r="G829" s="399"/>
      <c r="H829" s="399"/>
      <c r="I829" s="399"/>
      <c r="J829" s="399"/>
      <c r="K829" s="399"/>
      <c r="L829" s="399"/>
      <c r="M829" s="399"/>
      <c r="N829" s="400"/>
      <c r="O829" s="400"/>
    </row>
    <row r="830" ht="15.0" customHeight="1">
      <c r="A830" s="385"/>
      <c r="B830" s="399"/>
      <c r="C830" s="399"/>
      <c r="D830" s="399"/>
      <c r="E830" s="399"/>
      <c r="F830" s="399"/>
      <c r="G830" s="399"/>
      <c r="H830" s="399"/>
      <c r="I830" s="399"/>
      <c r="J830" s="399"/>
      <c r="K830" s="399"/>
      <c r="L830" s="399"/>
      <c r="M830" s="399"/>
      <c r="N830" s="400"/>
      <c r="O830" s="400"/>
    </row>
    <row r="831" ht="15.0" customHeight="1">
      <c r="A831" s="385"/>
      <c r="B831" s="399"/>
      <c r="C831" s="399"/>
      <c r="D831" s="399"/>
      <c r="E831" s="399"/>
      <c r="F831" s="399"/>
      <c r="G831" s="399"/>
      <c r="H831" s="399"/>
      <c r="I831" s="399"/>
      <c r="J831" s="399"/>
      <c r="K831" s="399"/>
      <c r="L831" s="399"/>
      <c r="M831" s="399"/>
      <c r="N831" s="400"/>
      <c r="O831" s="400"/>
    </row>
    <row r="832" ht="15.0" customHeight="1">
      <c r="A832" s="385"/>
      <c r="B832" s="399"/>
      <c r="C832" s="399"/>
      <c r="D832" s="399"/>
      <c r="E832" s="399"/>
      <c r="F832" s="399"/>
      <c r="G832" s="399"/>
      <c r="H832" s="399"/>
      <c r="I832" s="399"/>
      <c r="J832" s="399"/>
      <c r="K832" s="399"/>
      <c r="L832" s="399"/>
      <c r="M832" s="399"/>
      <c r="N832" s="400"/>
      <c r="O832" s="400"/>
    </row>
    <row r="833" ht="15.0" customHeight="1">
      <c r="A833" s="385"/>
      <c r="B833" s="399"/>
      <c r="C833" s="399"/>
      <c r="D833" s="399"/>
      <c r="E833" s="399"/>
      <c r="F833" s="399"/>
      <c r="G833" s="399"/>
      <c r="H833" s="399"/>
      <c r="I833" s="399"/>
      <c r="J833" s="399"/>
      <c r="K833" s="399"/>
      <c r="L833" s="399"/>
      <c r="M833" s="399"/>
      <c r="N833" s="400"/>
      <c r="O833" s="400"/>
    </row>
    <row r="834" ht="15.0" customHeight="1">
      <c r="A834" s="385"/>
      <c r="B834" s="399"/>
      <c r="C834" s="399"/>
      <c r="D834" s="399"/>
      <c r="E834" s="399"/>
      <c r="F834" s="399"/>
      <c r="G834" s="399"/>
      <c r="H834" s="399"/>
      <c r="I834" s="399"/>
      <c r="J834" s="399"/>
      <c r="K834" s="399"/>
      <c r="L834" s="399"/>
      <c r="M834" s="399"/>
      <c r="N834" s="400"/>
      <c r="O834" s="400"/>
    </row>
    <row r="835" ht="15.0" customHeight="1">
      <c r="A835" s="385"/>
      <c r="B835" s="399"/>
      <c r="C835" s="399"/>
      <c r="D835" s="399"/>
      <c r="E835" s="399"/>
      <c r="F835" s="399"/>
      <c r="G835" s="399"/>
      <c r="H835" s="399"/>
      <c r="I835" s="399"/>
      <c r="J835" s="399"/>
      <c r="K835" s="399"/>
      <c r="L835" s="399"/>
      <c r="M835" s="399"/>
      <c r="N835" s="400"/>
      <c r="O835" s="400"/>
    </row>
    <row r="836" ht="15.0" customHeight="1">
      <c r="A836" s="385"/>
      <c r="B836" s="399"/>
      <c r="C836" s="399"/>
      <c r="D836" s="399"/>
      <c r="E836" s="399"/>
      <c r="F836" s="399"/>
      <c r="G836" s="399"/>
      <c r="H836" s="399"/>
      <c r="I836" s="399"/>
      <c r="J836" s="399"/>
      <c r="K836" s="399"/>
      <c r="L836" s="399"/>
      <c r="M836" s="399"/>
      <c r="N836" s="400"/>
      <c r="O836" s="400"/>
    </row>
    <row r="837" ht="15.0" customHeight="1">
      <c r="A837" s="385"/>
      <c r="B837" s="399"/>
      <c r="C837" s="399"/>
      <c r="D837" s="399"/>
      <c r="E837" s="399"/>
      <c r="F837" s="399"/>
      <c r="G837" s="399"/>
      <c r="H837" s="399"/>
      <c r="I837" s="399"/>
      <c r="J837" s="399"/>
      <c r="K837" s="399"/>
      <c r="L837" s="399"/>
      <c r="M837" s="399"/>
      <c r="N837" s="400"/>
      <c r="O837" s="400"/>
    </row>
    <row r="838" ht="15.0" customHeight="1">
      <c r="A838" s="385"/>
      <c r="B838" s="399"/>
      <c r="C838" s="399"/>
      <c r="D838" s="399"/>
      <c r="E838" s="399"/>
      <c r="F838" s="399"/>
      <c r="G838" s="399"/>
      <c r="H838" s="399"/>
      <c r="I838" s="399"/>
      <c r="J838" s="399"/>
      <c r="K838" s="399"/>
      <c r="L838" s="399"/>
      <c r="M838" s="399"/>
      <c r="N838" s="400"/>
      <c r="O838" s="400"/>
    </row>
    <row r="839" ht="15.0" customHeight="1">
      <c r="A839" s="385"/>
      <c r="B839" s="399"/>
      <c r="C839" s="399"/>
      <c r="D839" s="399"/>
      <c r="E839" s="399"/>
      <c r="F839" s="399"/>
      <c r="G839" s="399"/>
      <c r="H839" s="399"/>
      <c r="I839" s="399"/>
      <c r="J839" s="399"/>
      <c r="K839" s="399"/>
      <c r="L839" s="399"/>
      <c r="M839" s="399"/>
      <c r="N839" s="400"/>
      <c r="O839" s="400"/>
    </row>
    <row r="840" ht="15.0" customHeight="1">
      <c r="A840" s="385"/>
      <c r="B840" s="399"/>
      <c r="C840" s="399"/>
      <c r="D840" s="399"/>
      <c r="E840" s="399"/>
      <c r="F840" s="399"/>
      <c r="G840" s="399"/>
      <c r="H840" s="399"/>
      <c r="I840" s="399"/>
      <c r="J840" s="399"/>
      <c r="K840" s="399"/>
      <c r="L840" s="399"/>
      <c r="M840" s="399"/>
      <c r="N840" s="400"/>
      <c r="O840" s="400"/>
    </row>
    <row r="841" ht="15.0" customHeight="1">
      <c r="A841" s="385"/>
      <c r="B841" s="399"/>
      <c r="C841" s="399"/>
      <c r="D841" s="399"/>
      <c r="E841" s="399"/>
      <c r="F841" s="399"/>
      <c r="G841" s="399"/>
      <c r="H841" s="399"/>
      <c r="I841" s="399"/>
      <c r="J841" s="399"/>
      <c r="K841" s="399"/>
      <c r="L841" s="399"/>
      <c r="M841" s="399"/>
      <c r="N841" s="400"/>
      <c r="O841" s="400"/>
    </row>
    <row r="842" ht="15.0" customHeight="1">
      <c r="A842" s="385"/>
      <c r="B842" s="399"/>
      <c r="C842" s="399"/>
      <c r="D842" s="399"/>
      <c r="E842" s="399"/>
      <c r="F842" s="399"/>
      <c r="G842" s="399"/>
      <c r="H842" s="399"/>
      <c r="I842" s="399"/>
      <c r="J842" s="399"/>
      <c r="K842" s="399"/>
      <c r="L842" s="399"/>
      <c r="M842" s="399"/>
      <c r="N842" s="400"/>
      <c r="O842" s="400"/>
    </row>
    <row r="843" ht="15.0" customHeight="1">
      <c r="A843" s="385"/>
      <c r="B843" s="399"/>
      <c r="C843" s="399"/>
      <c r="D843" s="399"/>
      <c r="E843" s="399"/>
      <c r="F843" s="399"/>
      <c r="G843" s="399"/>
      <c r="H843" s="399"/>
      <c r="I843" s="399"/>
      <c r="J843" s="399"/>
      <c r="K843" s="399"/>
      <c r="L843" s="399"/>
      <c r="M843" s="399"/>
      <c r="N843" s="400"/>
      <c r="O843" s="400"/>
    </row>
    <row r="844" ht="15.0" customHeight="1">
      <c r="A844" s="385"/>
      <c r="B844" s="399"/>
      <c r="C844" s="399"/>
      <c r="D844" s="399"/>
      <c r="E844" s="399"/>
      <c r="F844" s="399"/>
      <c r="G844" s="399"/>
      <c r="H844" s="399"/>
      <c r="I844" s="399"/>
      <c r="J844" s="399"/>
      <c r="K844" s="399"/>
      <c r="L844" s="399"/>
      <c r="M844" s="399"/>
      <c r="N844" s="400"/>
      <c r="O844" s="400"/>
    </row>
    <row r="845" ht="15.0" customHeight="1">
      <c r="A845" s="385"/>
      <c r="B845" s="399"/>
      <c r="C845" s="399"/>
      <c r="D845" s="399"/>
      <c r="E845" s="399"/>
      <c r="F845" s="399"/>
      <c r="G845" s="399"/>
      <c r="H845" s="399"/>
      <c r="I845" s="399"/>
      <c r="J845" s="399"/>
      <c r="K845" s="399"/>
      <c r="L845" s="399"/>
      <c r="M845" s="399"/>
      <c r="N845" s="400"/>
      <c r="O845" s="400"/>
    </row>
    <row r="846" ht="15.0" customHeight="1">
      <c r="A846" s="385"/>
      <c r="B846" s="399"/>
      <c r="C846" s="399"/>
      <c r="D846" s="399"/>
      <c r="E846" s="399"/>
      <c r="F846" s="399"/>
      <c r="G846" s="399"/>
      <c r="H846" s="399"/>
      <c r="I846" s="399"/>
      <c r="J846" s="399"/>
      <c r="K846" s="399"/>
      <c r="L846" s="399"/>
      <c r="M846" s="399"/>
      <c r="N846" s="400"/>
      <c r="O846" s="400"/>
    </row>
    <row r="847" ht="15.0" customHeight="1">
      <c r="A847" s="385"/>
      <c r="B847" s="399"/>
      <c r="C847" s="399"/>
      <c r="D847" s="399"/>
      <c r="E847" s="399"/>
      <c r="F847" s="399"/>
      <c r="G847" s="399"/>
      <c r="H847" s="399"/>
      <c r="I847" s="399"/>
      <c r="J847" s="399"/>
      <c r="K847" s="399"/>
      <c r="L847" s="399"/>
      <c r="M847" s="399"/>
      <c r="N847" s="400"/>
      <c r="O847" s="400"/>
    </row>
    <row r="848" ht="15.0" customHeight="1">
      <c r="A848" s="385"/>
      <c r="B848" s="399"/>
      <c r="C848" s="399"/>
      <c r="D848" s="399"/>
      <c r="E848" s="399"/>
      <c r="F848" s="399"/>
      <c r="G848" s="399"/>
      <c r="H848" s="399"/>
      <c r="I848" s="399"/>
      <c r="J848" s="399"/>
      <c r="K848" s="399"/>
      <c r="L848" s="399"/>
      <c r="M848" s="399"/>
      <c r="N848" s="400"/>
      <c r="O848" s="400"/>
    </row>
    <row r="849" ht="15.0" customHeight="1">
      <c r="A849" s="385"/>
      <c r="B849" s="399"/>
      <c r="C849" s="399"/>
      <c r="D849" s="399"/>
      <c r="E849" s="399"/>
      <c r="F849" s="399"/>
      <c r="G849" s="399"/>
      <c r="H849" s="399"/>
      <c r="I849" s="399"/>
      <c r="J849" s="399"/>
      <c r="K849" s="399"/>
      <c r="L849" s="399"/>
      <c r="M849" s="399"/>
      <c r="N849" s="400"/>
      <c r="O849" s="400"/>
    </row>
    <row r="850" ht="15.0" customHeight="1">
      <c r="A850" s="385"/>
      <c r="B850" s="399"/>
      <c r="C850" s="399"/>
      <c r="D850" s="399"/>
      <c r="E850" s="399"/>
      <c r="F850" s="399"/>
      <c r="G850" s="399"/>
      <c r="H850" s="399"/>
      <c r="I850" s="399"/>
      <c r="J850" s="399"/>
      <c r="K850" s="399"/>
      <c r="L850" s="399"/>
      <c r="M850" s="399"/>
      <c r="N850" s="400"/>
      <c r="O850" s="400"/>
    </row>
    <row r="851" ht="15.0" customHeight="1">
      <c r="A851" s="385"/>
      <c r="B851" s="399"/>
      <c r="C851" s="399"/>
      <c r="D851" s="399"/>
      <c r="E851" s="399"/>
      <c r="F851" s="399"/>
      <c r="G851" s="399"/>
      <c r="H851" s="399"/>
      <c r="I851" s="399"/>
      <c r="J851" s="399"/>
      <c r="K851" s="399"/>
      <c r="L851" s="399"/>
      <c r="M851" s="399"/>
      <c r="N851" s="400"/>
      <c r="O851" s="400"/>
    </row>
    <row r="852" ht="15.0" customHeight="1">
      <c r="A852" s="385"/>
      <c r="B852" s="399"/>
      <c r="C852" s="399"/>
      <c r="D852" s="399"/>
      <c r="E852" s="399"/>
      <c r="F852" s="399"/>
      <c r="G852" s="399"/>
      <c r="H852" s="399"/>
      <c r="I852" s="399"/>
      <c r="J852" s="399"/>
      <c r="K852" s="399"/>
      <c r="L852" s="399"/>
      <c r="M852" s="399"/>
      <c r="N852" s="400"/>
      <c r="O852" s="400"/>
    </row>
    <row r="853" ht="15.0" customHeight="1">
      <c r="A853" s="385"/>
      <c r="B853" s="399"/>
      <c r="C853" s="399"/>
      <c r="D853" s="399"/>
      <c r="E853" s="399"/>
      <c r="F853" s="399"/>
      <c r="G853" s="399"/>
      <c r="H853" s="399"/>
      <c r="I853" s="399"/>
      <c r="J853" s="399"/>
      <c r="K853" s="399"/>
      <c r="L853" s="399"/>
      <c r="M853" s="399"/>
      <c r="N853" s="400"/>
      <c r="O853" s="400"/>
    </row>
    <row r="854" ht="15.0" customHeight="1">
      <c r="A854" s="385"/>
      <c r="B854" s="399"/>
      <c r="C854" s="399"/>
      <c r="D854" s="399"/>
      <c r="E854" s="399"/>
      <c r="F854" s="399"/>
      <c r="G854" s="399"/>
      <c r="H854" s="399"/>
      <c r="I854" s="399"/>
      <c r="J854" s="399"/>
      <c r="K854" s="399"/>
      <c r="L854" s="399"/>
      <c r="M854" s="399"/>
      <c r="N854" s="400"/>
      <c r="O854" s="400"/>
    </row>
    <row r="855" ht="15.0" customHeight="1">
      <c r="A855" s="385"/>
      <c r="B855" s="399"/>
      <c r="C855" s="399"/>
      <c r="D855" s="399"/>
      <c r="E855" s="399"/>
      <c r="F855" s="399"/>
      <c r="G855" s="399"/>
      <c r="H855" s="399"/>
      <c r="I855" s="399"/>
      <c r="J855" s="399"/>
      <c r="K855" s="399"/>
      <c r="L855" s="399"/>
      <c r="M855" s="399"/>
      <c r="N855" s="400"/>
      <c r="O855" s="400"/>
    </row>
    <row r="856" ht="15.0" customHeight="1">
      <c r="A856" s="385"/>
      <c r="B856" s="399"/>
      <c r="C856" s="399"/>
      <c r="D856" s="399"/>
      <c r="E856" s="399"/>
      <c r="F856" s="399"/>
      <c r="G856" s="399"/>
      <c r="H856" s="399"/>
      <c r="I856" s="399"/>
      <c r="J856" s="399"/>
      <c r="K856" s="399"/>
      <c r="L856" s="399"/>
      <c r="M856" s="399"/>
      <c r="N856" s="400"/>
      <c r="O856" s="400"/>
    </row>
    <row r="857" ht="15.0" customHeight="1">
      <c r="A857" s="385"/>
      <c r="B857" s="399"/>
      <c r="C857" s="399"/>
      <c r="D857" s="399"/>
      <c r="E857" s="399"/>
      <c r="F857" s="399"/>
      <c r="G857" s="399"/>
      <c r="H857" s="399"/>
      <c r="I857" s="399"/>
      <c r="J857" s="399"/>
      <c r="K857" s="399"/>
      <c r="L857" s="399"/>
      <c r="M857" s="399"/>
      <c r="N857" s="400"/>
      <c r="O857" s="400"/>
    </row>
    <row r="858" ht="15.0" customHeight="1">
      <c r="A858" s="385"/>
      <c r="B858" s="399"/>
      <c r="C858" s="399"/>
      <c r="D858" s="399"/>
      <c r="E858" s="399"/>
      <c r="F858" s="399"/>
      <c r="G858" s="399"/>
      <c r="H858" s="399"/>
      <c r="I858" s="399"/>
      <c r="J858" s="399"/>
      <c r="K858" s="399"/>
      <c r="L858" s="399"/>
      <c r="M858" s="399"/>
      <c r="N858" s="400"/>
      <c r="O858" s="400"/>
    </row>
    <row r="859" ht="15.0" customHeight="1">
      <c r="A859" s="385"/>
      <c r="B859" s="399"/>
      <c r="C859" s="399"/>
      <c r="D859" s="399"/>
      <c r="E859" s="399"/>
      <c r="F859" s="399"/>
      <c r="G859" s="399"/>
      <c r="H859" s="399"/>
      <c r="I859" s="399"/>
      <c r="J859" s="399"/>
      <c r="K859" s="399"/>
      <c r="L859" s="399"/>
      <c r="M859" s="399"/>
      <c r="N859" s="400"/>
      <c r="O859" s="400"/>
    </row>
    <row r="860" ht="15.0" customHeight="1">
      <c r="A860" s="385"/>
      <c r="B860" s="399"/>
      <c r="C860" s="399"/>
      <c r="D860" s="399"/>
      <c r="E860" s="399"/>
      <c r="F860" s="399"/>
      <c r="G860" s="399"/>
      <c r="H860" s="399"/>
      <c r="I860" s="399"/>
      <c r="J860" s="399"/>
      <c r="K860" s="399"/>
      <c r="L860" s="399"/>
      <c r="M860" s="399"/>
      <c r="N860" s="400"/>
      <c r="O860" s="400"/>
    </row>
    <row r="861" ht="15.0" customHeight="1">
      <c r="A861" s="385"/>
      <c r="B861" s="399"/>
      <c r="C861" s="399"/>
      <c r="D861" s="399"/>
      <c r="E861" s="399"/>
      <c r="F861" s="399"/>
      <c r="G861" s="399"/>
      <c r="H861" s="399"/>
      <c r="I861" s="399"/>
      <c r="J861" s="399"/>
      <c r="K861" s="399"/>
      <c r="L861" s="399"/>
      <c r="M861" s="399"/>
      <c r="N861" s="400"/>
      <c r="O861" s="400"/>
    </row>
    <row r="862" ht="15.0" customHeight="1">
      <c r="A862" s="385"/>
      <c r="B862" s="399"/>
      <c r="C862" s="399"/>
      <c r="D862" s="399"/>
      <c r="E862" s="399"/>
      <c r="F862" s="399"/>
      <c r="G862" s="399"/>
      <c r="H862" s="399"/>
      <c r="I862" s="399"/>
      <c r="J862" s="399"/>
      <c r="K862" s="399"/>
      <c r="L862" s="399"/>
      <c r="M862" s="399"/>
      <c r="N862" s="400"/>
      <c r="O862" s="400"/>
    </row>
    <row r="863" ht="15.0" customHeight="1">
      <c r="A863" s="385"/>
      <c r="B863" s="399"/>
      <c r="C863" s="399"/>
      <c r="D863" s="399"/>
      <c r="E863" s="399"/>
      <c r="F863" s="399"/>
      <c r="G863" s="399"/>
      <c r="H863" s="399"/>
      <c r="I863" s="399"/>
      <c r="J863" s="399"/>
      <c r="K863" s="399"/>
      <c r="L863" s="399"/>
      <c r="M863" s="399"/>
      <c r="N863" s="400"/>
      <c r="O863" s="400"/>
    </row>
    <row r="864" ht="15.0" customHeight="1">
      <c r="A864" s="385"/>
      <c r="B864" s="399"/>
      <c r="C864" s="399"/>
      <c r="D864" s="399"/>
      <c r="E864" s="399"/>
      <c r="F864" s="399"/>
      <c r="G864" s="399"/>
      <c r="H864" s="399"/>
      <c r="I864" s="399"/>
      <c r="J864" s="399"/>
      <c r="K864" s="399"/>
      <c r="L864" s="399"/>
      <c r="M864" s="399"/>
      <c r="N864" s="400"/>
      <c r="O864" s="400"/>
    </row>
    <row r="865" ht="15.0" customHeight="1">
      <c r="A865" s="385"/>
      <c r="B865" s="399"/>
      <c r="C865" s="399"/>
      <c r="D865" s="399"/>
      <c r="E865" s="399"/>
      <c r="F865" s="399"/>
      <c r="G865" s="399"/>
      <c r="H865" s="399"/>
      <c r="I865" s="399"/>
      <c r="J865" s="399"/>
      <c r="K865" s="399"/>
      <c r="L865" s="399"/>
      <c r="M865" s="399"/>
      <c r="N865" s="400"/>
      <c r="O865" s="400"/>
    </row>
    <row r="866" ht="15.0" customHeight="1">
      <c r="A866" s="385"/>
      <c r="B866" s="399"/>
      <c r="C866" s="399"/>
      <c r="D866" s="399"/>
      <c r="E866" s="399"/>
      <c r="F866" s="399"/>
      <c r="G866" s="399"/>
      <c r="H866" s="399"/>
      <c r="I866" s="399"/>
      <c r="J866" s="399"/>
      <c r="K866" s="399"/>
      <c r="L866" s="399"/>
      <c r="M866" s="399"/>
      <c r="N866" s="400"/>
      <c r="O866" s="400"/>
    </row>
    <row r="867" ht="15.0" customHeight="1">
      <c r="A867" s="385"/>
      <c r="B867" s="399"/>
      <c r="C867" s="399"/>
      <c r="D867" s="399"/>
      <c r="E867" s="399"/>
      <c r="F867" s="399"/>
      <c r="G867" s="399"/>
      <c r="H867" s="399"/>
      <c r="I867" s="399"/>
      <c r="J867" s="399"/>
      <c r="K867" s="399"/>
      <c r="L867" s="399"/>
      <c r="M867" s="399"/>
      <c r="N867" s="400"/>
      <c r="O867" s="400"/>
    </row>
    <row r="868" ht="15.0" customHeight="1">
      <c r="A868" s="385"/>
      <c r="B868" s="399"/>
      <c r="C868" s="399"/>
      <c r="D868" s="399"/>
      <c r="E868" s="399"/>
      <c r="F868" s="399"/>
      <c r="G868" s="399"/>
      <c r="H868" s="399"/>
      <c r="I868" s="399"/>
      <c r="J868" s="399"/>
      <c r="K868" s="399"/>
      <c r="L868" s="399"/>
      <c r="M868" s="399"/>
      <c r="N868" s="400"/>
      <c r="O868" s="400"/>
    </row>
    <row r="869" ht="15.0" customHeight="1">
      <c r="A869" s="385"/>
      <c r="B869" s="399"/>
      <c r="C869" s="399"/>
      <c r="D869" s="399"/>
      <c r="E869" s="399"/>
      <c r="F869" s="399"/>
      <c r="G869" s="399"/>
      <c r="H869" s="399"/>
      <c r="I869" s="399"/>
      <c r="J869" s="399"/>
      <c r="K869" s="399"/>
      <c r="L869" s="399"/>
      <c r="M869" s="399"/>
      <c r="N869" s="400"/>
      <c r="O869" s="400"/>
    </row>
    <row r="870" ht="15.0" customHeight="1">
      <c r="A870" s="385"/>
      <c r="B870" s="399"/>
      <c r="C870" s="399"/>
      <c r="D870" s="399"/>
      <c r="E870" s="399"/>
      <c r="F870" s="399"/>
      <c r="G870" s="399"/>
      <c r="H870" s="399"/>
      <c r="I870" s="399"/>
      <c r="J870" s="399"/>
      <c r="K870" s="399"/>
      <c r="L870" s="399"/>
      <c r="M870" s="399"/>
      <c r="N870" s="400"/>
      <c r="O870" s="400"/>
    </row>
    <row r="871" ht="15.0" customHeight="1">
      <c r="A871" s="385"/>
      <c r="B871" s="399"/>
      <c r="C871" s="399"/>
      <c r="D871" s="399"/>
      <c r="E871" s="399"/>
      <c r="F871" s="399"/>
      <c r="G871" s="399"/>
      <c r="H871" s="399"/>
      <c r="I871" s="399"/>
      <c r="J871" s="399"/>
      <c r="K871" s="399"/>
      <c r="L871" s="399"/>
      <c r="M871" s="399"/>
      <c r="N871" s="400"/>
      <c r="O871" s="400"/>
    </row>
    <row r="872" ht="15.0" customHeight="1">
      <c r="A872" s="385"/>
      <c r="B872" s="399"/>
      <c r="C872" s="399"/>
      <c r="D872" s="399"/>
      <c r="E872" s="399"/>
      <c r="F872" s="399"/>
      <c r="G872" s="399"/>
      <c r="H872" s="399"/>
      <c r="I872" s="399"/>
      <c r="J872" s="399"/>
      <c r="K872" s="399"/>
      <c r="L872" s="399"/>
      <c r="M872" s="399"/>
      <c r="N872" s="400"/>
      <c r="O872" s="400"/>
    </row>
    <row r="873" ht="15.0" customHeight="1">
      <c r="A873" s="385"/>
      <c r="B873" s="399"/>
      <c r="C873" s="399"/>
      <c r="D873" s="399"/>
      <c r="E873" s="399"/>
      <c r="F873" s="399"/>
      <c r="G873" s="399"/>
      <c r="H873" s="399"/>
      <c r="I873" s="399"/>
      <c r="J873" s="399"/>
      <c r="K873" s="399"/>
      <c r="L873" s="399"/>
      <c r="M873" s="399"/>
      <c r="N873" s="400"/>
      <c r="O873" s="400"/>
    </row>
    <row r="874" ht="15.0" customHeight="1">
      <c r="A874" s="385"/>
      <c r="B874" s="399"/>
      <c r="C874" s="399"/>
      <c r="D874" s="399"/>
      <c r="E874" s="399"/>
      <c r="F874" s="399"/>
      <c r="G874" s="399"/>
      <c r="H874" s="399"/>
      <c r="I874" s="399"/>
      <c r="J874" s="399"/>
      <c r="K874" s="399"/>
      <c r="L874" s="399"/>
      <c r="M874" s="399"/>
      <c r="N874" s="400"/>
      <c r="O874" s="400"/>
    </row>
    <row r="875" ht="15.0" customHeight="1">
      <c r="A875" s="385"/>
      <c r="B875" s="399"/>
      <c r="C875" s="399"/>
      <c r="D875" s="399"/>
      <c r="E875" s="399"/>
      <c r="F875" s="399"/>
      <c r="G875" s="399"/>
      <c r="H875" s="399"/>
      <c r="I875" s="399"/>
      <c r="J875" s="399"/>
      <c r="K875" s="399"/>
      <c r="L875" s="399"/>
      <c r="M875" s="399"/>
      <c r="N875" s="400"/>
      <c r="O875" s="400"/>
    </row>
    <row r="876" ht="15.0" customHeight="1">
      <c r="A876" s="385"/>
      <c r="B876" s="399"/>
      <c r="C876" s="399"/>
      <c r="D876" s="399"/>
      <c r="E876" s="399"/>
      <c r="F876" s="399"/>
      <c r="G876" s="399"/>
      <c r="H876" s="399"/>
      <c r="I876" s="399"/>
      <c r="J876" s="399"/>
      <c r="K876" s="399"/>
      <c r="L876" s="399"/>
      <c r="M876" s="399"/>
      <c r="N876" s="400"/>
      <c r="O876" s="400"/>
    </row>
    <row r="877" ht="15.0" customHeight="1">
      <c r="A877" s="385"/>
      <c r="B877" s="399"/>
      <c r="C877" s="399"/>
      <c r="D877" s="399"/>
      <c r="E877" s="399"/>
      <c r="F877" s="399"/>
      <c r="G877" s="399"/>
      <c r="H877" s="399"/>
      <c r="I877" s="399"/>
      <c r="J877" s="399"/>
      <c r="K877" s="399"/>
      <c r="L877" s="399"/>
      <c r="M877" s="399"/>
      <c r="N877" s="400"/>
      <c r="O877" s="400"/>
    </row>
    <row r="878" ht="15.0" customHeight="1">
      <c r="A878" s="385"/>
      <c r="B878" s="399"/>
      <c r="C878" s="399"/>
      <c r="D878" s="399"/>
      <c r="E878" s="399"/>
      <c r="F878" s="399"/>
      <c r="G878" s="399"/>
      <c r="H878" s="399"/>
      <c r="I878" s="399"/>
      <c r="J878" s="399"/>
      <c r="K878" s="399"/>
      <c r="L878" s="399"/>
      <c r="M878" s="399"/>
      <c r="N878" s="400"/>
      <c r="O878" s="400"/>
    </row>
    <row r="879" ht="15.0" customHeight="1">
      <c r="A879" s="385"/>
      <c r="B879" s="399"/>
      <c r="C879" s="399"/>
      <c r="D879" s="399"/>
      <c r="E879" s="399"/>
      <c r="F879" s="399"/>
      <c r="G879" s="399"/>
      <c r="H879" s="399"/>
      <c r="I879" s="399"/>
      <c r="J879" s="399"/>
      <c r="K879" s="399"/>
      <c r="L879" s="399"/>
      <c r="M879" s="399"/>
      <c r="N879" s="400"/>
      <c r="O879" s="400"/>
    </row>
    <row r="880" ht="15.0" customHeight="1">
      <c r="A880" s="385"/>
      <c r="B880" s="399"/>
      <c r="C880" s="399"/>
      <c r="D880" s="399"/>
      <c r="E880" s="399"/>
      <c r="F880" s="399"/>
      <c r="G880" s="399"/>
      <c r="H880" s="399"/>
      <c r="I880" s="399"/>
      <c r="J880" s="399"/>
      <c r="K880" s="399"/>
      <c r="L880" s="399"/>
      <c r="M880" s="399"/>
      <c r="N880" s="400"/>
      <c r="O880" s="400"/>
    </row>
    <row r="881" ht="15.0" customHeight="1">
      <c r="A881" s="385"/>
      <c r="B881" s="399"/>
      <c r="C881" s="399"/>
      <c r="D881" s="399"/>
      <c r="E881" s="399"/>
      <c r="F881" s="399"/>
      <c r="G881" s="399"/>
      <c r="H881" s="399"/>
      <c r="I881" s="399"/>
      <c r="J881" s="399"/>
      <c r="K881" s="399"/>
      <c r="L881" s="399"/>
      <c r="M881" s="399"/>
      <c r="N881" s="400"/>
      <c r="O881" s="400"/>
    </row>
    <row r="882" ht="15.0" customHeight="1">
      <c r="A882" s="385"/>
      <c r="B882" s="399"/>
      <c r="C882" s="399"/>
      <c r="D882" s="399"/>
      <c r="E882" s="399"/>
      <c r="F882" s="399"/>
      <c r="G882" s="399"/>
      <c r="H882" s="399"/>
      <c r="I882" s="399"/>
      <c r="J882" s="399"/>
      <c r="K882" s="399"/>
      <c r="L882" s="399"/>
      <c r="M882" s="399"/>
      <c r="N882" s="400"/>
      <c r="O882" s="400"/>
    </row>
    <row r="883" ht="15.0" customHeight="1">
      <c r="A883" s="385"/>
      <c r="B883" s="399"/>
      <c r="C883" s="399"/>
      <c r="D883" s="399"/>
      <c r="E883" s="399"/>
      <c r="F883" s="399"/>
      <c r="G883" s="399"/>
      <c r="H883" s="399"/>
      <c r="I883" s="399"/>
      <c r="J883" s="399"/>
      <c r="K883" s="399"/>
      <c r="L883" s="399"/>
      <c r="M883" s="399"/>
      <c r="N883" s="400"/>
      <c r="O883" s="400"/>
    </row>
    <row r="884" ht="15.0" customHeight="1">
      <c r="A884" s="385"/>
      <c r="B884" s="399"/>
      <c r="C884" s="399"/>
      <c r="D884" s="399"/>
      <c r="E884" s="399"/>
      <c r="F884" s="399"/>
      <c r="G884" s="399"/>
      <c r="H884" s="399"/>
      <c r="I884" s="399"/>
      <c r="J884" s="399"/>
      <c r="K884" s="399"/>
      <c r="L884" s="399"/>
      <c r="M884" s="399"/>
      <c r="N884" s="400"/>
      <c r="O884" s="400"/>
    </row>
    <row r="885" ht="15.0" customHeight="1">
      <c r="A885" s="385"/>
      <c r="B885" s="399"/>
      <c r="C885" s="399"/>
      <c r="D885" s="399"/>
      <c r="E885" s="399"/>
      <c r="F885" s="399"/>
      <c r="G885" s="399"/>
      <c r="H885" s="399"/>
      <c r="I885" s="399"/>
      <c r="J885" s="399"/>
      <c r="K885" s="399"/>
      <c r="L885" s="399"/>
      <c r="M885" s="399"/>
      <c r="N885" s="400"/>
      <c r="O885" s="400"/>
    </row>
    <row r="886" ht="15.0" customHeight="1">
      <c r="A886" s="385"/>
      <c r="B886" s="399"/>
      <c r="C886" s="399"/>
      <c r="D886" s="399"/>
      <c r="E886" s="399"/>
      <c r="F886" s="399"/>
      <c r="G886" s="399"/>
      <c r="H886" s="399"/>
      <c r="I886" s="399"/>
      <c r="J886" s="399"/>
      <c r="K886" s="399"/>
      <c r="L886" s="399"/>
      <c r="M886" s="399"/>
      <c r="N886" s="400"/>
      <c r="O886" s="400"/>
    </row>
    <row r="887" ht="15.0" customHeight="1">
      <c r="A887" s="385"/>
      <c r="B887" s="399"/>
      <c r="C887" s="399"/>
      <c r="D887" s="399"/>
      <c r="E887" s="399"/>
      <c r="F887" s="399"/>
      <c r="G887" s="399"/>
      <c r="H887" s="399"/>
      <c r="I887" s="399"/>
      <c r="J887" s="399"/>
      <c r="K887" s="399"/>
      <c r="L887" s="399"/>
      <c r="M887" s="399"/>
      <c r="N887" s="400"/>
      <c r="O887" s="400"/>
    </row>
    <row r="888" ht="15.0" customHeight="1">
      <c r="A888" s="385"/>
      <c r="B888" s="399"/>
      <c r="C888" s="399"/>
      <c r="D888" s="399"/>
      <c r="E888" s="399"/>
      <c r="F888" s="399"/>
      <c r="G888" s="399"/>
      <c r="H888" s="399"/>
      <c r="I888" s="399"/>
      <c r="J888" s="399"/>
      <c r="K888" s="399"/>
      <c r="L888" s="399"/>
      <c r="M888" s="399"/>
      <c r="N888" s="400"/>
      <c r="O888" s="400"/>
    </row>
    <row r="889" ht="15.0" customHeight="1">
      <c r="A889" s="385"/>
      <c r="B889" s="399"/>
      <c r="C889" s="399"/>
      <c r="D889" s="399"/>
      <c r="E889" s="399"/>
      <c r="F889" s="399"/>
      <c r="G889" s="399"/>
      <c r="H889" s="399"/>
      <c r="I889" s="399"/>
      <c r="J889" s="399"/>
      <c r="K889" s="399"/>
      <c r="L889" s="399"/>
      <c r="M889" s="399"/>
      <c r="N889" s="400"/>
      <c r="O889" s="400"/>
    </row>
    <row r="890" ht="15.0" customHeight="1">
      <c r="A890" s="385"/>
      <c r="B890" s="399"/>
      <c r="C890" s="399"/>
      <c r="D890" s="399"/>
      <c r="E890" s="399"/>
      <c r="F890" s="399"/>
      <c r="G890" s="399"/>
      <c r="H890" s="399"/>
      <c r="I890" s="399"/>
      <c r="J890" s="399"/>
      <c r="K890" s="399"/>
      <c r="L890" s="399"/>
      <c r="M890" s="399"/>
      <c r="N890" s="400"/>
      <c r="O890" s="400"/>
    </row>
    <row r="891" ht="15.0" customHeight="1">
      <c r="A891" s="385"/>
      <c r="B891" s="399"/>
      <c r="C891" s="399"/>
      <c r="D891" s="399"/>
      <c r="E891" s="399"/>
      <c r="F891" s="399"/>
      <c r="G891" s="399"/>
      <c r="H891" s="399"/>
      <c r="I891" s="399"/>
      <c r="J891" s="399"/>
      <c r="K891" s="399"/>
      <c r="L891" s="399"/>
      <c r="M891" s="399"/>
      <c r="N891" s="400"/>
      <c r="O891" s="400"/>
    </row>
    <row r="892" ht="15.0" customHeight="1">
      <c r="A892" s="385"/>
      <c r="B892" s="399"/>
      <c r="C892" s="399"/>
      <c r="D892" s="399"/>
      <c r="E892" s="399"/>
      <c r="F892" s="399"/>
      <c r="G892" s="399"/>
      <c r="H892" s="399"/>
      <c r="I892" s="399"/>
      <c r="J892" s="399"/>
      <c r="K892" s="399"/>
      <c r="L892" s="399"/>
      <c r="M892" s="399"/>
      <c r="N892" s="400"/>
      <c r="O892" s="400"/>
    </row>
    <row r="893" ht="15.0" customHeight="1">
      <c r="A893" s="385"/>
      <c r="B893" s="399"/>
      <c r="C893" s="399"/>
      <c r="D893" s="399"/>
      <c r="E893" s="399"/>
      <c r="F893" s="399"/>
      <c r="G893" s="399"/>
      <c r="H893" s="399"/>
      <c r="I893" s="399"/>
      <c r="J893" s="399"/>
      <c r="K893" s="399"/>
      <c r="L893" s="399"/>
      <c r="M893" s="399"/>
      <c r="N893" s="400"/>
      <c r="O893" s="400"/>
    </row>
    <row r="894" ht="15.0" customHeight="1">
      <c r="A894" s="385"/>
      <c r="B894" s="399"/>
      <c r="C894" s="399"/>
      <c r="D894" s="399"/>
      <c r="E894" s="399"/>
      <c r="F894" s="399"/>
      <c r="G894" s="399"/>
      <c r="H894" s="399"/>
      <c r="I894" s="399"/>
      <c r="J894" s="399"/>
      <c r="K894" s="399"/>
      <c r="L894" s="399"/>
      <c r="M894" s="399"/>
      <c r="N894" s="400"/>
      <c r="O894" s="400"/>
    </row>
    <row r="895" ht="15.0" customHeight="1">
      <c r="A895" s="385"/>
      <c r="B895" s="399"/>
      <c r="C895" s="399"/>
      <c r="D895" s="399"/>
      <c r="E895" s="399"/>
      <c r="F895" s="399"/>
      <c r="G895" s="399"/>
      <c r="H895" s="399"/>
      <c r="I895" s="399"/>
      <c r="J895" s="399"/>
      <c r="K895" s="399"/>
      <c r="L895" s="399"/>
      <c r="M895" s="399"/>
      <c r="N895" s="400"/>
      <c r="O895" s="400"/>
    </row>
    <row r="896" ht="15.0" customHeight="1">
      <c r="A896" s="385"/>
      <c r="B896" s="399"/>
      <c r="C896" s="399"/>
      <c r="D896" s="399"/>
      <c r="E896" s="399"/>
      <c r="F896" s="399"/>
      <c r="G896" s="399"/>
      <c r="H896" s="399"/>
      <c r="I896" s="399"/>
      <c r="J896" s="399"/>
      <c r="K896" s="399"/>
      <c r="L896" s="399"/>
      <c r="M896" s="399"/>
      <c r="N896" s="400"/>
      <c r="O896" s="400"/>
    </row>
    <row r="897" ht="15.0" customHeight="1">
      <c r="A897" s="385"/>
      <c r="B897" s="399"/>
      <c r="C897" s="399"/>
      <c r="D897" s="399"/>
      <c r="E897" s="399"/>
      <c r="F897" s="399"/>
      <c r="G897" s="399"/>
      <c r="H897" s="399"/>
      <c r="I897" s="399"/>
      <c r="J897" s="399"/>
      <c r="K897" s="399"/>
      <c r="L897" s="399"/>
      <c r="M897" s="399"/>
      <c r="N897" s="400"/>
      <c r="O897" s="400"/>
    </row>
    <row r="898" ht="15.0" customHeight="1">
      <c r="A898" s="385"/>
      <c r="B898" s="399"/>
      <c r="C898" s="399"/>
      <c r="D898" s="399"/>
      <c r="E898" s="399"/>
      <c r="F898" s="399"/>
      <c r="G898" s="399"/>
      <c r="H898" s="399"/>
      <c r="I898" s="399"/>
      <c r="J898" s="399"/>
      <c r="K898" s="399"/>
      <c r="L898" s="399"/>
      <c r="M898" s="399"/>
      <c r="N898" s="400"/>
      <c r="O898" s="400"/>
    </row>
    <row r="899" ht="15.0" customHeight="1">
      <c r="A899" s="385"/>
      <c r="B899" s="399"/>
      <c r="C899" s="399"/>
      <c r="D899" s="399"/>
      <c r="E899" s="399"/>
      <c r="F899" s="399"/>
      <c r="G899" s="399"/>
      <c r="H899" s="399"/>
      <c r="I899" s="399"/>
      <c r="J899" s="399"/>
      <c r="K899" s="399"/>
      <c r="L899" s="399"/>
      <c r="M899" s="399"/>
      <c r="N899" s="400"/>
      <c r="O899" s="400"/>
    </row>
    <row r="900" ht="15.0" customHeight="1">
      <c r="A900" s="385"/>
      <c r="B900" s="399"/>
      <c r="C900" s="399"/>
      <c r="D900" s="399"/>
      <c r="E900" s="399"/>
      <c r="F900" s="399"/>
      <c r="G900" s="399"/>
      <c r="H900" s="399"/>
      <c r="I900" s="399"/>
      <c r="J900" s="399"/>
      <c r="K900" s="399"/>
      <c r="L900" s="399"/>
      <c r="M900" s="399"/>
      <c r="N900" s="400"/>
      <c r="O900" s="400"/>
    </row>
    <row r="901" ht="15.0" customHeight="1">
      <c r="A901" s="385"/>
      <c r="B901" s="399"/>
      <c r="C901" s="399"/>
      <c r="D901" s="399"/>
      <c r="E901" s="399"/>
      <c r="F901" s="399"/>
      <c r="G901" s="399"/>
      <c r="H901" s="399"/>
      <c r="I901" s="399"/>
      <c r="J901" s="399"/>
      <c r="K901" s="399"/>
      <c r="L901" s="399"/>
      <c r="M901" s="399"/>
      <c r="N901" s="400"/>
      <c r="O901" s="400"/>
    </row>
    <row r="902" ht="15.0" customHeight="1">
      <c r="A902" s="385"/>
      <c r="B902" s="399"/>
      <c r="C902" s="399"/>
      <c r="D902" s="399"/>
      <c r="E902" s="399"/>
      <c r="F902" s="399"/>
      <c r="G902" s="399"/>
      <c r="H902" s="399"/>
      <c r="I902" s="399"/>
      <c r="J902" s="399"/>
      <c r="K902" s="399"/>
      <c r="L902" s="399"/>
      <c r="M902" s="399"/>
      <c r="N902" s="400"/>
      <c r="O902" s="400"/>
    </row>
    <row r="903" ht="15.0" customHeight="1">
      <c r="A903" s="385"/>
      <c r="B903" s="399"/>
      <c r="C903" s="399"/>
      <c r="D903" s="399"/>
      <c r="E903" s="399"/>
      <c r="F903" s="399"/>
      <c r="G903" s="399"/>
      <c r="H903" s="399"/>
      <c r="I903" s="399"/>
      <c r="J903" s="399"/>
      <c r="K903" s="399"/>
      <c r="L903" s="399"/>
      <c r="M903" s="399"/>
      <c r="N903" s="400"/>
      <c r="O903" s="400"/>
    </row>
    <row r="904" ht="15.0" customHeight="1">
      <c r="A904" s="385"/>
      <c r="B904" s="399"/>
      <c r="C904" s="399"/>
      <c r="D904" s="399"/>
      <c r="E904" s="399"/>
      <c r="F904" s="399"/>
      <c r="G904" s="399"/>
      <c r="H904" s="399"/>
      <c r="I904" s="399"/>
      <c r="J904" s="399"/>
      <c r="K904" s="399"/>
      <c r="L904" s="399"/>
      <c r="M904" s="399"/>
      <c r="N904" s="400"/>
      <c r="O904" s="400"/>
    </row>
    <row r="905" ht="15.0" customHeight="1">
      <c r="A905" s="385"/>
      <c r="B905" s="399"/>
      <c r="C905" s="399"/>
      <c r="D905" s="399"/>
      <c r="E905" s="399"/>
      <c r="F905" s="399"/>
      <c r="G905" s="399"/>
      <c r="H905" s="399"/>
      <c r="I905" s="399"/>
      <c r="J905" s="399"/>
      <c r="K905" s="399"/>
      <c r="L905" s="399"/>
      <c r="M905" s="399"/>
      <c r="N905" s="400"/>
      <c r="O905" s="400"/>
    </row>
    <row r="906" ht="15.0" customHeight="1">
      <c r="A906" s="385"/>
      <c r="B906" s="399"/>
      <c r="C906" s="399"/>
      <c r="D906" s="399"/>
      <c r="E906" s="399"/>
      <c r="F906" s="399"/>
      <c r="G906" s="399"/>
      <c r="H906" s="399"/>
      <c r="I906" s="399"/>
      <c r="J906" s="399"/>
      <c r="K906" s="399"/>
      <c r="L906" s="399"/>
      <c r="M906" s="399"/>
      <c r="N906" s="400"/>
      <c r="O906" s="400"/>
    </row>
    <row r="907" ht="15.0" customHeight="1">
      <c r="A907" s="385"/>
      <c r="B907" s="399"/>
      <c r="C907" s="399"/>
      <c r="D907" s="399"/>
      <c r="E907" s="399"/>
      <c r="F907" s="399"/>
      <c r="G907" s="399"/>
      <c r="H907" s="399"/>
      <c r="I907" s="399"/>
      <c r="J907" s="399"/>
      <c r="K907" s="399"/>
      <c r="L907" s="399"/>
      <c r="M907" s="399"/>
      <c r="N907" s="400"/>
      <c r="O907" s="400"/>
    </row>
    <row r="908" ht="15.0" customHeight="1">
      <c r="A908" s="385"/>
      <c r="B908" s="399"/>
      <c r="C908" s="399"/>
      <c r="D908" s="399"/>
      <c r="E908" s="399"/>
      <c r="F908" s="399"/>
      <c r="G908" s="399"/>
      <c r="H908" s="399"/>
      <c r="I908" s="399"/>
      <c r="J908" s="399"/>
      <c r="K908" s="399"/>
      <c r="L908" s="399"/>
      <c r="M908" s="399"/>
      <c r="N908" s="400"/>
      <c r="O908" s="400"/>
    </row>
    <row r="909" ht="15.0" customHeight="1">
      <c r="A909" s="385"/>
      <c r="B909" s="399"/>
      <c r="C909" s="399"/>
      <c r="D909" s="399"/>
      <c r="E909" s="399"/>
      <c r="F909" s="399"/>
      <c r="G909" s="399"/>
      <c r="H909" s="399"/>
      <c r="I909" s="399"/>
      <c r="J909" s="399"/>
      <c r="K909" s="399"/>
      <c r="L909" s="399"/>
      <c r="M909" s="399"/>
      <c r="N909" s="400"/>
      <c r="O909" s="400"/>
    </row>
    <row r="910" ht="15.0" customHeight="1">
      <c r="A910" s="385"/>
      <c r="B910" s="399"/>
      <c r="C910" s="399"/>
      <c r="D910" s="399"/>
      <c r="E910" s="399"/>
      <c r="F910" s="399"/>
      <c r="G910" s="399"/>
      <c r="H910" s="399"/>
      <c r="I910" s="399"/>
      <c r="J910" s="399"/>
      <c r="K910" s="399"/>
      <c r="L910" s="399"/>
      <c r="M910" s="399"/>
      <c r="N910" s="400"/>
      <c r="O910" s="400"/>
    </row>
    <row r="911" ht="15.0" customHeight="1">
      <c r="A911" s="385"/>
      <c r="B911" s="399"/>
      <c r="C911" s="399"/>
      <c r="D911" s="399"/>
      <c r="E911" s="399"/>
      <c r="F911" s="399"/>
      <c r="G911" s="399"/>
      <c r="H911" s="399"/>
      <c r="I911" s="399"/>
      <c r="J911" s="399"/>
      <c r="K911" s="399"/>
      <c r="L911" s="399"/>
      <c r="M911" s="399"/>
      <c r="N911" s="400"/>
      <c r="O911" s="400"/>
    </row>
  </sheetData>
  <autoFilter ref="$A$3:$M$316"/>
  <mergeCells count="1">
    <mergeCell ref="D1:M1"/>
  </mergeCells>
  <conditionalFormatting sqref="J4:L112 M4:M156 J114:L156 J190 M211:M911 J212:L213 J217:L217 J219:L911">
    <cfRule type="containsText" dxfId="6" priority="1" operator="containsText" text="YES">
      <formula>NOT(ISERROR(SEARCH(("YES"),(J4))))</formula>
    </cfRule>
  </conditionalFormatting>
  <dataValidations>
    <dataValidation type="list" allowBlank="1" sqref="H2:H911">
      <formula1>"-,Attack,Str,Dex,Con,Int,Wis,Cha"</formula1>
    </dataValidation>
  </dataValidations>
  <drawing r:id="rId1"/>
</worksheet>
</file>