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tredavis_microsoft_com/Documents/GitHub/Azure VMware Solution/AVS-Deployment/"/>
    </mc:Choice>
  </mc:AlternateContent>
  <xr:revisionPtr revIDLastSave="77" documentId="13_ncr:1_{F21C6151-FB12-4FC0-A8AB-6ADFF4C89D14}" xr6:coauthVersionLast="47" xr6:coauthVersionMax="47" xr10:uidLastSave="{05B3847A-4ABE-4E93-A3EE-24A0AC806183}"/>
  <bookViews>
    <workbookView xWindow="7050" yWindow="-16320" windowWidth="29040" windowHeight="15720" xr2:uid="{5967691A-8360-43DC-A1D4-F25DD7306A75}"/>
  </bookViews>
  <sheets>
    <sheet name="AVSSimplifiedDeployment-Inputs" sheetId="1" r:id="rId1"/>
    <sheet name="Sheet2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<sst xmlns="http://schemas.openxmlformats.org/spreadsheetml/2006/main" count="177" uniqueCount="140">
  <si>
    <t>Subscription ID</t>
  </si>
  <si>
    <t>Region</t>
  </si>
  <si>
    <t>Which region will AVS be deployed?</t>
  </si>
  <si>
    <t>AVS Resource Group</t>
  </si>
  <si>
    <t>What resource group should AVS be deployed into?  If this resource group does not exist it will be created.</t>
  </si>
  <si>
    <t>AVS Private Cloud Name</t>
  </si>
  <si>
    <t>What should the AVS private cloud be named?</t>
  </si>
  <si>
    <t>Network Block (/22)</t>
  </si>
  <si>
    <t>Put in a /22 network block which does not currently exist in Azure or anywhere else, including any of your on-prem infrastructure.  Input MUST BE in this format - x.x.x.0/22 - For more details see https://learn.microsoft.com/en-us/azure/azure-vmware/plan-private-cloud-deployment#define-the-ip-address-segment-for-private-cloud-management</t>
  </si>
  <si>
    <t>AVS SKU Type</t>
  </si>
  <si>
    <t>On Prem Connectivity</t>
  </si>
  <si>
    <t>How does Azure connect to the on-premises environment?</t>
  </si>
  <si>
    <t>ExpressRoute Gateway</t>
  </si>
  <si>
    <t>South Africa North</t>
  </si>
  <si>
    <t>East Asia</t>
  </si>
  <si>
    <t>Southeast Asia</t>
  </si>
  <si>
    <t>Australia Central</t>
  </si>
  <si>
    <t>Australia East</t>
  </si>
  <si>
    <t>Australia Southeast</t>
  </si>
  <si>
    <t>Brazil South</t>
  </si>
  <si>
    <t>Canada Central</t>
  </si>
  <si>
    <t>Canada East</t>
  </si>
  <si>
    <t>North Europe</t>
  </si>
  <si>
    <t>West Europe</t>
  </si>
  <si>
    <t>France Central</t>
  </si>
  <si>
    <t>Germany West Central</t>
  </si>
  <si>
    <t>Central India</t>
  </si>
  <si>
    <t>South India</t>
  </si>
  <si>
    <t>Japan East</t>
  </si>
  <si>
    <t>Japan West</t>
  </si>
  <si>
    <t>Korea Central</t>
  </si>
  <si>
    <t>Norway East</t>
  </si>
  <si>
    <t>Qatar Central</t>
  </si>
  <si>
    <t>Sweden Central</t>
  </si>
  <si>
    <t>Switzerland North</t>
  </si>
  <si>
    <t>UAE North</t>
  </si>
  <si>
    <t>UK South</t>
  </si>
  <si>
    <t>UK West</t>
  </si>
  <si>
    <t>Central US</t>
  </si>
  <si>
    <t>East US</t>
  </si>
  <si>
    <t>East US 2</t>
  </si>
  <si>
    <t>North Central US</t>
  </si>
  <si>
    <t>South Central US</t>
  </si>
  <si>
    <t>West Central US</t>
  </si>
  <si>
    <t>West US</t>
  </si>
  <si>
    <t>West US 2</t>
  </si>
  <si>
    <t>West US 3</t>
  </si>
  <si>
    <t>AV36</t>
  </si>
  <si>
    <t>AV36P</t>
  </si>
  <si>
    <t>AV52</t>
  </si>
  <si>
    <t>30 Day Trial (Must Be Pre-Approved)</t>
  </si>
  <si>
    <t>ExpressRoute</t>
  </si>
  <si>
    <t>VPN/SD-WAN</t>
  </si>
  <si>
    <t>New</t>
  </si>
  <si>
    <t>Existing</t>
  </si>
  <si>
    <t>It dosen't</t>
  </si>
  <si>
    <t>What is the subscription ID where the on-premises ExpressRoute Circuit is deployed?</t>
  </si>
  <si>
    <t>On-Prem ExpressRoute Circuit Details</t>
  </si>
  <si>
    <t>Resource Group</t>
  </si>
  <si>
    <t>vNet Name</t>
  </si>
  <si>
    <t>ExpressRoute Gateway Name</t>
  </si>
  <si>
    <t>ExpressRoute Gateway Region</t>
  </si>
  <si>
    <t>East US 2 EUAP</t>
  </si>
  <si>
    <t>Central US (Stage)</t>
  </si>
  <si>
    <t>East US 2 (Stage)</t>
  </si>
  <si>
    <t>North Central US (Stage)</t>
  </si>
  <si>
    <t>South Central US (Stage)</t>
  </si>
  <si>
    <t>West US (Stage)</t>
  </si>
  <si>
    <t>West US 2 (Stage)</t>
  </si>
  <si>
    <t>Asia Pacific</t>
  </si>
  <si>
    <t>Australia</t>
  </si>
  <si>
    <t>Brazil</t>
  </si>
  <si>
    <t>Canada</t>
  </si>
  <si>
    <t>Europe</t>
  </si>
  <si>
    <t>France</t>
  </si>
  <si>
    <t>Germany</t>
  </si>
  <si>
    <t>Global</t>
  </si>
  <si>
    <t>India</t>
  </si>
  <si>
    <t>Japan</t>
  </si>
  <si>
    <t>Korea</t>
  </si>
  <si>
    <t>Norway</t>
  </si>
  <si>
    <t>Singapore</t>
  </si>
  <si>
    <t>South Africa</t>
  </si>
  <si>
    <t>Switzerland</t>
  </si>
  <si>
    <t>United States</t>
  </si>
  <si>
    <t>East Asia (Stage)</t>
  </si>
  <si>
    <t>East US STG</t>
  </si>
  <si>
    <t>South Central US STG</t>
  </si>
  <si>
    <t>Jio India West</t>
  </si>
  <si>
    <t>Central US EUAP</t>
  </si>
  <si>
    <t>South Africa West</t>
  </si>
  <si>
    <t>Australia Central 2</t>
  </si>
  <si>
    <t>Jio India Central</t>
  </si>
  <si>
    <t>Korea South</t>
  </si>
  <si>
    <t>West India</t>
  </si>
  <si>
    <t>France South</t>
  </si>
  <si>
    <t>Germany North</t>
  </si>
  <si>
    <t>Norway West</t>
  </si>
  <si>
    <t>Sweden South</t>
  </si>
  <si>
    <t>Switzerland West</t>
  </si>
  <si>
    <t>UAE Central</t>
  </si>
  <si>
    <t>Brazil Southeast</t>
  </si>
  <si>
    <t>Poland Central</t>
  </si>
  <si>
    <t>GatewaySubnet Address Space</t>
  </si>
  <si>
    <t>General</t>
  </si>
  <si>
    <t>What is the name of the on-premises ExpressRoute Circuit?</t>
  </si>
  <si>
    <t>Put in the subscription ID where the Azure VMware Solution Private Cloud will be deployed?</t>
  </si>
  <si>
    <t>ExpressRoute Circuit Name</t>
  </si>
  <si>
    <t>What resource group does the on-prem ExpressRoute exist?</t>
  </si>
  <si>
    <t>AVS Connectivity to Azure Backbone</t>
  </si>
  <si>
    <t>Do you want to re-use an existing ExpressRoute Gateway to connect AVS to the Azure backbone?  Typically the one which has your on-premises ExpressRoute is re-used for AVS, but if a new one is desired, or you don't already have one, new ExpressRoute Gateway can be created.</t>
  </si>
  <si>
    <t xml:space="preserve">Because you are creating a new ExpressRoute Gateway in the vNet documented in cell B15, you will need to identify the subnet for the GatewaySubnet.  The subnet needs to be documented in this format x.x.x.x/x. </t>
  </si>
  <si>
    <t>AVS On-Prem Connectivity</t>
  </si>
  <si>
    <t>This script only supports connecting AVS to on-prem if on-prem is connected to Azure via an ExpressRoute.  You will need to manually connect AVS to on-prem after this script completes.</t>
  </si>
  <si>
    <t xml:space="preserve"> --Make Selection--</t>
  </si>
  <si>
    <t>ExpressRoute Gateway Resource Group</t>
  </si>
  <si>
    <t>1178f22f-6ce4-45e3-bd92-ba89930be5be</t>
  </si>
  <si>
    <t>$avssub</t>
  </si>
  <si>
    <t>$regionfordeployment</t>
  </si>
  <si>
    <t>$avsrgname</t>
  </si>
  <si>
    <t>$pcname</t>
  </si>
  <si>
    <t>$avsaddressblock</t>
  </si>
  <si>
    <t>$avssku</t>
  </si>
  <si>
    <t>$onpremconnectivity</t>
  </si>
  <si>
    <t>$exrgwneworexisting</t>
  </si>
  <si>
    <t>$OnPremExpressRouteCircuitSub</t>
  </si>
  <si>
    <t>$nameofonpremexrcircuit</t>
  </si>
  <si>
    <t>$rgofonpremexrcircuit</t>
  </si>
  <si>
    <t>$exrgwsub</t>
  </si>
  <si>
    <t>$exrvnetname</t>
  </si>
  <si>
    <t>$exrgwname</t>
  </si>
  <si>
    <t>$exrgwrg</t>
  </si>
  <si>
    <t>$exrgwregion</t>
  </si>
  <si>
    <t>$gatewaysubnetaddressspace</t>
  </si>
  <si>
    <t>VirtualWorkloads-AVS-PC01</t>
  </si>
  <si>
    <t>10.0.0.0/22</t>
  </si>
  <si>
    <t>10.55.2.0/24</t>
  </si>
  <si>
    <t>tredavis-ARC</t>
  </si>
  <si>
    <t>tredavis-ARC-vNet</t>
  </si>
  <si>
    <t>tredavis-ARC-ExpressRouteGateway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</si>
</sst>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7">
    <dxf>
      <numFmt numFmtId="164" formatCode=";;;"/>
    </dxf>
    <dxf>
      <font>
        <color theme="0"/>
      </font>
      <fill>
        <patternFill>
          <bgColor theme="1"/>
        </patternFill>
      </fill>
    </dxf>
    <dxf>
      <numFmt numFmtId="164" formatCode=";;;"/>
    </dxf>
    <dxf>
      <font>
        <color theme="0"/>
      </font>
      <fill>
        <patternFill>
          <bgColor rgb="FFFF0000"/>
        </patternFill>
      </fill>
    </dxf>
    <dxf>
      <font>
        <color theme="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595C-DAF3-4421-A1FA-87EFAA3B5CCC}">
  <sheetPr codeName="Sheet1"/>
  <dimension ref="A4:C27"/>
  <sheetViews>
    <sheetView tabSelected="1" workbookViewId="0">
      <selection activeCell="B21" sqref="B21"/>
    </sheetView>
  </sheetViews>
  <sheetFormatPr defaultRowHeight="14.5" x14ac:dyDescent="0.35"/>
  <cols>
    <col min="1" max="1" width="33.36328125" bestFit="1" customWidth="1"/>
    <col min="2" max="2" width="40.6328125" customWidth="1"/>
    <col min="3" max="3" width="112.90625" style="4" customWidth="1"/>
  </cols>
  <sheetData>
    <row r="4" spans="1:3" x14ac:dyDescent="0.35">
      <c r="A4" s="2" t="s">
        <v>104</v>
      </c>
    </row>
    <row r="5" spans="1:3" x14ac:dyDescent="0.35">
      <c r="A5" s="3" t="s">
        <v>0</v>
      </c>
      <c r="B5" s="3" t="s">
        <v>116</v>
      </c>
      <c r="C5" s="6" t="s">
        <v>106</v>
      </c>
    </row>
    <row r="6" spans="1:3" x14ac:dyDescent="0.35">
      <c r="A6" s="3" t="s">
        <v>1</v>
      </c>
      <c r="B6" s="3" t="s">
        <v>17</v>
      </c>
      <c r="C6" s="6" t="s">
        <v>2</v>
      </c>
    </row>
    <row r="7" spans="1:3" x14ac:dyDescent="0.35">
      <c r="A7" s="3" t="s">
        <v>3</v>
      </c>
      <c r="B7" s="3" t="s">
        <v>134</v>
      </c>
      <c r="C7" s="6" t="s">
        <v>4</v>
      </c>
    </row>
    <row r="8" spans="1:3" x14ac:dyDescent="0.35">
      <c r="A8" s="3" t="s">
        <v>5</v>
      </c>
      <c r="B8" s="3" t="s">
        <v>134</v>
      </c>
      <c r="C8" s="6" t="s">
        <v>6</v>
      </c>
    </row>
    <row r="9" spans="1:3" ht="43.5" x14ac:dyDescent="0.35">
      <c r="A9" s="3" t="s">
        <v>7</v>
      </c>
      <c r="B9" s="3" t="s">
        <v>135</v>
      </c>
      <c r="C9" s="6" t="s">
        <v>8</v>
      </c>
    </row>
    <row r="10" spans="1:3" x14ac:dyDescent="0.35">
      <c r="A10" s="3" t="s">
        <v>9</v>
      </c>
      <c r="B10" s="3" t="s">
        <v>47</v>
      </c>
      <c r="C10" s="6"/>
    </row>
    <row r="11" spans="1:3" x14ac:dyDescent="0.35">
      <c r="C11" s="5"/>
    </row>
    <row r="12" spans="1:3" x14ac:dyDescent="0.35">
      <c r="A12" s="2" t="s">
        <v>109</v>
      </c>
      <c r="C12" s="5"/>
    </row>
    <row r="13" spans="1:3" ht="43.5" x14ac:dyDescent="0.35">
      <c r="A13" s="3" t="s">
        <v>12</v>
      </c>
      <c r="B13" s="3" t="s">
        <v>53</v>
      </c>
      <c r="C13" s="6" t="s">
        <v>110</v>
      </c>
    </row>
    <row r="14" spans="1:3" x14ac:dyDescent="0.35">
      <c r="A14" s="3" t="s">
        <v>0</v>
      </c>
      <c r="B14" s="3" t="s">
        <v>116</v>
      </c>
      <c r="C14" s="6" t="str">
        <f>IF($B$13="New","What is the Subscription ID where you want to have the ExpressRoute Gateway deployed?","What is the Subscription ID where the ExpressRoute Gateway is currently deployed?")</f>
        <v>What is the Subscription ID where you want to have the ExpressRoute Gateway deployed?</v>
      </c>
    </row>
    <row r="15" spans="1:3" x14ac:dyDescent="0.35">
      <c r="A15" s="3" t="s">
        <v>59</v>
      </c>
      <c r="B15" s="3" t="s">
        <v>138</v>
      </c>
      <c r="C15" s="6" t="str">
        <f>IF($B$13="New","What is the name of the vNet where you want to have the ExpressRoute Gateway deployed?","What is name of the vNet where the ExpressRoute Gateway is currently deployed?")</f>
        <v>What is the name of the vNet where you want to have the ExpressRoute Gateway deployed?</v>
      </c>
    </row>
    <row r="16" spans="1:3" x14ac:dyDescent="0.35">
      <c r="A16" s="3" t="s">
        <v>60</v>
      </c>
      <c r="B16" s="3" t="s">
        <v>139</v>
      </c>
      <c r="C16" s="6" t="str">
        <f>IF($B$13="New","What is the name you want to assign to the new ExpressRoute Gateway?","What is the name of the existing ExpressRoute Gateway?")</f>
        <v>What is the name you want to assign to the new ExpressRoute Gateway?</v>
      </c>
    </row>
    <row r="17" spans="1:3" x14ac:dyDescent="0.35">
      <c r="A17" s="3" t="s">
        <v>61</v>
      </c>
      <c r="B17" s="3" t="s">
        <v>17</v>
      </c>
      <c r="C17" s="6" t="str">
        <f>IF($B$13="New","What region should the ExpressRoute Gateway be deployed?","What region is the ExpressRoute Gateway currently deployed?")</f>
        <v>What region should the ExpressRoute Gateway be deployed?</v>
      </c>
    </row>
    <row r="18" spans="1:3" x14ac:dyDescent="0.35">
      <c r="A18" s="3" t="s">
        <v>115</v>
      </c>
      <c r="B18" s="3" t="s">
        <v>137</v>
      </c>
      <c r="C18" s="6" t="str">
        <f>IF($B$13="New","What Resource Group should the ExpressRoute Gateway be deployed?  If the Resource Group does not exist it will be created.","What Resource Group is the ExpressRoute Gateway currently deployed?  ")</f>
        <v>What Resource Group should the ExpressRoute Gateway be deployed?  If the Resource Group does not exist it will be created.</v>
      </c>
    </row>
    <row r="19" spans="1:3" ht="29" x14ac:dyDescent="0.35">
      <c r="A19" s="3" t="s">
        <v>103</v>
      </c>
      <c r="B19" s="3" t="s">
        <v>136</v>
      </c>
      <c r="C19" s="6" t="s">
        <v>111</v>
      </c>
    </row>
    <row r="21" spans="1:3" x14ac:dyDescent="0.35">
      <c r="A21" s="2" t="s">
        <v>112</v>
      </c>
      <c r="B21" s="1"/>
      <c r="C21" s="5"/>
    </row>
    <row r="22" spans="1:3" x14ac:dyDescent="0.35">
      <c r="A22" s="7" t="s">
        <v>10</v>
      </c>
      <c r="B22" s="7" t="s">
        <v>55</v>
      </c>
      <c r="C22" s="8" t="s">
        <v>11</v>
      </c>
    </row>
    <row r="23" spans="1:3" x14ac:dyDescent="0.35">
      <c r="A23" s="11" t="s">
        <v>113</v>
      </c>
      <c r="B23" s="7"/>
      <c r="C23" s="9"/>
    </row>
    <row r="24" spans="1:3" x14ac:dyDescent="0.35">
      <c r="A24" s="10" t="s">
        <v>57</v>
      </c>
      <c r="B24" s="7"/>
      <c r="C24" s="8"/>
    </row>
    <row r="25" spans="1:3" x14ac:dyDescent="0.35">
      <c r="A25" s="7" t="s">
        <v>0</v>
      </c>
      <c r="B25" s="7"/>
      <c r="C25" s="8" t="s">
        <v>56</v>
      </c>
    </row>
    <row r="26" spans="1:3" x14ac:dyDescent="0.35">
      <c r="A26" s="7" t="s">
        <v>107</v>
      </c>
      <c r="B26" s="7"/>
      <c r="C26" s="8" t="s">
        <v>105</v>
      </c>
    </row>
    <row r="27" spans="1:3" x14ac:dyDescent="0.35">
      <c r="A27" s="7" t="s">
        <v>58</v>
      </c>
      <c r="B27" s="7"/>
      <c r="C27" s="8" t="s">
        <v>108</v>
      </c>
    </row>
  </sheetData>
  <conditionalFormatting sqref="A23:XFD23">
    <cfRule type="expression" dxfId="6" priority="2">
      <formula>$B$22=" --Make Selection--"</formula>
    </cfRule>
    <cfRule type="expression" dxfId="5" priority="4">
      <formula>$B$22="VPN/SD-WAN"</formula>
    </cfRule>
    <cfRule type="expression" dxfId="4" priority="6">
      <formula>$B$22="ExpressRoute"</formula>
    </cfRule>
    <cfRule type="expression" dxfId="3" priority="7">
      <formula>$B$22="It dosen't"</formula>
    </cfRule>
  </conditionalFormatting>
  <conditionalFormatting sqref="A24:XFD27">
    <cfRule type="expression" dxfId="2" priority="1">
      <formula>$B$22&lt;&gt;"ExpressRoute"</formula>
    </cfRule>
  </conditionalFormatting>
  <conditionalFormatting sqref="B19">
    <cfRule type="expression" dxfId="1" priority="10">
      <formula>$B$19="N/A"</formula>
    </cfRule>
  </conditionalFormatting>
  <conditionalFormatting sqref="C19">
    <cfRule type="expression" dxfId="0" priority="9">
      <formula>$B$19="N/A"</formula>
    </cfRule>
  </conditionalFormatting>
  <dataValidations count="1">
    <dataValidation allowBlank="1" showInputMessage="1" showErrorMessage="1" promptTitle="Required Format" prompt="Must be in this format - X.X.X.0/22, Example, 10.0.4.0/22" sqref="B9" xr:uid="{77B366BC-0583-4484-B558-1C936DE50EE3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E682181-37AC-4335-B620-0940885D6DBA}">
          <x14:formula1>
            <xm:f>Sheet2!$A$1:$A$25</xm:f>
          </x14:formula1>
          <xm:sqref>B6</xm:sqref>
        </x14:dataValidation>
        <x14:dataValidation type="list" allowBlank="1" showInputMessage="1" showErrorMessage="1" xr:uid="{204BFB0F-E118-4D1F-9650-CFEE35BD9992}">
          <x14:formula1>
            <xm:f>Sheet2!$C$1:$C$4</xm:f>
          </x14:formula1>
          <xm:sqref>B22</xm:sqref>
        </x14:dataValidation>
        <x14:dataValidation type="list" allowBlank="1" showInputMessage="1" showErrorMessage="1" xr:uid="{A7E6580A-16DD-4CDF-BF30-61611FF822B4}">
          <x14:formula1>
            <xm:f>Sheet2!$B$1:$B$5</xm:f>
          </x14:formula1>
          <xm:sqref>B10:B12</xm:sqref>
        </x14:dataValidation>
        <x14:dataValidation type="list" allowBlank="1" showInputMessage="1" showErrorMessage="1" xr:uid="{8520FE50-0FF2-4800-9FF3-4504ABE45190}">
          <x14:formula1>
            <xm:f>Sheet2!$D$1:$D$3</xm:f>
          </x14:formula1>
          <xm:sqref>B13 B24</xm:sqref>
        </x14:dataValidation>
        <x14:dataValidation type="list" allowBlank="1" showInputMessage="1" showErrorMessage="1" xr:uid="{8287C2FF-7A0B-43D6-8D29-3F2054511EA6}">
          <x14:formula1>
            <xm:f>Sheet2!$E$1:$E$76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2BF4-A1D5-4479-8039-7C217C17B5B7}">
  <sheetPr codeName="Sheet2"/>
  <dimension ref="A1:E76"/>
  <sheetViews>
    <sheetView workbookViewId="0">
      <selection activeCell="B30" sqref="B30"/>
    </sheetView>
  </sheetViews>
  <sheetFormatPr defaultRowHeight="14.5" x14ac:dyDescent="0.35"/>
  <cols>
    <col min="1" max="1" width="20.1796875" bestFit="1" customWidth="1"/>
    <col min="2" max="2" width="52.6328125" bestFit="1" customWidth="1"/>
    <col min="5" max="5" width="21.81640625" bestFit="1" customWidth="1"/>
  </cols>
  <sheetData>
    <row r="1" spans="1:5" x14ac:dyDescent="0.35">
      <c r="A1" t="s">
        <v>114</v>
      </c>
      <c r="B1" t="s">
        <v>114</v>
      </c>
      <c r="C1" t="s">
        <v>114</v>
      </c>
      <c r="D1" t="s">
        <v>114</v>
      </c>
      <c r="E1" t="s">
        <v>114</v>
      </c>
    </row>
    <row r="2" spans="1:5" x14ac:dyDescent="0.35">
      <c r="A2" t="s">
        <v>17</v>
      </c>
      <c r="B2" t="s">
        <v>47</v>
      </c>
      <c r="C2" t="s">
        <v>51</v>
      </c>
      <c r="D2" t="s">
        <v>53</v>
      </c>
      <c r="E2" t="s">
        <v>69</v>
      </c>
    </row>
    <row r="3" spans="1:5" x14ac:dyDescent="0.35">
      <c r="A3" t="s">
        <v>18</v>
      </c>
      <c r="B3" t="s">
        <v>48</v>
      </c>
      <c r="C3" t="s">
        <v>52</v>
      </c>
      <c r="D3" t="s">
        <v>54</v>
      </c>
      <c r="E3" t="s">
        <v>70</v>
      </c>
    </row>
    <row r="4" spans="1:5" x14ac:dyDescent="0.35">
      <c r="A4" t="s">
        <v>19</v>
      </c>
      <c r="B4" t="s">
        <v>49</v>
      </c>
      <c r="C4" t="s">
        <v>55</v>
      </c>
      <c r="E4" t="s">
        <v>16</v>
      </c>
    </row>
    <row r="5" spans="1:5" x14ac:dyDescent="0.35">
      <c r="A5" t="s">
        <v>20</v>
      </c>
      <c r="B5" t="s">
        <v>50</v>
      </c>
      <c r="E5" t="s">
        <v>91</v>
      </c>
    </row>
    <row r="6" spans="1:5" x14ac:dyDescent="0.35">
      <c r="A6" t="s">
        <v>21</v>
      </c>
      <c r="E6" t="s">
        <v>17</v>
      </c>
    </row>
    <row r="7" spans="1:5" x14ac:dyDescent="0.35">
      <c r="A7" t="s">
        <v>38</v>
      </c>
      <c r="E7" t="s">
        <v>18</v>
      </c>
    </row>
    <row r="8" spans="1:5" x14ac:dyDescent="0.35">
      <c r="A8" t="s">
        <v>14</v>
      </c>
      <c r="E8" t="s">
        <v>71</v>
      </c>
    </row>
    <row r="9" spans="1:5" x14ac:dyDescent="0.35">
      <c r="A9" t="s">
        <v>39</v>
      </c>
      <c r="E9" t="s">
        <v>19</v>
      </c>
    </row>
    <row r="10" spans="1:5" x14ac:dyDescent="0.35">
      <c r="A10" t="s">
        <v>40</v>
      </c>
      <c r="E10" t="s">
        <v>101</v>
      </c>
    </row>
    <row r="11" spans="1:5" x14ac:dyDescent="0.35">
      <c r="A11" t="s">
        <v>24</v>
      </c>
      <c r="E11" t="s">
        <v>72</v>
      </c>
    </row>
    <row r="12" spans="1:5" x14ac:dyDescent="0.35">
      <c r="A12" t="s">
        <v>25</v>
      </c>
      <c r="E12" t="s">
        <v>20</v>
      </c>
    </row>
    <row r="13" spans="1:5" x14ac:dyDescent="0.35">
      <c r="A13" t="s">
        <v>28</v>
      </c>
      <c r="E13" t="s">
        <v>21</v>
      </c>
    </row>
    <row r="14" spans="1:5" x14ac:dyDescent="0.35">
      <c r="A14" t="s">
        <v>29</v>
      </c>
      <c r="E14" t="s">
        <v>26</v>
      </c>
    </row>
    <row r="15" spans="1:5" x14ac:dyDescent="0.35">
      <c r="A15" t="s">
        <v>41</v>
      </c>
      <c r="E15" t="s">
        <v>38</v>
      </c>
    </row>
    <row r="16" spans="1:5" x14ac:dyDescent="0.35">
      <c r="A16" t="s">
        <v>22</v>
      </c>
      <c r="E16" t="s">
        <v>63</v>
      </c>
    </row>
    <row r="17" spans="1:5" x14ac:dyDescent="0.35">
      <c r="A17" t="s">
        <v>13</v>
      </c>
      <c r="E17" t="s">
        <v>89</v>
      </c>
    </row>
    <row r="18" spans="1:5" x14ac:dyDescent="0.35">
      <c r="A18" t="s">
        <v>42</v>
      </c>
      <c r="E18" t="s">
        <v>14</v>
      </c>
    </row>
    <row r="19" spans="1:5" x14ac:dyDescent="0.35">
      <c r="A19" t="s">
        <v>15</v>
      </c>
      <c r="E19" t="s">
        <v>85</v>
      </c>
    </row>
    <row r="20" spans="1:5" x14ac:dyDescent="0.35">
      <c r="A20" t="s">
        <v>33</v>
      </c>
      <c r="E20" t="s">
        <v>39</v>
      </c>
    </row>
    <row r="21" spans="1:5" x14ac:dyDescent="0.35">
      <c r="A21" t="s">
        <v>36</v>
      </c>
      <c r="E21" t="s">
        <v>40</v>
      </c>
    </row>
    <row r="22" spans="1:5" x14ac:dyDescent="0.35">
      <c r="A22" t="s">
        <v>37</v>
      </c>
      <c r="E22" t="s">
        <v>64</v>
      </c>
    </row>
    <row r="23" spans="1:5" x14ac:dyDescent="0.35">
      <c r="A23" t="s">
        <v>23</v>
      </c>
      <c r="E23" t="s">
        <v>62</v>
      </c>
    </row>
    <row r="24" spans="1:5" x14ac:dyDescent="0.35">
      <c r="A24" t="s">
        <v>44</v>
      </c>
      <c r="E24" t="s">
        <v>86</v>
      </c>
    </row>
    <row r="25" spans="1:5" x14ac:dyDescent="0.35">
      <c r="A25" t="s">
        <v>45</v>
      </c>
      <c r="E25" t="s">
        <v>73</v>
      </c>
    </row>
    <row r="26" spans="1:5" x14ac:dyDescent="0.35">
      <c r="E26" t="s">
        <v>74</v>
      </c>
    </row>
    <row r="27" spans="1:5" x14ac:dyDescent="0.35">
      <c r="E27" t="s">
        <v>24</v>
      </c>
    </row>
    <row r="28" spans="1:5" x14ac:dyDescent="0.35">
      <c r="E28" t="s">
        <v>95</v>
      </c>
    </row>
    <row r="29" spans="1:5" x14ac:dyDescent="0.35">
      <c r="E29" t="s">
        <v>75</v>
      </c>
    </row>
    <row r="30" spans="1:5" x14ac:dyDescent="0.35">
      <c r="E30" t="s">
        <v>96</v>
      </c>
    </row>
    <row r="31" spans="1:5" x14ac:dyDescent="0.35">
      <c r="E31" t="s">
        <v>25</v>
      </c>
    </row>
    <row r="32" spans="1:5" x14ac:dyDescent="0.35">
      <c r="E32" t="s">
        <v>76</v>
      </c>
    </row>
    <row r="33" spans="5:5" x14ac:dyDescent="0.35">
      <c r="E33" t="s">
        <v>77</v>
      </c>
    </row>
    <row r="34" spans="5:5" x14ac:dyDescent="0.35">
      <c r="E34" t="s">
        <v>78</v>
      </c>
    </row>
    <row r="35" spans="5:5" x14ac:dyDescent="0.35">
      <c r="E35" t="s">
        <v>28</v>
      </c>
    </row>
    <row r="36" spans="5:5" x14ac:dyDescent="0.35">
      <c r="E36" t="s">
        <v>29</v>
      </c>
    </row>
    <row r="37" spans="5:5" x14ac:dyDescent="0.35">
      <c r="E37" t="s">
        <v>92</v>
      </c>
    </row>
    <row r="38" spans="5:5" x14ac:dyDescent="0.35">
      <c r="E38" t="s">
        <v>88</v>
      </c>
    </row>
    <row r="39" spans="5:5" x14ac:dyDescent="0.35">
      <c r="E39" t="s">
        <v>79</v>
      </c>
    </row>
    <row r="40" spans="5:5" x14ac:dyDescent="0.35">
      <c r="E40" t="s">
        <v>30</v>
      </c>
    </row>
    <row r="41" spans="5:5" x14ac:dyDescent="0.35">
      <c r="E41" t="s">
        <v>93</v>
      </c>
    </row>
    <row r="42" spans="5:5" x14ac:dyDescent="0.35">
      <c r="E42" t="s">
        <v>41</v>
      </c>
    </row>
    <row r="43" spans="5:5" x14ac:dyDescent="0.35">
      <c r="E43" t="s">
        <v>65</v>
      </c>
    </row>
    <row r="44" spans="5:5" x14ac:dyDescent="0.35">
      <c r="E44" t="s">
        <v>22</v>
      </c>
    </row>
    <row r="45" spans="5:5" x14ac:dyDescent="0.35">
      <c r="E45" t="s">
        <v>80</v>
      </c>
    </row>
    <row r="46" spans="5:5" x14ac:dyDescent="0.35">
      <c r="E46" t="s">
        <v>31</v>
      </c>
    </row>
    <row r="47" spans="5:5" x14ac:dyDescent="0.35">
      <c r="E47" t="s">
        <v>97</v>
      </c>
    </row>
    <row r="48" spans="5:5" x14ac:dyDescent="0.35">
      <c r="E48" t="s">
        <v>102</v>
      </c>
    </row>
    <row r="49" spans="5:5" x14ac:dyDescent="0.35">
      <c r="E49" t="s">
        <v>32</v>
      </c>
    </row>
    <row r="50" spans="5:5" x14ac:dyDescent="0.35">
      <c r="E50" t="s">
        <v>81</v>
      </c>
    </row>
    <row r="51" spans="5:5" x14ac:dyDescent="0.35">
      <c r="E51" t="s">
        <v>82</v>
      </c>
    </row>
    <row r="52" spans="5:5" x14ac:dyDescent="0.35">
      <c r="E52" t="s">
        <v>13</v>
      </c>
    </row>
    <row r="53" spans="5:5" x14ac:dyDescent="0.35">
      <c r="E53" t="s">
        <v>90</v>
      </c>
    </row>
    <row r="54" spans="5:5" x14ac:dyDescent="0.35">
      <c r="E54" t="s">
        <v>42</v>
      </c>
    </row>
    <row r="55" spans="5:5" x14ac:dyDescent="0.35">
      <c r="E55" t="s">
        <v>66</v>
      </c>
    </row>
    <row r="56" spans="5:5" x14ac:dyDescent="0.35">
      <c r="E56" t="s">
        <v>87</v>
      </c>
    </row>
    <row r="57" spans="5:5" x14ac:dyDescent="0.35">
      <c r="E57" t="s">
        <v>27</v>
      </c>
    </row>
    <row r="58" spans="5:5" x14ac:dyDescent="0.35">
      <c r="E58" t="s">
        <v>15</v>
      </c>
    </row>
    <row r="59" spans="5:5" x14ac:dyDescent="0.35">
      <c r="E59" t="s">
        <v>33</v>
      </c>
    </row>
    <row r="60" spans="5:5" x14ac:dyDescent="0.35">
      <c r="E60" t="s">
        <v>98</v>
      </c>
    </row>
    <row r="61" spans="5:5" x14ac:dyDescent="0.35">
      <c r="E61" t="s">
        <v>83</v>
      </c>
    </row>
    <row r="62" spans="5:5" x14ac:dyDescent="0.35">
      <c r="E62" t="s">
        <v>34</v>
      </c>
    </row>
    <row r="63" spans="5:5" x14ac:dyDescent="0.35">
      <c r="E63" t="s">
        <v>99</v>
      </c>
    </row>
    <row r="64" spans="5:5" x14ac:dyDescent="0.35">
      <c r="E64" t="s">
        <v>100</v>
      </c>
    </row>
    <row r="65" spans="5:5" x14ac:dyDescent="0.35">
      <c r="E65" t="s">
        <v>35</v>
      </c>
    </row>
    <row r="66" spans="5:5" x14ac:dyDescent="0.35">
      <c r="E66" t="s">
        <v>36</v>
      </c>
    </row>
    <row r="67" spans="5:5" x14ac:dyDescent="0.35">
      <c r="E67" t="s">
        <v>37</v>
      </c>
    </row>
    <row r="68" spans="5:5" x14ac:dyDescent="0.35">
      <c r="E68" t="s">
        <v>84</v>
      </c>
    </row>
    <row r="69" spans="5:5" x14ac:dyDescent="0.35">
      <c r="E69" t="s">
        <v>43</v>
      </c>
    </row>
    <row r="70" spans="5:5" x14ac:dyDescent="0.35">
      <c r="E70" t="s">
        <v>23</v>
      </c>
    </row>
    <row r="71" spans="5:5" x14ac:dyDescent="0.35">
      <c r="E71" t="s">
        <v>94</v>
      </c>
    </row>
    <row r="72" spans="5:5" x14ac:dyDescent="0.35">
      <c r="E72" t="s">
        <v>44</v>
      </c>
    </row>
    <row r="73" spans="5:5" x14ac:dyDescent="0.35">
      <c r="E73" t="s">
        <v>67</v>
      </c>
    </row>
    <row r="74" spans="5:5" x14ac:dyDescent="0.35">
      <c r="E74" t="s">
        <v>45</v>
      </c>
    </row>
    <row r="75" spans="5:5" x14ac:dyDescent="0.35">
      <c r="E75" t="s">
        <v>68</v>
      </c>
    </row>
    <row r="76" spans="5:5" x14ac:dyDescent="0.35">
      <c r="E76" t="s">
        <v>46</v>
      </c>
    </row>
  </sheetData>
  <sheetProtection algorithmName="SHA-512" hashValue="pGdJ0/UTDhy5Rto9eiCZeJ7Nb5z2eON46OcuxBehPZfb1GXurGiek/f/Gt1IQkNHiz/yGyG53PsC1I6+YZjbZw==" saltValue="AuYwqMNGvBzKjZx0jlZneA==" spinCount="100000" sheet="1" objects="1" scenarios="1"/>
  <sortState xmlns:xlrd2="http://schemas.microsoft.com/office/spreadsheetml/2017/richdata2" ref="E2:E80">
    <sortCondition ref="E1:E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FCAC-E961-4200-AF7B-F28C000C3CCE}">
  <dimension ref="A1:I21"/>
  <sheetViews>
    <sheetView workbookViewId="0">
      <selection activeCell="A14" sqref="A14"/>
    </sheetView>
  </sheetViews>
  <sheetFormatPr defaultRowHeight="14.5" x14ac:dyDescent="0.35"/>
  <cols>
    <col min="1" max="1" width="28.6328125" bestFit="1" customWidth="1"/>
    <col min="9" max="9" width="79" bestFit="1" customWidth="1"/>
  </cols>
  <sheetData>
    <row r="1" spans="1:9" x14ac:dyDescent="0.35">
      <c r="A1" t="s">
        <v>117</v>
      </c>
      <c r="B1" t="str">
        <f>'AVSSimplifiedDeployment-Inputs'!B5</f>
        <v>1178f22f-6ce4-45e3-bd92-ba89930be5be</v>
      </c>
    </row>
    <row r="2" spans="1:9" x14ac:dyDescent="0.35">
      <c r="A2" t="s">
        <v>118</v>
      </c>
      <c r="B2" t="str">
        <f>'AVSSimplifiedDeployment-Inputs'!B6</f>
        <v>Australia East</v>
      </c>
    </row>
    <row r="3" spans="1:9" x14ac:dyDescent="0.35">
      <c r="A3" t="s">
        <v>119</v>
      </c>
      <c r="B3" t="str">
        <f>'AVSSimplifiedDeployment-Inputs'!B7</f>
        <v>VirtualWorkloads-AVS-PC01</v>
      </c>
    </row>
    <row r="4" spans="1:9" x14ac:dyDescent="0.35">
      <c r="A4" t="s">
        <v>120</v>
      </c>
      <c r="B4" t="str">
        <f>'AVSSimplifiedDeployment-Inputs'!B8</f>
        <v>VirtualWorkloads-AVS-PC01</v>
      </c>
    </row>
    <row r="5" spans="1:9" x14ac:dyDescent="0.35">
      <c r="A5" t="s">
        <v>121</v>
      </c>
      <c r="B5" t="str">
        <f>'AVSSimplifiedDeployment-Inputs'!B9</f>
        <v>10.0.0.0/22</v>
      </c>
    </row>
    <row r="6" spans="1:9" ht="18.5" x14ac:dyDescent="0.45">
      <c r="A6" t="s">
        <v>122</v>
      </c>
      <c r="B6" t="str">
        <f>'AVSSimplifiedDeployment-Inputs'!B10</f>
        <v>AV36</v>
      </c>
      <c r="I6" s="12"/>
    </row>
    <row r="7" spans="1:9" ht="18.5" x14ac:dyDescent="0.45">
      <c r="A7" t="s">
        <v>123</v>
      </c>
      <c r="B7" t="str">
        <f>IF('AVSSimplifiedDeployment-Inputs'!B22="It dosen't","None",IF('AVSSimplifiedDeployment-Inputs'!B22="VPN/SD-WAN","VPN",IF('AVSSimplifiedDeployment-Inputs'!B22="ExpressRoute","ExpressRoute")))</f>
        <v>None</v>
      </c>
      <c r="I7" s="12"/>
    </row>
    <row r="8" spans="1:9" ht="18.5" x14ac:dyDescent="0.45">
      <c r="A8" t="s">
        <v>124</v>
      </c>
      <c r="B8" t="str">
        <f>'AVSSimplifiedDeployment-Inputs'!B13</f>
        <v>New</v>
      </c>
      <c r="I8" s="12"/>
    </row>
    <row r="9" spans="1:9" ht="18.5" x14ac:dyDescent="0.45">
      <c r="A9" t="s">
        <v>125</v>
      </c>
      <c r="B9" t="str">
        <f>IF('AVSSimplifiedDeployment-Inputs'!B25="","",'AVSSimplifiedDeployment-Inputs'!B25)</f>
        <v/>
      </c>
      <c r="I9" s="12"/>
    </row>
    <row r="10" spans="1:9" ht="18.5" x14ac:dyDescent="0.45">
      <c r="A10" t="s">
        <v>126</v>
      </c>
      <c r="B10" t="str">
        <f>IF('AVSSimplifiedDeployment-Inputs'!B26="","",'AVSSimplifiedDeployment-Inputs'!B26)</f>
        <v/>
      </c>
      <c r="I10" s="12"/>
    </row>
    <row r="11" spans="1:9" ht="18.5" x14ac:dyDescent="0.45">
      <c r="A11" t="s">
        <v>127</v>
      </c>
      <c r="B11" t="str">
        <f>IF('AVSSimplifiedDeployment-Inputs'!B27="","",'AVSSimplifiedDeployment-Inputs'!B27)</f>
        <v/>
      </c>
      <c r="I11" s="13"/>
    </row>
    <row r="12" spans="1:9" ht="18.5" x14ac:dyDescent="0.45">
      <c r="A12" t="s">
        <v>128</v>
      </c>
      <c r="B12" t="str">
        <f>'AVSSimplifiedDeployment-Inputs'!B14</f>
        <v>1178f22f-6ce4-45e3-bd92-ba89930be5be</v>
      </c>
      <c r="I12" s="13"/>
    </row>
    <row r="13" spans="1:9" ht="18.5" x14ac:dyDescent="0.45">
      <c r="A13" t="s">
        <v>129</v>
      </c>
      <c r="B13" t="str">
        <f>'AVSSimplifiedDeployment-Inputs'!B15</f>
        <v>tredavis-ARC-vNet</v>
      </c>
      <c r="I13" s="13"/>
    </row>
    <row r="14" spans="1:9" ht="18.5" x14ac:dyDescent="0.45">
      <c r="A14" t="s">
        <v>130</v>
      </c>
      <c r="B14" t="str">
        <f>'AVSSimplifiedDeployment-Inputs'!B16</f>
        <v>tredavis-ARC-ExpressRouteGateway</v>
      </c>
      <c r="I14" s="13"/>
    </row>
    <row r="15" spans="1:9" ht="18.5" x14ac:dyDescent="0.45">
      <c r="A15" t="s">
        <v>131</v>
      </c>
      <c r="B15" t="str">
        <f>'AVSSimplifiedDeployment-Inputs'!B18</f>
        <v>tredavis-ARC</v>
      </c>
      <c r="I15" s="13"/>
    </row>
    <row r="16" spans="1:9" ht="18.5" x14ac:dyDescent="0.45">
      <c r="A16" t="s">
        <v>132</v>
      </c>
      <c r="B16" t="str">
        <f>'AVSSimplifiedDeployment-Inputs'!B17</f>
        <v>Australia East</v>
      </c>
      <c r="I16" s="13"/>
    </row>
    <row r="17" spans="1:9" ht="18.5" x14ac:dyDescent="0.45">
      <c r="A17" t="s">
        <v>133</v>
      </c>
      <c r="B17" t="str">
        <f>'AVSSimplifiedDeployment-Inputs'!B19</f>
        <v>10.55.2.0/24</v>
      </c>
      <c r="I17" s="13"/>
    </row>
    <row r="18" spans="1:9" ht="18.5" x14ac:dyDescent="0.45">
      <c r="I18" s="13"/>
    </row>
    <row r="19" spans="1:9" ht="18.5" x14ac:dyDescent="0.45">
      <c r="I19" s="12"/>
    </row>
    <row r="20" spans="1:9" ht="18.5" x14ac:dyDescent="0.45">
      <c r="I20" s="12"/>
    </row>
    <row r="21" spans="1:9" ht="18.5" x14ac:dyDescent="0.45">
      <c r="I21" s="12"/>
    </row>
  </sheetData>
  <sheetProtection algorithmName="SHA-512" hashValue="ASlnnZFZAsK2OpBNUQ0gnMzjAGivu6o4Qa+JSk4I2CzgXyB7HDSumIFoofZNy3g1fwA0d9C2p4yIgD8IC2b1zg==" saltValue="JxkVhSgOoFBKGr3SxHCjmA==" spinCount="100000" sheet="1" objects="1" scenarios="1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AVSSimplifiedDeployment-Inputs</vt:lpstr>
      <vt:lpstr>Sheet2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Davis</dc:creator>
  <cp:lastModifiedBy>Trevor Davis</cp:lastModifiedBy>
  <dcterms:created xsi:type="dcterms:W3CDTF">2023-02-02T17:30:49Z</dcterms:created>
  <dcterms:modified xsi:type="dcterms:W3CDTF">2023-02-06T17:44:58Z</dcterms:modified>
</cp:coreProperties>
</file>