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redavis_microsoft_com/Documents/GitHub/Azure VMware Solution/AVS-Deployment/"/>
    </mc:Choice>
  </mc:AlternateContent>
  <xr:revisionPtr revIDLastSave="725" documentId="13_ncr:1_{F21C6151-FB12-4FC0-A8AB-6ADFF4C89D14}" xr6:coauthVersionLast="47" xr6:coauthVersionMax="47" xr10:uidLastSave="{461E4936-6828-45FA-93F8-3B65CADFB381}"/>
  <bookViews>
    <workbookView xWindow="-110" yWindow="-110" windowWidth="24220" windowHeight="15500" activeTab="1" xr2:uid="{5967691A-8360-43DC-A1D4-F25DD7306A75}"/>
  </bookViews>
  <sheets>
    <sheet name="ReadMe" sheetId="5" r:id="rId1"/>
    <sheet name="AVSSimplifiedDeployment-Inputs" sheetId="1" r:id="rId2"/>
    <sheet name="EXAMPLE" sheetId="4" r:id="rId3"/>
    <sheet name="Sheet2" sheetId="2" r:id="rId4"/>
    <sheet name="variabl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5" i="3" s="1"/>
  <c r="C11" i="1"/>
  <c r="B4" i="3" s="1"/>
  <c r="C10" i="1"/>
  <c r="C8" i="1"/>
  <c r="B1" i="3" s="1"/>
  <c r="B3" i="3"/>
  <c r="A34" i="1"/>
  <c r="A30" i="1"/>
  <c r="A29" i="1"/>
  <c r="A28" i="1"/>
  <c r="A22" i="1"/>
  <c r="A21" i="1"/>
  <c r="A19" i="1"/>
  <c r="A18" i="1"/>
  <c r="A17" i="1"/>
  <c r="A11" i="1"/>
  <c r="A13" i="1"/>
  <c r="A10" i="1"/>
  <c r="A8" i="1"/>
  <c r="B18" i="3"/>
  <c r="C34" i="1"/>
  <c r="B19" i="3" s="1"/>
  <c r="C29" i="1"/>
  <c r="B10" i="3" s="1"/>
  <c r="C30" i="1"/>
  <c r="B11" i="3" s="1"/>
  <c r="C28" i="1"/>
  <c r="B9" i="3" s="1"/>
  <c r="C22" i="1"/>
  <c r="C21" i="1"/>
  <c r="B15" i="3" s="1"/>
  <c r="C19" i="1"/>
  <c r="B14" i="3" s="1"/>
  <c r="C18" i="1"/>
  <c r="B13" i="3" s="1"/>
  <c r="C17" i="1"/>
  <c r="B12" i="3" s="1"/>
  <c r="B16" i="3"/>
  <c r="D24" i="1"/>
  <c r="B17" i="3"/>
  <c r="D21" i="4"/>
  <c r="D20" i="4"/>
  <c r="D19" i="4"/>
  <c r="D18" i="4"/>
  <c r="D17" i="4"/>
  <c r="B8" i="3"/>
  <c r="B7" i="3"/>
  <c r="B6" i="3"/>
  <c r="B2" i="3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<sst xmlns="http://schemas.openxmlformats.org/spreadsheetml/2006/main" count="231" uniqueCount="155">
  <si>
    <t>Subscription ID</t>
  </si>
  <si>
    <t>Region</t>
  </si>
  <si>
    <t>Which region will AVS be deployed?</t>
  </si>
  <si>
    <t>AVS Resource Group</t>
  </si>
  <si>
    <t>What resource group should AVS be deployed into?  If this resource group does not exist it will be created.</t>
  </si>
  <si>
    <t>AVS Private Cloud Name</t>
  </si>
  <si>
    <t>What should the AVS private cloud be named?</t>
  </si>
  <si>
    <t>Network Block (/22)</t>
  </si>
  <si>
    <t>Put in a /22 network block which does not currently exist in Azure or anywhere else, including any of your on-prem infrastructure.  Input MUST BE in this format - x.x.x.0/22 - For more details see https://learn.microsoft.com/en-us/azure/azure-vmware/plan-private-cloud-deployment#define-the-ip-address-segment-for-private-cloud-management</t>
  </si>
  <si>
    <t>AVS SKU Type</t>
  </si>
  <si>
    <t>On Prem Connectivity</t>
  </si>
  <si>
    <t>How does Azure connect to the on-premises environment?</t>
  </si>
  <si>
    <t>ExpressRoute Gateway</t>
  </si>
  <si>
    <t>South Africa North</t>
  </si>
  <si>
    <t>East Asia</t>
  </si>
  <si>
    <t>Southeast Asia</t>
  </si>
  <si>
    <t>Australia Central</t>
  </si>
  <si>
    <t>Australia East</t>
  </si>
  <si>
    <t>Australia Southeast</t>
  </si>
  <si>
    <t>Brazil South</t>
  </si>
  <si>
    <t>Canada Central</t>
  </si>
  <si>
    <t>Canada East</t>
  </si>
  <si>
    <t>North Europe</t>
  </si>
  <si>
    <t>West Europe</t>
  </si>
  <si>
    <t>France Central</t>
  </si>
  <si>
    <t>Germany West Central</t>
  </si>
  <si>
    <t>Central India</t>
  </si>
  <si>
    <t>South India</t>
  </si>
  <si>
    <t>Japan East</t>
  </si>
  <si>
    <t>Japan West</t>
  </si>
  <si>
    <t>Korea Central</t>
  </si>
  <si>
    <t>Norway East</t>
  </si>
  <si>
    <t>Qatar Central</t>
  </si>
  <si>
    <t>Sweden Central</t>
  </si>
  <si>
    <t>Switzerland North</t>
  </si>
  <si>
    <t>UAE North</t>
  </si>
  <si>
    <t>UK South</t>
  </si>
  <si>
    <t>UK West</t>
  </si>
  <si>
    <t>Central US</t>
  </si>
  <si>
    <t>East US</t>
  </si>
  <si>
    <t>East US 2</t>
  </si>
  <si>
    <t>North Central US</t>
  </si>
  <si>
    <t>South Central US</t>
  </si>
  <si>
    <t>West Central US</t>
  </si>
  <si>
    <t>West US</t>
  </si>
  <si>
    <t>West US 2</t>
  </si>
  <si>
    <t>West US 3</t>
  </si>
  <si>
    <t>AV36</t>
  </si>
  <si>
    <t>AV36P</t>
  </si>
  <si>
    <t>AV52</t>
  </si>
  <si>
    <t>30 Day Trial (Must Be Pre-Approved)</t>
  </si>
  <si>
    <t>ExpressRoute</t>
  </si>
  <si>
    <t>VPN/SD-WAN</t>
  </si>
  <si>
    <t>New</t>
  </si>
  <si>
    <t>Existing</t>
  </si>
  <si>
    <t>It dosen't</t>
  </si>
  <si>
    <t>What is the subscription ID where the on-premises ExpressRoute Circuit is deployed?</t>
  </si>
  <si>
    <t>On-Prem ExpressRoute Circuit Details</t>
  </si>
  <si>
    <t>Resource Group</t>
  </si>
  <si>
    <t>vNet Name</t>
  </si>
  <si>
    <t>ExpressRoute Gateway Name</t>
  </si>
  <si>
    <t>ExpressRoute Gateway Region</t>
  </si>
  <si>
    <t>East US 2 EUAP</t>
  </si>
  <si>
    <t>Central US (Stage)</t>
  </si>
  <si>
    <t>East US 2 (Stage)</t>
  </si>
  <si>
    <t>North Central US (Stage)</t>
  </si>
  <si>
    <t>South Central US (Stage)</t>
  </si>
  <si>
    <t>West US (Stage)</t>
  </si>
  <si>
    <t>West US 2 (Stage)</t>
  </si>
  <si>
    <t>Asia Pacific</t>
  </si>
  <si>
    <t>Australia</t>
  </si>
  <si>
    <t>Brazil</t>
  </si>
  <si>
    <t>Canada</t>
  </si>
  <si>
    <t>Europe</t>
  </si>
  <si>
    <t>France</t>
  </si>
  <si>
    <t>Germany</t>
  </si>
  <si>
    <t>Global</t>
  </si>
  <si>
    <t>India</t>
  </si>
  <si>
    <t>Japan</t>
  </si>
  <si>
    <t>Korea</t>
  </si>
  <si>
    <t>Norway</t>
  </si>
  <si>
    <t>Singapore</t>
  </si>
  <si>
    <t>South Africa</t>
  </si>
  <si>
    <t>Switzerland</t>
  </si>
  <si>
    <t>United States</t>
  </si>
  <si>
    <t>East Asia (Stage)</t>
  </si>
  <si>
    <t>East US STG</t>
  </si>
  <si>
    <t>South Central US STG</t>
  </si>
  <si>
    <t>Jio India West</t>
  </si>
  <si>
    <t>Central US EUAP</t>
  </si>
  <si>
    <t>South Africa West</t>
  </si>
  <si>
    <t>Australia Central 2</t>
  </si>
  <si>
    <t>Jio India Central</t>
  </si>
  <si>
    <t>Korea South</t>
  </si>
  <si>
    <t>West India</t>
  </si>
  <si>
    <t>France South</t>
  </si>
  <si>
    <t>Germany North</t>
  </si>
  <si>
    <t>Norway West</t>
  </si>
  <si>
    <t>Sweden South</t>
  </si>
  <si>
    <t>Switzerland West</t>
  </si>
  <si>
    <t>UAE Central</t>
  </si>
  <si>
    <t>Brazil Southeast</t>
  </si>
  <si>
    <t>Poland Central</t>
  </si>
  <si>
    <t>GatewaySubnet Address Space</t>
  </si>
  <si>
    <t>General</t>
  </si>
  <si>
    <t>What is the name of the on-premises ExpressRoute Circuit?</t>
  </si>
  <si>
    <t>Put in the subscription ID where the Azure VMware Solution Private Cloud will be deployed?</t>
  </si>
  <si>
    <t>ExpressRoute Circuit Name</t>
  </si>
  <si>
    <t>What resource group does the on-prem ExpressRoute exist?</t>
  </si>
  <si>
    <t>AVS Connectivity to Azure Backbone</t>
  </si>
  <si>
    <t>Do you want to re-use an existing ExpressRoute Gateway to connect AVS to the Azure backbone?  Typically the one which has your on-premises ExpressRoute is re-used for AVS, but if a new one is desired, or you don't already have one, new ExpressRoute Gateway can be created.</t>
  </si>
  <si>
    <t xml:space="preserve">Because you are creating a new ExpressRoute Gateway in the vNet documented in cell B15, you will need to identify the subnet for the GatewaySubnet.  The subnet needs to be documented in this format x.x.x.x/x. </t>
  </si>
  <si>
    <t>AVS On-Prem Connectivity</t>
  </si>
  <si>
    <t>This script only supports connecting AVS to on-prem if on-prem is connected to Azure via an ExpressRoute.  You will need to manually connect AVS to on-prem after this script completes.</t>
  </si>
  <si>
    <t xml:space="preserve"> --Make Selection--</t>
  </si>
  <si>
    <t>ExpressRoute Gateway Resource Group</t>
  </si>
  <si>
    <t>$avssub</t>
  </si>
  <si>
    <t>$regionfordeployment</t>
  </si>
  <si>
    <t>$avsrgname</t>
  </si>
  <si>
    <t>$pcname</t>
  </si>
  <si>
    <t>$avsaddressblock</t>
  </si>
  <si>
    <t>$avssku</t>
  </si>
  <si>
    <t>$onpremconnectivity</t>
  </si>
  <si>
    <t>$exrgwneworexisting</t>
  </si>
  <si>
    <t>$OnPremExpressRouteCircuitSub</t>
  </si>
  <si>
    <t>$nameofonpremexrcircuit</t>
  </si>
  <si>
    <t>$rgofonpremexrcircuit</t>
  </si>
  <si>
    <t>$exrgwsub</t>
  </si>
  <si>
    <t>$exrvnetname</t>
  </si>
  <si>
    <t>$exrgwname</t>
  </si>
  <si>
    <t>$exrgwrg</t>
  </si>
  <si>
    <t>$exrgwregion</t>
  </si>
  <si>
    <t>$gatewaysubnetaddressspace</t>
  </si>
  <si>
    <t>10.0.0.0/22</t>
  </si>
  <si>
    <t>10.55.2.0/24</t>
  </si>
  <si>
    <t>Azure VMware Solution Simplified Deployment</t>
  </si>
  <si>
    <t>11XXXXXX-6ce4-XXXX-bd92-XXXX930beXXX</t>
  </si>
  <si>
    <t>myavsresourcegroup</t>
  </si>
  <si>
    <t>myavsprivatecloud</t>
  </si>
  <si>
    <t>myvnet</t>
  </si>
  <si>
    <t>MyAVSvNetGateway</t>
  </si>
  <si>
    <t>AVSResourceGroup</t>
  </si>
  <si>
    <t>MyOnPremCircuit</t>
  </si>
  <si>
    <t>ProductionResourceGroup</t>
  </si>
  <si>
    <t>Which AVS SKU would you like to deploy?</t>
  </si>
  <si>
    <t>Deploy ARC for AVS</t>
  </si>
  <si>
    <t>Yes</t>
  </si>
  <si>
    <t>No</t>
  </si>
  <si>
    <t>Network for ARC for AVS</t>
  </si>
  <si>
    <t>This is a network which will be created on the Azure VMware Solution Private Cloud, i.e., an NSX Segment in the cluster.  It must be a /28 network segment.  Input a unique network segment which does not exist anywhere on-premises or within your Azure environment.  Must be in this format, x.x.x.1./28</t>
  </si>
  <si>
    <t>192.168.10.1/28</t>
  </si>
  <si>
    <t>$deployarc</t>
  </si>
  <si>
    <t>$networkCIDRForApplianceVM</t>
  </si>
  <si>
    <t>Azure ARC for AVS</t>
  </si>
  <si>
    <t>Help Videos &amp; 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</si>
</sst>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enorite"/>
    </font>
    <font>
      <i/>
      <sz val="14"/>
      <color theme="1"/>
      <name val="Tenorite"/>
    </font>
    <font>
      <b/>
      <u/>
      <sz val="16"/>
      <color theme="1"/>
      <name val="Tenorite"/>
    </font>
    <font>
      <sz val="48"/>
      <color theme="0"/>
      <name val="Tenorite"/>
    </font>
    <font>
      <u/>
      <sz val="11"/>
      <color theme="10"/>
      <name val="Calibri"/>
      <family val="2"/>
      <scheme val="minor"/>
    </font>
    <font>
      <u/>
      <sz val="18"/>
      <color theme="0"/>
      <name val="Tenorite"/>
    </font>
  </fonts>
  <fills count="11">
    <fill>
      <patternFill patternType="none"/>
    </fill>
    <fill>
      <patternFill patternType="gray125"/>
    </fill>
    <fill>
      <patternFill patternType="solid">
        <fgColor rgb="FF00A1F1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7CBB0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F65314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4" fillId="4" borderId="0" xfId="0" applyFont="1" applyFill="1"/>
    <xf numFmtId="0" fontId="4" fillId="3" borderId="0" xfId="0" applyFont="1" applyFill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4" fillId="6" borderId="0" xfId="0" applyFont="1" applyFill="1"/>
    <xf numFmtId="0" fontId="2" fillId="6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4" fillId="4" borderId="4" xfId="0" applyFont="1" applyFill="1" applyBorder="1"/>
    <xf numFmtId="0" fontId="3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 wrapText="1"/>
    </xf>
    <xf numFmtId="0" fontId="4" fillId="6" borderId="4" xfId="0" applyFont="1" applyFill="1" applyBorder="1"/>
    <xf numFmtId="0" fontId="3" fillId="6" borderId="3" xfId="0" applyFont="1" applyFill="1" applyBorder="1"/>
    <xf numFmtId="0" fontId="2" fillId="6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2" fillId="8" borderId="6" xfId="0" applyFont="1" applyFill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3" fillId="8" borderId="7" xfId="0" applyFont="1" applyFill="1" applyBorder="1" applyAlignment="1">
      <alignment horizontal="left" vertical="center" wrapText="1"/>
    </xf>
    <xf numFmtId="0" fontId="2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/>
    </xf>
    <xf numFmtId="0" fontId="4" fillId="9" borderId="4" xfId="0" applyFont="1" applyFill="1" applyBorder="1"/>
    <xf numFmtId="0" fontId="2" fillId="9" borderId="3" xfId="0" applyFont="1" applyFill="1" applyBorder="1"/>
    <xf numFmtId="0" fontId="2" fillId="9" borderId="5" xfId="0" applyFont="1" applyFill="1" applyBorder="1" applyAlignment="1">
      <alignment wrapText="1"/>
    </xf>
    <xf numFmtId="0" fontId="2" fillId="9" borderId="8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 wrapText="1"/>
    </xf>
    <xf numFmtId="0" fontId="2" fillId="9" borderId="6" xfId="0" applyFont="1" applyFill="1" applyBorder="1"/>
    <xf numFmtId="0" fontId="2" fillId="9" borderId="1" xfId="0" applyFont="1" applyFill="1" applyBorder="1"/>
    <xf numFmtId="0" fontId="2" fillId="9" borderId="7" xfId="0" applyFont="1" applyFill="1" applyBorder="1" applyAlignment="1">
      <alignment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8" borderId="4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4" fillId="3" borderId="10" xfId="0" applyFont="1" applyFill="1" applyBorder="1"/>
    <xf numFmtId="0" fontId="7" fillId="10" borderId="11" xfId="1" applyFont="1" applyFill="1" applyBorder="1" applyAlignment="1">
      <alignment horizontal="center" vertical="center" wrapText="1"/>
    </xf>
    <xf numFmtId="0" fontId="7" fillId="10" borderId="12" xfId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theme="0"/>
      </font>
    </dxf>
    <dxf>
      <font>
        <color rgb="FF737373"/>
      </font>
    </dxf>
    <dxf>
      <font>
        <color theme="0"/>
      </font>
    </dxf>
    <dxf>
      <font>
        <color rgb="FF737373"/>
      </font>
    </dxf>
    <dxf>
      <font>
        <color rgb="FF7CBB00"/>
      </font>
      <numFmt numFmtId="164" formatCode=";;;"/>
    </dxf>
    <dxf>
      <numFmt numFmtId="164" formatCode=";;;"/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theme="5" tint="0.59996337778862885"/>
      </font>
    </dxf>
    <dxf>
      <numFmt numFmtId="164" formatCode=";;;"/>
      <border>
        <left/>
        <right/>
        <top/>
        <bottom/>
      </border>
    </dxf>
    <dxf>
      <numFmt numFmtId="164" formatCode=";;;"/>
      <border>
        <left/>
        <right/>
        <top/>
        <bottom/>
      </border>
    </dxf>
    <dxf>
      <font>
        <color rgb="FF7CBB00"/>
      </font>
      <numFmt numFmtId="164" formatCode=";;;"/>
    </dxf>
  </dxfs>
  <tableStyles count="0" defaultTableStyle="TableStyleMedium2" defaultPivotStyle="PivotStyleLight16"/>
  <colors>
    <mruColors>
      <color rgb="FFBDD7EE"/>
      <color rgb="FF00A1F1"/>
      <color rgb="FF737373"/>
      <color rgb="FFF65314"/>
      <color rgb="FFCC99FF"/>
      <color rgb="FF7CBB00"/>
      <color rgb="FFCC66FF"/>
      <color rgb="FFCC00FF"/>
      <color rgb="FFFFB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134470</xdr:colOff>
      <xdr:row>0</xdr:row>
      <xdr:rowOff>21175</xdr:rowOff>
    </xdr:from>
    <xdr:to>
      <xdr:col>1</xdr:col>
      <xdr:colOff>1105648</xdr:colOff>
      <xdr:row>3</xdr:row>
      <xdr:rowOff>183933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12B446-01E4-508F-2F06-E95FEED82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09" b="91045" l="7143" r="92208">
                      <a14:foregroundMark x1="7792" y1="55224" x2="7792" y2="55224"/>
                      <a14:foregroundMark x1="92208" y1="60448" x2="92208" y2="60448"/>
                      <a14:foregroundMark x1="61688" y1="89552" x2="61688" y2="89552"/>
                      <a14:foregroundMark x1="77273" y1="91045" x2="77273" y2="91045"/>
                      <a14:foregroundMark x1="74675" y1="90299" x2="74675" y2="90299"/>
                      <a14:foregroundMark x1="73377" y1="82090" x2="73377" y2="82090"/>
                      <a14:foregroundMark x1="52597" y1="36567" x2="52597" y2="36567"/>
                      <a14:foregroundMark x1="52597" y1="35075" x2="52597" y2="35075"/>
                      <a14:foregroundMark x1="48701" y1="32836" x2="48701" y2="32836"/>
                      <a14:foregroundMark x1="46104" y1="34328" x2="46104" y2="34328"/>
                      <a14:foregroundMark x1="43506" y1="38060" x2="43506" y2="38060"/>
                      <a14:foregroundMark x1="38961" y1="44030" x2="38961" y2="44030"/>
                      <a14:foregroundMark x1="40909" y1="54478" x2="40909" y2="54478"/>
                      <a14:foregroundMark x1="45455" y1="64925" x2="45455" y2="64925"/>
                      <a14:foregroundMark x1="53896" y1="64925" x2="53896" y2="649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058" y="21175"/>
          <a:ext cx="971178" cy="854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149412</xdr:colOff>
      <xdr:row>0</xdr:row>
      <xdr:rowOff>12860</xdr:rowOff>
    </xdr:from>
    <xdr:to>
      <xdr:col>1</xdr:col>
      <xdr:colOff>1187824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63762-75C2-4116-B7C3-9C3CFFD6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09" b="91045" l="7143" r="92208">
                      <a14:foregroundMark x1="7792" y1="55224" x2="7792" y2="55224"/>
                      <a14:foregroundMark x1="92208" y1="60448" x2="92208" y2="60448"/>
                      <a14:foregroundMark x1="61688" y1="89552" x2="61688" y2="89552"/>
                      <a14:foregroundMark x1="77273" y1="91045" x2="77273" y2="91045"/>
                      <a14:foregroundMark x1="74675" y1="90299" x2="74675" y2="90299"/>
                      <a14:foregroundMark x1="73377" y1="82090" x2="73377" y2="82090"/>
                      <a14:foregroundMark x1="52597" y1="36567" x2="52597" y2="36567"/>
                      <a14:foregroundMark x1="52597" y1="35075" x2="52597" y2="35075"/>
                      <a14:foregroundMark x1="48701" y1="32836" x2="48701" y2="32836"/>
                      <a14:foregroundMark x1="46104" y1="34328" x2="46104" y2="34328"/>
                      <a14:foregroundMark x1="43506" y1="38060" x2="43506" y2="38060"/>
                      <a14:foregroundMark x1="38961" y1="44030" x2="38961" y2="44030"/>
                      <a14:foregroundMark x1="40909" y1="54478" x2="40909" y2="54478"/>
                      <a14:foregroundMark x1="45455" y1="64925" x2="45455" y2="64925"/>
                      <a14:foregroundMark x1="53896" y1="64925" x2="53896" y2="649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2860"/>
          <a:ext cx="1038412" cy="913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rtualworkloads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C202-A6F5-485F-831C-6DD61CA6177C}">
  <sheetPr codeName="Sheet3"/>
  <dimension ref="A1"/>
  <sheetViews>
    <sheetView workbookViewId="0">
      <selection activeCell="D4" sqref="D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95C-DAF3-4421-A1FA-87EFAA3B5CCC}">
  <sheetPr codeName="Sheet1"/>
  <dimension ref="A1:E34"/>
  <sheetViews>
    <sheetView tabSelected="1" zoomScale="85" zoomScaleNormal="85" workbookViewId="0">
      <selection activeCell="C8" sqref="C8"/>
    </sheetView>
  </sheetViews>
  <sheetFormatPr defaultRowHeight="18" x14ac:dyDescent="0.4"/>
  <cols>
    <col min="1" max="1" width="8.7265625" style="3"/>
    <col min="2" max="2" width="52.7265625" style="3" customWidth="1"/>
    <col min="3" max="3" width="64.26953125" style="3" bestFit="1" customWidth="1"/>
    <col min="4" max="4" width="138.6328125" style="4" customWidth="1"/>
    <col min="5" max="16384" width="8.7265625" style="3"/>
  </cols>
  <sheetData>
    <row r="1" spans="1:5" x14ac:dyDescent="0.4">
      <c r="A1" s="22"/>
      <c r="B1" s="69" t="s">
        <v>135</v>
      </c>
      <c r="C1" s="69"/>
      <c r="D1" s="69"/>
      <c r="E1" s="22"/>
    </row>
    <row r="2" spans="1:5" ht="18" customHeight="1" x14ac:dyDescent="0.4">
      <c r="A2" s="22"/>
      <c r="B2" s="69"/>
      <c r="C2" s="69"/>
      <c r="D2" s="69"/>
      <c r="E2" s="22"/>
    </row>
    <row r="3" spans="1:5" ht="18" customHeight="1" x14ac:dyDescent="0.4">
      <c r="A3" s="22"/>
      <c r="B3" s="69"/>
      <c r="C3" s="69"/>
      <c r="D3" s="69"/>
      <c r="E3" s="22"/>
    </row>
    <row r="4" spans="1:5" ht="18" customHeight="1" x14ac:dyDescent="0.4">
      <c r="A4" s="22"/>
      <c r="B4" s="69"/>
      <c r="C4" s="69"/>
      <c r="D4" s="69"/>
      <c r="E4" s="22"/>
    </row>
    <row r="5" spans="1:5" x14ac:dyDescent="0.4">
      <c r="A5" s="22"/>
      <c r="B5" s="76" t="s">
        <v>154</v>
      </c>
      <c r="C5" s="78"/>
      <c r="D5" s="23"/>
      <c r="E5" s="22"/>
    </row>
    <row r="6" spans="1:5" x14ac:dyDescent="0.4">
      <c r="A6" s="22"/>
      <c r="B6" s="77"/>
      <c r="C6" s="78"/>
      <c r="D6" s="23"/>
      <c r="E6" s="22"/>
    </row>
    <row r="7" spans="1:5" ht="20.5" x14ac:dyDescent="0.45">
      <c r="A7" s="22"/>
      <c r="B7" s="75" t="s">
        <v>104</v>
      </c>
      <c r="C7" s="5"/>
      <c r="D7" s="6"/>
      <c r="E7" s="22"/>
    </row>
    <row r="8" spans="1:5" x14ac:dyDescent="0.4">
      <c r="A8" s="22" t="str">
        <f>"Example: "&amp;EXAMPLE!C8</f>
        <v>Example: 11XXXXXX-6ce4-XXXX-bd92-XXXX930beXXX</v>
      </c>
      <c r="B8" s="13" t="s">
        <v>0</v>
      </c>
      <c r="C8" s="48" t="str">
        <f>A8</f>
        <v>Example: 11XXXXXX-6ce4-XXXX-bd92-XXXX930beXXX</v>
      </c>
      <c r="D8" s="14" t="s">
        <v>106</v>
      </c>
      <c r="E8" s="22"/>
    </row>
    <row r="9" spans="1:5" x14ac:dyDescent="0.4">
      <c r="A9" s="22"/>
      <c r="B9" s="15" t="s">
        <v>1</v>
      </c>
      <c r="C9" s="49" t="s">
        <v>114</v>
      </c>
      <c r="D9" s="16" t="s">
        <v>2</v>
      </c>
      <c r="E9" s="22"/>
    </row>
    <row r="10" spans="1:5" x14ac:dyDescent="0.4">
      <c r="A10" s="22" t="str">
        <f>"Example: "&amp;EXAMPLE!C10</f>
        <v>Example: myavsresourcegroup</v>
      </c>
      <c r="B10" s="15" t="s">
        <v>3</v>
      </c>
      <c r="C10" s="48" t="str">
        <f>A10</f>
        <v>Example: myavsresourcegroup</v>
      </c>
      <c r="D10" s="16" t="s">
        <v>4</v>
      </c>
      <c r="E10" s="22"/>
    </row>
    <row r="11" spans="1:5" x14ac:dyDescent="0.4">
      <c r="A11" s="22" t="str">
        <f>"Example: "&amp;EXAMPLE!C11</f>
        <v>Example: myavsprivatecloud</v>
      </c>
      <c r="B11" s="15" t="s">
        <v>5</v>
      </c>
      <c r="C11" s="48" t="str">
        <f>A11</f>
        <v>Example: myavsprivatecloud</v>
      </c>
      <c r="D11" s="16" t="s">
        <v>6</v>
      </c>
      <c r="E11" s="22"/>
    </row>
    <row r="12" spans="1:5" x14ac:dyDescent="0.4">
      <c r="A12" s="22"/>
      <c r="B12" s="7" t="s">
        <v>9</v>
      </c>
      <c r="C12" s="50" t="s">
        <v>49</v>
      </c>
      <c r="D12" s="8" t="s">
        <v>144</v>
      </c>
      <c r="E12" s="22"/>
    </row>
    <row r="13" spans="1:5" ht="72" x14ac:dyDescent="0.4">
      <c r="A13" s="22" t="str">
        <f>"Example: "&amp;EXAMPLE!C13</f>
        <v>Example: 10.0.0.0/22</v>
      </c>
      <c r="B13" s="15" t="s">
        <v>7</v>
      </c>
      <c r="C13" s="49" t="str">
        <f>A13</f>
        <v>Example: 10.0.0.0/22</v>
      </c>
      <c r="D13" s="16" t="s">
        <v>8</v>
      </c>
      <c r="E13" s="22"/>
    </row>
    <row r="14" spans="1:5" x14ac:dyDescent="0.4">
      <c r="A14" s="22"/>
      <c r="B14" s="22"/>
      <c r="C14" s="22"/>
      <c r="D14" s="23"/>
      <c r="E14" s="22"/>
    </row>
    <row r="15" spans="1:5" ht="20.5" x14ac:dyDescent="0.45">
      <c r="A15" s="22"/>
      <c r="B15" s="39" t="s">
        <v>109</v>
      </c>
      <c r="C15" s="21"/>
      <c r="D15" s="40"/>
      <c r="E15" s="22"/>
    </row>
    <row r="16" spans="1:5" ht="54" x14ac:dyDescent="0.4">
      <c r="A16" s="22"/>
      <c r="B16" s="41" t="s">
        <v>12</v>
      </c>
      <c r="C16" s="51" t="s">
        <v>114</v>
      </c>
      <c r="D16" s="42" t="s">
        <v>110</v>
      </c>
      <c r="E16" s="22"/>
    </row>
    <row r="17" spans="1:5" x14ac:dyDescent="0.4">
      <c r="A17" s="22" t="str">
        <f>"Example: "&amp;EXAMPLE!C17</f>
        <v>Example: 11XXXXXX-6ce4-XXXX-bd92-XXXX930beXXX</v>
      </c>
      <c r="B17" s="43" t="s">
        <v>0</v>
      </c>
      <c r="C17" s="52" t="str">
        <f>"Example: "&amp;EXAMPLE!C17</f>
        <v>Example: 11XXXXXX-6ce4-XXXX-bd92-XXXX930beXXX</v>
      </c>
      <c r="D17" s="44" t="str">
        <f>IF($C$16="New","What is the Subscription ID where you want to have the ExpressRoute Gateway deployed?","What is the Subscription ID where the ExpressRoute Gateway is currently deployed?")</f>
        <v>What is the Subscription ID where the ExpressRoute Gateway is currently deployed?</v>
      </c>
      <c r="E17" s="22"/>
    </row>
    <row r="18" spans="1:5" x14ac:dyDescent="0.4">
      <c r="A18" s="22" t="str">
        <f>"Example: "&amp;EXAMPLE!C18</f>
        <v>Example: myvnet</v>
      </c>
      <c r="B18" s="43" t="s">
        <v>59</v>
      </c>
      <c r="C18" s="52" t="str">
        <f>"Example: "&amp;EXAMPLE!C18</f>
        <v>Example: myvnet</v>
      </c>
      <c r="D18" s="44" t="str">
        <f>IF($C$16="New","What is the name of the vNet where you want to have the ExpressRoute Gateway deployed?","What is name of the vNet where the ExpressRoute Gateway is currently deployed?")</f>
        <v>What is name of the vNet where the ExpressRoute Gateway is currently deployed?</v>
      </c>
      <c r="E18" s="22"/>
    </row>
    <row r="19" spans="1:5" x14ac:dyDescent="0.4">
      <c r="A19" s="22" t="str">
        <f>"Example: "&amp;EXAMPLE!C19</f>
        <v>Example: MyAVSvNetGateway</v>
      </c>
      <c r="B19" s="43" t="s">
        <v>60</v>
      </c>
      <c r="C19" s="52" t="str">
        <f>"Example: "&amp;EXAMPLE!C19</f>
        <v>Example: MyAVSvNetGateway</v>
      </c>
      <c r="D19" s="44" t="str">
        <f>IF($C$16="New","What is the name you want to assign to the new ExpressRoute Gateway?","What is the name of the existing ExpressRoute Gateway?")</f>
        <v>What is the name of the existing ExpressRoute Gateway?</v>
      </c>
      <c r="E19" s="22"/>
    </row>
    <row r="20" spans="1:5" x14ac:dyDescent="0.4">
      <c r="A20" s="22"/>
      <c r="B20" s="43" t="s">
        <v>61</v>
      </c>
      <c r="C20" s="52" t="s">
        <v>114</v>
      </c>
      <c r="D20" s="44" t="str">
        <f>IF($C$16="New","What region should the ExpressRoute Gateway be deployed?","What region is the ExpressRoute Gateway currently deployed?")</f>
        <v>What region is the ExpressRoute Gateway currently deployed?</v>
      </c>
      <c r="E20" s="22"/>
    </row>
    <row r="21" spans="1:5" x14ac:dyDescent="0.4">
      <c r="A21" s="22" t="str">
        <f>"Example: "&amp;EXAMPLE!C21</f>
        <v>Example: AVSResourceGroup</v>
      </c>
      <c r="B21" s="43" t="s">
        <v>115</v>
      </c>
      <c r="C21" s="52" t="str">
        <f>"Example: "&amp;EXAMPLE!C21</f>
        <v>Example: AVSResourceGroup</v>
      </c>
      <c r="D21" s="44" t="str">
        <f>IF($C$16="New","What Resource Group should the ExpressRoute Gateway be deployed?  If the Resource Group does not exist it will be created.","What Resource Group is the ExpressRoute Gateway currently deployed?  ")</f>
        <v xml:space="preserve">What Resource Group is the ExpressRoute Gateway currently deployed?  </v>
      </c>
      <c r="E21" s="22"/>
    </row>
    <row r="22" spans="1:5" ht="37" customHeight="1" x14ac:dyDescent="0.4">
      <c r="A22" s="22" t="str">
        <f>"Example: "&amp;EXAMPLE!C22</f>
        <v>Example: 10.55.2.0/24</v>
      </c>
      <c r="B22" s="43" t="s">
        <v>103</v>
      </c>
      <c r="C22" s="52" t="str">
        <f>"Example: "&amp;EXAMPLE!C22</f>
        <v>Example: 10.55.2.0/24</v>
      </c>
      <c r="D22" s="44" t="s">
        <v>111</v>
      </c>
      <c r="E22" s="22"/>
    </row>
    <row r="23" spans="1:5" x14ac:dyDescent="0.4">
      <c r="A23" s="22"/>
      <c r="B23" s="22"/>
      <c r="C23" s="22"/>
      <c r="D23" s="23"/>
      <c r="E23" s="22"/>
    </row>
    <row r="24" spans="1:5" ht="20.5" x14ac:dyDescent="0.45">
      <c r="A24" s="22"/>
      <c r="B24" s="45" t="s">
        <v>112</v>
      </c>
      <c r="C24" s="46"/>
      <c r="D24" s="73" t="str">
        <f>IF(C25="ExpressRoute","How does Azure connect to the on-premises environment?",IF(C25="VPN/SD-WAN","This script only supports connecting AVS to on-prem if on-prem is connected to Azure via an ExpressRoute.  You will need to manually connect AVS to on-prem after this script completes.",IF(C25="It dosen't","This script only supports connecting AVS to on-prem if on-prem is connected to Azure via an ExpressRoute.  You will need to manually connect AVS to on-prem after This script completes.",IF(C25=" --Make Selection--","How does Azure connect to the on-premises environment?"))))</f>
        <v>How does Azure connect to the on-premises environment?</v>
      </c>
      <c r="E24" s="22"/>
    </row>
    <row r="25" spans="1:5" x14ac:dyDescent="0.4">
      <c r="A25" s="22"/>
      <c r="B25" s="47" t="s">
        <v>10</v>
      </c>
      <c r="C25" s="53" t="s">
        <v>114</v>
      </c>
      <c r="D25" s="74"/>
      <c r="E25" s="22"/>
    </row>
    <row r="26" spans="1:5" x14ac:dyDescent="0.4">
      <c r="A26" s="22"/>
      <c r="B26" s="22"/>
      <c r="C26" s="22"/>
      <c r="D26" s="23"/>
      <c r="E26" s="22"/>
    </row>
    <row r="27" spans="1:5" ht="20.5" x14ac:dyDescent="0.4">
      <c r="A27" s="22"/>
      <c r="B27" s="70" t="s">
        <v>57</v>
      </c>
      <c r="C27" s="71"/>
      <c r="D27" s="72"/>
      <c r="E27" s="22"/>
    </row>
    <row r="28" spans="1:5" x14ac:dyDescent="0.4">
      <c r="A28" s="22" t="str">
        <f>"Example: "&amp;EXAMPLE!C28</f>
        <v>Example: 11XXXXXX-6ce4-XXXX-bd92-XXXX930beXXX</v>
      </c>
      <c r="B28" s="54" t="s">
        <v>0</v>
      </c>
      <c r="C28" s="55" t="str">
        <f>"Example: "&amp;EXAMPLE!C28</f>
        <v>Example: 11XXXXXX-6ce4-XXXX-bd92-XXXX930beXXX</v>
      </c>
      <c r="D28" s="56" t="s">
        <v>56</v>
      </c>
      <c r="E28" s="22"/>
    </row>
    <row r="29" spans="1:5" x14ac:dyDescent="0.4">
      <c r="A29" s="22" t="str">
        <f>"Example: "&amp;EXAMPLE!C29</f>
        <v>Example: MyOnPremCircuit</v>
      </c>
      <c r="B29" s="57" t="s">
        <v>107</v>
      </c>
      <c r="C29" s="55" t="str">
        <f>"Example: "&amp;EXAMPLE!C29</f>
        <v>Example: MyOnPremCircuit</v>
      </c>
      <c r="D29" s="58" t="s">
        <v>105</v>
      </c>
      <c r="E29" s="22"/>
    </row>
    <row r="30" spans="1:5" x14ac:dyDescent="0.4">
      <c r="A30" s="22" t="str">
        <f>"Example: "&amp;EXAMPLE!C30</f>
        <v>Example: ProductionResourceGroup</v>
      </c>
      <c r="B30" s="57" t="s">
        <v>58</v>
      </c>
      <c r="C30" s="55" t="str">
        <f>"Example: "&amp;EXAMPLE!C30</f>
        <v>Example: ProductionResourceGroup</v>
      </c>
      <c r="D30" s="58" t="s">
        <v>108</v>
      </c>
      <c r="E30" s="22"/>
    </row>
    <row r="31" spans="1:5" x14ac:dyDescent="0.4">
      <c r="A31" s="22"/>
      <c r="B31" s="22"/>
      <c r="C31" s="22"/>
      <c r="D31" s="23"/>
      <c r="E31" s="22"/>
    </row>
    <row r="32" spans="1:5" ht="20.5" x14ac:dyDescent="0.45">
      <c r="A32" s="22"/>
      <c r="B32" s="60" t="s">
        <v>153</v>
      </c>
      <c r="C32" s="61"/>
      <c r="D32" s="62"/>
      <c r="E32" s="22"/>
    </row>
    <row r="33" spans="1:5" x14ac:dyDescent="0.4">
      <c r="A33" s="22" t="s">
        <v>146</v>
      </c>
      <c r="B33" s="65" t="s">
        <v>145</v>
      </c>
      <c r="C33" s="66" t="s">
        <v>146</v>
      </c>
      <c r="D33" s="67"/>
      <c r="E33" s="22"/>
    </row>
    <row r="34" spans="1:5" ht="54" x14ac:dyDescent="0.4">
      <c r="A34" s="22" t="str">
        <f>"Example: "&amp;EXAMPLE!C34</f>
        <v>Example: 192.168.10.1/28</v>
      </c>
      <c r="B34" s="63" t="s">
        <v>148</v>
      </c>
      <c r="C34" s="59" t="str">
        <f>"Example: "&amp;EXAMPLE!C34</f>
        <v>Example: 192.168.10.1/28</v>
      </c>
      <c r="D34" s="64" t="s">
        <v>149</v>
      </c>
      <c r="E34" s="22"/>
    </row>
  </sheetData>
  <mergeCells count="5">
    <mergeCell ref="B1:D4"/>
    <mergeCell ref="B27:D27"/>
    <mergeCell ref="D24:D25"/>
    <mergeCell ref="B5:B6"/>
    <mergeCell ref="C5:C6"/>
  </mergeCells>
  <conditionalFormatting sqref="B22:D22">
    <cfRule type="expression" dxfId="14" priority="24">
      <formula>$C$16="Existing"</formula>
    </cfRule>
  </conditionalFormatting>
  <conditionalFormatting sqref="B27:D30">
    <cfRule type="expression" dxfId="13" priority="4">
      <formula>$C$25="VPN/SD-WAN"</formula>
    </cfRule>
    <cfRule type="expression" dxfId="12" priority="5">
      <formula>$C$25="It dosen't"</formula>
    </cfRule>
  </conditionalFormatting>
  <conditionalFormatting sqref="B34:D34">
    <cfRule type="expression" dxfId="11" priority="1">
      <formula>$C$33="No"</formula>
    </cfRule>
  </conditionalFormatting>
  <conditionalFormatting sqref="C8:C22">
    <cfRule type="expression" dxfId="10" priority="13">
      <formula>ISNUMBER(SEARCH("Example",C8))</formula>
    </cfRule>
  </conditionalFormatting>
  <conditionalFormatting sqref="C28:C30">
    <cfRule type="expression" dxfId="9" priority="14">
      <formula>ISNUMBER(SEARCH("Example",C28))</formula>
    </cfRule>
  </conditionalFormatting>
  <conditionalFormatting sqref="C34">
    <cfRule type="expression" dxfId="8" priority="9">
      <formula>ISNUMBER(SEARCH("Example",C34))</formula>
    </cfRule>
  </conditionalFormatting>
  <conditionalFormatting sqref="D24:D25">
    <cfRule type="expression" dxfId="7" priority="2">
      <formula>$C$25="VPN/SD-WAN"</formula>
    </cfRule>
    <cfRule type="expression" dxfId="6" priority="3">
      <formula>$C$25="It dosen't"</formula>
    </cfRule>
  </conditionalFormatting>
  <hyperlinks>
    <hyperlink ref="B5:B6" r:id="rId1" display="https://www.virtualworkloads.com/" xr:uid="{81C5833D-33DE-4C71-B352-8FCD1AE6A92C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E682181-37AC-4335-B620-0940885D6DBA}">
          <x14:formula1>
            <xm:f>Sheet2!$A$1:$A$25</xm:f>
          </x14:formula1>
          <xm:sqref>C9</xm:sqref>
        </x14:dataValidation>
        <x14:dataValidation type="list" allowBlank="1" showInputMessage="1" showErrorMessage="1" xr:uid="{204BFB0F-E118-4D1F-9650-CFEE35BD9992}">
          <x14:formula1>
            <xm:f>Sheet2!$C$1:$C$4</xm:f>
          </x14:formula1>
          <xm:sqref>C25</xm:sqref>
        </x14:dataValidation>
        <x14:dataValidation type="list" allowBlank="1" showInputMessage="1" showErrorMessage="1" xr:uid="{8520FE50-0FF2-4800-9FF3-4504ABE45190}">
          <x14:formula1>
            <xm:f>Sheet2!$D$1:$D$3</xm:f>
          </x14:formula1>
          <xm:sqref>C16</xm:sqref>
        </x14:dataValidation>
        <x14:dataValidation type="list" allowBlank="1" showInputMessage="1" showErrorMessage="1" xr:uid="{8287C2FF-7A0B-43D6-8D29-3F2054511EA6}">
          <x14:formula1>
            <xm:f>Sheet2!$E$1:$E$76</xm:f>
          </x14:formula1>
          <xm:sqref>C20</xm:sqref>
        </x14:dataValidation>
        <x14:dataValidation type="list" allowBlank="1" showInputMessage="1" showErrorMessage="1" xr:uid="{A7E6580A-16DD-4CDF-BF30-61611FF822B4}">
          <x14:formula1>
            <xm:f>Sheet2!$B$1:$B$5</xm:f>
          </x14:formula1>
          <xm:sqref>C12</xm:sqref>
        </x14:dataValidation>
        <x14:dataValidation type="list" allowBlank="1" showInputMessage="1" showErrorMessage="1" xr:uid="{E6E16447-EA5F-4CA8-A419-ACF5EEA69977}">
          <x14:formula1>
            <xm:f>Sheet2!$F$1:$F$2</xm:f>
          </x14:formula1>
          <xm:sqref>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23C4-DB6D-482A-B02A-12E2E300F61E}">
  <sheetPr codeName="Sheet4"/>
  <dimension ref="A1:E34"/>
  <sheetViews>
    <sheetView zoomScale="85" zoomScaleNormal="85" workbookViewId="0">
      <selection activeCell="A5" sqref="A5:XFD5"/>
    </sheetView>
  </sheetViews>
  <sheetFormatPr defaultRowHeight="18" x14ac:dyDescent="0.4"/>
  <cols>
    <col min="1" max="1" width="8.7265625" style="3"/>
    <col min="2" max="2" width="46.08984375" style="3" customWidth="1"/>
    <col min="3" max="3" width="52.81640625" style="3" customWidth="1"/>
    <col min="4" max="4" width="138.6328125" style="4" customWidth="1"/>
    <col min="5" max="16384" width="8.7265625" style="3"/>
  </cols>
  <sheetData>
    <row r="1" spans="1:5" x14ac:dyDescent="0.4">
      <c r="B1" s="69" t="s">
        <v>135</v>
      </c>
      <c r="C1" s="69"/>
      <c r="D1" s="69"/>
    </row>
    <row r="2" spans="1:5" ht="18" customHeight="1" x14ac:dyDescent="0.4">
      <c r="A2" s="22"/>
      <c r="B2" s="69"/>
      <c r="C2" s="69"/>
      <c r="D2" s="69"/>
      <c r="E2" s="22"/>
    </row>
    <row r="3" spans="1:5" ht="18" customHeight="1" x14ac:dyDescent="0.4">
      <c r="A3" s="22"/>
      <c r="B3" s="69"/>
      <c r="C3" s="69"/>
      <c r="D3" s="69"/>
      <c r="E3" s="22"/>
    </row>
    <row r="4" spans="1:5" ht="18" customHeight="1" x14ac:dyDescent="0.4">
      <c r="A4" s="22"/>
      <c r="B4" s="69"/>
      <c r="C4" s="69"/>
      <c r="D4" s="69"/>
      <c r="E4" s="22"/>
    </row>
    <row r="5" spans="1:5" ht="18" customHeight="1" x14ac:dyDescent="0.4">
      <c r="A5" s="22"/>
      <c r="B5" s="68"/>
      <c r="C5" s="68"/>
      <c r="D5" s="68"/>
      <c r="E5" s="22"/>
    </row>
    <row r="6" spans="1:5" x14ac:dyDescent="0.4">
      <c r="A6" s="22"/>
      <c r="B6" s="22"/>
      <c r="C6" s="22"/>
      <c r="D6" s="23"/>
      <c r="E6" s="22"/>
    </row>
    <row r="7" spans="1:5" ht="20.5" x14ac:dyDescent="0.45">
      <c r="A7" s="22"/>
      <c r="B7" s="12" t="s">
        <v>104</v>
      </c>
      <c r="C7" s="5"/>
      <c r="D7" s="6"/>
      <c r="E7" s="22"/>
    </row>
    <row r="8" spans="1:5" x14ac:dyDescent="0.4">
      <c r="A8" s="22"/>
      <c r="B8" s="13" t="s">
        <v>0</v>
      </c>
      <c r="C8" s="13" t="s">
        <v>136</v>
      </c>
      <c r="D8" s="14" t="s">
        <v>106</v>
      </c>
      <c r="E8" s="22"/>
    </row>
    <row r="9" spans="1:5" x14ac:dyDescent="0.4">
      <c r="A9" s="22"/>
      <c r="B9" s="15" t="s">
        <v>1</v>
      </c>
      <c r="C9" s="15" t="s">
        <v>17</v>
      </c>
      <c r="D9" s="16" t="s">
        <v>2</v>
      </c>
      <c r="E9" s="22"/>
    </row>
    <row r="10" spans="1:5" x14ac:dyDescent="0.4">
      <c r="A10" s="22"/>
      <c r="B10" s="15" t="s">
        <v>3</v>
      </c>
      <c r="C10" s="15" t="s">
        <v>137</v>
      </c>
      <c r="D10" s="16" t="s">
        <v>4</v>
      </c>
      <c r="E10" s="22"/>
    </row>
    <row r="11" spans="1:5" x14ac:dyDescent="0.4">
      <c r="A11" s="22"/>
      <c r="B11" s="15" t="s">
        <v>5</v>
      </c>
      <c r="C11" s="15" t="s">
        <v>138</v>
      </c>
      <c r="D11" s="16" t="s">
        <v>6</v>
      </c>
      <c r="E11" s="22"/>
    </row>
    <row r="12" spans="1:5" x14ac:dyDescent="0.4">
      <c r="A12" s="22"/>
      <c r="B12" s="7" t="s">
        <v>9</v>
      </c>
      <c r="C12" s="7" t="s">
        <v>47</v>
      </c>
      <c r="D12" s="8"/>
      <c r="E12" s="22"/>
    </row>
    <row r="13" spans="1:5" ht="72" x14ac:dyDescent="0.4">
      <c r="A13" s="22"/>
      <c r="B13" s="15" t="s">
        <v>7</v>
      </c>
      <c r="C13" s="15" t="s">
        <v>133</v>
      </c>
      <c r="D13" s="16" t="s">
        <v>8</v>
      </c>
      <c r="E13" s="22"/>
    </row>
    <row r="14" spans="1:5" x14ac:dyDescent="0.4">
      <c r="A14" s="22"/>
      <c r="B14" s="22"/>
      <c r="C14" s="22"/>
      <c r="D14" s="23"/>
      <c r="E14" s="22"/>
    </row>
    <row r="15" spans="1:5" ht="20.5" x14ac:dyDescent="0.45">
      <c r="A15" s="22"/>
      <c r="B15" s="11" t="s">
        <v>109</v>
      </c>
      <c r="C15" s="9"/>
      <c r="D15" s="10"/>
      <c r="E15" s="22"/>
    </row>
    <row r="16" spans="1:5" ht="54" x14ac:dyDescent="0.4">
      <c r="A16" s="22"/>
      <c r="B16" s="17" t="s">
        <v>12</v>
      </c>
      <c r="C16" s="17" t="s">
        <v>53</v>
      </c>
      <c r="D16" s="18" t="s">
        <v>110</v>
      </c>
      <c r="E16" s="22"/>
    </row>
    <row r="17" spans="1:5" x14ac:dyDescent="0.4">
      <c r="A17" s="22"/>
      <c r="B17" s="19" t="s">
        <v>0</v>
      </c>
      <c r="C17" s="19" t="s">
        <v>136</v>
      </c>
      <c r="D17" s="20" t="str">
        <f>IF($C$16="New","What is the Subscription ID where you want to have the ExpressRoute Gateway deployed?","What is the Subscription ID where the ExpressRoute Gateway is currently deployed?")</f>
        <v>What is the Subscription ID where you want to have the ExpressRoute Gateway deployed?</v>
      </c>
      <c r="E17" s="22"/>
    </row>
    <row r="18" spans="1:5" x14ac:dyDescent="0.4">
      <c r="A18" s="22"/>
      <c r="B18" s="19" t="s">
        <v>59</v>
      </c>
      <c r="C18" s="19" t="s">
        <v>139</v>
      </c>
      <c r="D18" s="20" t="str">
        <f>IF($C$16="New","What is the name of the vNet where you want to have the ExpressRoute Gateway deployed?","What is name of the vNet where the ExpressRoute Gateway is currently deployed?")</f>
        <v>What is the name of the vNet where you want to have the ExpressRoute Gateway deployed?</v>
      </c>
      <c r="E18" s="22"/>
    </row>
    <row r="19" spans="1:5" x14ac:dyDescent="0.4">
      <c r="A19" s="22"/>
      <c r="B19" s="19" t="s">
        <v>60</v>
      </c>
      <c r="C19" s="19" t="s">
        <v>140</v>
      </c>
      <c r="D19" s="20" t="str">
        <f>IF($C$16="New","What is the name you want to assign to the new ExpressRoute Gateway?","What is the name of the existing ExpressRoute Gateway?")</f>
        <v>What is the name you want to assign to the new ExpressRoute Gateway?</v>
      </c>
      <c r="E19" s="22"/>
    </row>
    <row r="20" spans="1:5" x14ac:dyDescent="0.4">
      <c r="A20" s="22"/>
      <c r="B20" s="19" t="s">
        <v>61</v>
      </c>
      <c r="C20" s="19" t="s">
        <v>17</v>
      </c>
      <c r="D20" s="20" t="str">
        <f>IF($C$16="New","What region should the ExpressRoute Gateway be deployed?","What region is the ExpressRoute Gateway currently deployed?")</f>
        <v>What region should the ExpressRoute Gateway be deployed?</v>
      </c>
      <c r="E20" s="22"/>
    </row>
    <row r="21" spans="1:5" ht="36" x14ac:dyDescent="0.4">
      <c r="A21" s="22"/>
      <c r="B21" s="19" t="s">
        <v>115</v>
      </c>
      <c r="C21" s="19" t="s">
        <v>141</v>
      </c>
      <c r="D21" s="20" t="str">
        <f>IF($C$16="New","What Resource Group should the ExpressRoute Gateway be deployed?  If the Resource Group does not exist it will be created.","What Resource Group is the ExpressRoute Gateway currently deployed?  ")</f>
        <v>What Resource Group should the ExpressRoute Gateway be deployed?  If the Resource Group does not exist it will be created.</v>
      </c>
      <c r="E21" s="22"/>
    </row>
    <row r="22" spans="1:5" ht="36" x14ac:dyDescent="0.4">
      <c r="A22" s="22"/>
      <c r="B22" s="19" t="s">
        <v>103</v>
      </c>
      <c r="C22" s="19" t="s">
        <v>134</v>
      </c>
      <c r="D22" s="20" t="s">
        <v>111</v>
      </c>
      <c r="E22" s="22"/>
    </row>
    <row r="23" spans="1:5" x14ac:dyDescent="0.4">
      <c r="A23" s="22"/>
      <c r="B23" s="22"/>
      <c r="C23" s="22"/>
      <c r="D23" s="23"/>
      <c r="E23" s="22"/>
    </row>
    <row r="24" spans="1:5" ht="20.5" x14ac:dyDescent="0.45">
      <c r="A24" s="22"/>
      <c r="B24" s="26" t="s">
        <v>112</v>
      </c>
      <c r="C24" s="24"/>
      <c r="D24" s="25"/>
      <c r="E24" s="22"/>
    </row>
    <row r="25" spans="1:5" x14ac:dyDescent="0.4">
      <c r="A25" s="22"/>
      <c r="B25" s="27" t="s">
        <v>10</v>
      </c>
      <c r="C25" s="27" t="s">
        <v>51</v>
      </c>
      <c r="D25" s="31" t="s">
        <v>11</v>
      </c>
      <c r="E25" s="22"/>
    </row>
    <row r="26" spans="1:5" x14ac:dyDescent="0.4">
      <c r="A26" s="22"/>
      <c r="B26" s="28" t="s">
        <v>113</v>
      </c>
      <c r="C26" s="29"/>
      <c r="D26" s="30"/>
      <c r="E26" s="22"/>
    </row>
    <row r="27" spans="1:5" ht="20.5" x14ac:dyDescent="0.4">
      <c r="A27" s="22"/>
      <c r="B27" s="38" t="s">
        <v>57</v>
      </c>
      <c r="C27" s="32"/>
      <c r="D27" s="33"/>
      <c r="E27" s="22"/>
    </row>
    <row r="28" spans="1:5" x14ac:dyDescent="0.4">
      <c r="A28" s="22"/>
      <c r="B28" s="34" t="s">
        <v>0</v>
      </c>
      <c r="C28" s="34" t="s">
        <v>136</v>
      </c>
      <c r="D28" s="35" t="s">
        <v>56</v>
      </c>
      <c r="E28" s="22"/>
    </row>
    <row r="29" spans="1:5" x14ac:dyDescent="0.4">
      <c r="A29" s="22"/>
      <c r="B29" s="36" t="s">
        <v>107</v>
      </c>
      <c r="C29" s="36" t="s">
        <v>142</v>
      </c>
      <c r="D29" s="37" t="s">
        <v>105</v>
      </c>
      <c r="E29" s="22"/>
    </row>
    <row r="30" spans="1:5" x14ac:dyDescent="0.4">
      <c r="A30" s="22"/>
      <c r="B30" s="36" t="s">
        <v>58</v>
      </c>
      <c r="C30" s="36" t="s">
        <v>143</v>
      </c>
      <c r="D30" s="37" t="s">
        <v>108</v>
      </c>
      <c r="E30" s="22"/>
    </row>
    <row r="31" spans="1:5" x14ac:dyDescent="0.4">
      <c r="A31" s="22"/>
      <c r="B31" s="22"/>
      <c r="C31" s="22"/>
      <c r="D31" s="23"/>
      <c r="E31" s="22"/>
    </row>
    <row r="34" spans="3:3" x14ac:dyDescent="0.4">
      <c r="C34" s="3" t="s">
        <v>150</v>
      </c>
    </row>
  </sheetData>
  <mergeCells count="1">
    <mergeCell ref="B1:D4"/>
  </mergeCells>
  <conditionalFormatting sqref="A27:XFD30">
    <cfRule type="expression" dxfId="5" priority="1">
      <formula>$C$25&lt;&gt;"ExpressRoute"</formula>
    </cfRule>
  </conditionalFormatting>
  <conditionalFormatting sqref="B22:D22">
    <cfRule type="expression" dxfId="4" priority="6">
      <formula>$C$16="Existing"</formula>
    </cfRule>
  </conditionalFormatting>
  <conditionalFormatting sqref="B26:D26">
    <cfRule type="expression" dxfId="3" priority="2">
      <formula>$C$25=" --Make Selection--"</formula>
    </cfRule>
    <cfRule type="expression" dxfId="2" priority="3">
      <formula>$C$25="VPN/SD-WAN"</formula>
    </cfRule>
    <cfRule type="expression" dxfId="1" priority="4">
      <formula>$C$25="ExpressRoute"</formula>
    </cfRule>
    <cfRule type="expression" dxfId="0" priority="5">
      <formula>$C$25="It dosen't"</formula>
    </cfRule>
  </conditionalFormatting>
  <dataValidations count="1">
    <dataValidation allowBlank="1" showInputMessage="1" showErrorMessage="1" promptTitle="Required Format" prompt="Must be in this format - X.X.X.0/22, Example, 10.0.4.0/22" sqref="C13" xr:uid="{A6C8E224-83B9-4D66-886C-CD3A88D98CBC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8564D6-63FF-4603-A91C-1E26FDFCE296}">
          <x14:formula1>
            <xm:f>Sheet2!$B$1:$B$5</xm:f>
          </x14:formula1>
          <xm:sqref>C12 C15</xm:sqref>
        </x14:dataValidation>
        <x14:dataValidation type="list" allowBlank="1" showInputMessage="1" showErrorMessage="1" xr:uid="{2163898A-9236-4ED9-9438-EAE9183040FD}">
          <x14:formula1>
            <xm:f>Sheet2!$E$1:$E$76</xm:f>
          </x14:formula1>
          <xm:sqref>C20</xm:sqref>
        </x14:dataValidation>
        <x14:dataValidation type="list" allowBlank="1" showInputMessage="1" showErrorMessage="1" xr:uid="{C2C872F1-FB31-4CD0-BE96-1E39C7CC5281}">
          <x14:formula1>
            <xm:f>Sheet2!$D$1:$D$3</xm:f>
          </x14:formula1>
          <xm:sqref>C16 C27</xm:sqref>
        </x14:dataValidation>
        <x14:dataValidation type="list" allowBlank="1" showInputMessage="1" showErrorMessage="1" xr:uid="{61B4C2D8-F71B-41F9-9297-F1C8B27ABC7B}">
          <x14:formula1>
            <xm:f>Sheet2!$C$1:$C$4</xm:f>
          </x14:formula1>
          <xm:sqref>C25</xm:sqref>
        </x14:dataValidation>
        <x14:dataValidation type="list" allowBlank="1" showInputMessage="1" showErrorMessage="1" xr:uid="{B139CF2E-8B8E-4CBD-8F78-6A14363087AC}">
          <x14:formula1>
            <xm:f>Sheet2!$A$1:$A$25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BF4-A1D5-4479-8039-7C217C17B5B7}">
  <sheetPr codeName="Sheet2"/>
  <dimension ref="A1:F76"/>
  <sheetViews>
    <sheetView workbookViewId="0">
      <selection activeCell="F3" sqref="F3"/>
    </sheetView>
  </sheetViews>
  <sheetFormatPr defaultRowHeight="14.5" x14ac:dyDescent="0.35"/>
  <cols>
    <col min="1" max="1" width="20.1796875" bestFit="1" customWidth="1"/>
    <col min="2" max="2" width="52.6328125" bestFit="1" customWidth="1"/>
    <col min="5" max="5" width="21.81640625" bestFit="1" customWidth="1"/>
  </cols>
  <sheetData>
    <row r="1" spans="1:6" x14ac:dyDescent="0.35">
      <c r="A1" t="s">
        <v>114</v>
      </c>
      <c r="B1" t="s">
        <v>114</v>
      </c>
      <c r="C1" t="s">
        <v>114</v>
      </c>
      <c r="D1" t="s">
        <v>114</v>
      </c>
      <c r="E1" t="s">
        <v>114</v>
      </c>
      <c r="F1" t="s">
        <v>146</v>
      </c>
    </row>
    <row r="2" spans="1:6" x14ac:dyDescent="0.35">
      <c r="A2" t="s">
        <v>17</v>
      </c>
      <c r="B2" t="s">
        <v>47</v>
      </c>
      <c r="C2" t="s">
        <v>51</v>
      </c>
      <c r="D2" t="s">
        <v>53</v>
      </c>
      <c r="E2" t="s">
        <v>69</v>
      </c>
      <c r="F2" t="s">
        <v>147</v>
      </c>
    </row>
    <row r="3" spans="1:6" x14ac:dyDescent="0.35">
      <c r="A3" t="s">
        <v>18</v>
      </c>
      <c r="B3" t="s">
        <v>48</v>
      </c>
      <c r="C3" t="s">
        <v>52</v>
      </c>
      <c r="D3" t="s">
        <v>54</v>
      </c>
      <c r="E3" t="s">
        <v>70</v>
      </c>
    </row>
    <row r="4" spans="1:6" x14ac:dyDescent="0.35">
      <c r="A4" t="s">
        <v>19</v>
      </c>
      <c r="B4" t="s">
        <v>49</v>
      </c>
      <c r="C4" t="s">
        <v>55</v>
      </c>
      <c r="E4" t="s">
        <v>16</v>
      </c>
    </row>
    <row r="5" spans="1:6" x14ac:dyDescent="0.35">
      <c r="A5" t="s">
        <v>20</v>
      </c>
      <c r="B5" t="s">
        <v>50</v>
      </c>
      <c r="E5" t="s">
        <v>91</v>
      </c>
    </row>
    <row r="6" spans="1:6" x14ac:dyDescent="0.35">
      <c r="A6" t="s">
        <v>21</v>
      </c>
      <c r="E6" t="s">
        <v>17</v>
      </c>
    </row>
    <row r="7" spans="1:6" x14ac:dyDescent="0.35">
      <c r="A7" t="s">
        <v>38</v>
      </c>
      <c r="E7" t="s">
        <v>18</v>
      </c>
    </row>
    <row r="8" spans="1:6" x14ac:dyDescent="0.35">
      <c r="A8" t="s">
        <v>14</v>
      </c>
      <c r="E8" t="s">
        <v>71</v>
      </c>
    </row>
    <row r="9" spans="1:6" x14ac:dyDescent="0.35">
      <c r="A9" t="s">
        <v>39</v>
      </c>
      <c r="E9" t="s">
        <v>19</v>
      </c>
    </row>
    <row r="10" spans="1:6" x14ac:dyDescent="0.35">
      <c r="A10" t="s">
        <v>40</v>
      </c>
      <c r="E10" t="s">
        <v>101</v>
      </c>
    </row>
    <row r="11" spans="1:6" x14ac:dyDescent="0.35">
      <c r="A11" t="s">
        <v>24</v>
      </c>
      <c r="E11" t="s">
        <v>72</v>
      </c>
    </row>
    <row r="12" spans="1:6" x14ac:dyDescent="0.35">
      <c r="A12" t="s">
        <v>25</v>
      </c>
      <c r="E12" t="s">
        <v>20</v>
      </c>
    </row>
    <row r="13" spans="1:6" x14ac:dyDescent="0.35">
      <c r="A13" t="s">
        <v>28</v>
      </c>
      <c r="E13" t="s">
        <v>21</v>
      </c>
    </row>
    <row r="14" spans="1:6" x14ac:dyDescent="0.35">
      <c r="A14" t="s">
        <v>29</v>
      </c>
      <c r="E14" t="s">
        <v>26</v>
      </c>
    </row>
    <row r="15" spans="1:6" x14ac:dyDescent="0.35">
      <c r="A15" t="s">
        <v>41</v>
      </c>
      <c r="E15" t="s">
        <v>38</v>
      </c>
    </row>
    <row r="16" spans="1:6" x14ac:dyDescent="0.35">
      <c r="A16" t="s">
        <v>22</v>
      </c>
      <c r="E16" t="s">
        <v>63</v>
      </c>
    </row>
    <row r="17" spans="1:5" x14ac:dyDescent="0.35">
      <c r="A17" t="s">
        <v>13</v>
      </c>
      <c r="E17" t="s">
        <v>89</v>
      </c>
    </row>
    <row r="18" spans="1:5" x14ac:dyDescent="0.35">
      <c r="A18" t="s">
        <v>42</v>
      </c>
      <c r="E18" t="s">
        <v>14</v>
      </c>
    </row>
    <row r="19" spans="1:5" x14ac:dyDescent="0.35">
      <c r="A19" t="s">
        <v>15</v>
      </c>
      <c r="E19" t="s">
        <v>85</v>
      </c>
    </row>
    <row r="20" spans="1:5" x14ac:dyDescent="0.35">
      <c r="A20" t="s">
        <v>33</v>
      </c>
      <c r="E20" t="s">
        <v>39</v>
      </c>
    </row>
    <row r="21" spans="1:5" x14ac:dyDescent="0.35">
      <c r="A21" t="s">
        <v>36</v>
      </c>
      <c r="E21" t="s">
        <v>40</v>
      </c>
    </row>
    <row r="22" spans="1:5" x14ac:dyDescent="0.35">
      <c r="A22" t="s">
        <v>37</v>
      </c>
      <c r="E22" t="s">
        <v>64</v>
      </c>
    </row>
    <row r="23" spans="1:5" x14ac:dyDescent="0.35">
      <c r="A23" t="s">
        <v>23</v>
      </c>
      <c r="E23" t="s">
        <v>62</v>
      </c>
    </row>
    <row r="24" spans="1:5" x14ac:dyDescent="0.35">
      <c r="A24" t="s">
        <v>44</v>
      </c>
      <c r="E24" t="s">
        <v>86</v>
      </c>
    </row>
    <row r="25" spans="1:5" x14ac:dyDescent="0.35">
      <c r="A25" t="s">
        <v>45</v>
      </c>
      <c r="E25" t="s">
        <v>73</v>
      </c>
    </row>
    <row r="26" spans="1:5" x14ac:dyDescent="0.35">
      <c r="E26" t="s">
        <v>74</v>
      </c>
    </row>
    <row r="27" spans="1:5" x14ac:dyDescent="0.35">
      <c r="E27" t="s">
        <v>24</v>
      </c>
    </row>
    <row r="28" spans="1:5" x14ac:dyDescent="0.35">
      <c r="E28" t="s">
        <v>95</v>
      </c>
    </row>
    <row r="29" spans="1:5" x14ac:dyDescent="0.35">
      <c r="E29" t="s">
        <v>75</v>
      </c>
    </row>
    <row r="30" spans="1:5" x14ac:dyDescent="0.35">
      <c r="E30" t="s">
        <v>96</v>
      </c>
    </row>
    <row r="31" spans="1:5" x14ac:dyDescent="0.35">
      <c r="E31" t="s">
        <v>25</v>
      </c>
    </row>
    <row r="32" spans="1:5" x14ac:dyDescent="0.35">
      <c r="E32" t="s">
        <v>76</v>
      </c>
    </row>
    <row r="33" spans="5:5" x14ac:dyDescent="0.35">
      <c r="E33" t="s">
        <v>77</v>
      </c>
    </row>
    <row r="34" spans="5:5" x14ac:dyDescent="0.35">
      <c r="E34" t="s">
        <v>78</v>
      </c>
    </row>
    <row r="35" spans="5:5" x14ac:dyDescent="0.35">
      <c r="E35" t="s">
        <v>28</v>
      </c>
    </row>
    <row r="36" spans="5:5" x14ac:dyDescent="0.35">
      <c r="E36" t="s">
        <v>29</v>
      </c>
    </row>
    <row r="37" spans="5:5" x14ac:dyDescent="0.35">
      <c r="E37" t="s">
        <v>92</v>
      </c>
    </row>
    <row r="38" spans="5:5" x14ac:dyDescent="0.35">
      <c r="E38" t="s">
        <v>88</v>
      </c>
    </row>
    <row r="39" spans="5:5" x14ac:dyDescent="0.35">
      <c r="E39" t="s">
        <v>79</v>
      </c>
    </row>
    <row r="40" spans="5:5" x14ac:dyDescent="0.35">
      <c r="E40" t="s">
        <v>30</v>
      </c>
    </row>
    <row r="41" spans="5:5" x14ac:dyDescent="0.35">
      <c r="E41" t="s">
        <v>93</v>
      </c>
    </row>
    <row r="42" spans="5:5" x14ac:dyDescent="0.35">
      <c r="E42" t="s">
        <v>41</v>
      </c>
    </row>
    <row r="43" spans="5:5" x14ac:dyDescent="0.35">
      <c r="E43" t="s">
        <v>65</v>
      </c>
    </row>
    <row r="44" spans="5:5" x14ac:dyDescent="0.35">
      <c r="E44" t="s">
        <v>22</v>
      </c>
    </row>
    <row r="45" spans="5:5" x14ac:dyDescent="0.35">
      <c r="E45" t="s">
        <v>80</v>
      </c>
    </row>
    <row r="46" spans="5:5" x14ac:dyDescent="0.35">
      <c r="E46" t="s">
        <v>31</v>
      </c>
    </row>
    <row r="47" spans="5:5" x14ac:dyDescent="0.35">
      <c r="E47" t="s">
        <v>97</v>
      </c>
    </row>
    <row r="48" spans="5:5" x14ac:dyDescent="0.35">
      <c r="E48" t="s">
        <v>102</v>
      </c>
    </row>
    <row r="49" spans="5:5" x14ac:dyDescent="0.35">
      <c r="E49" t="s">
        <v>32</v>
      </c>
    </row>
    <row r="50" spans="5:5" x14ac:dyDescent="0.35">
      <c r="E50" t="s">
        <v>81</v>
      </c>
    </row>
    <row r="51" spans="5:5" x14ac:dyDescent="0.35">
      <c r="E51" t="s">
        <v>82</v>
      </c>
    </row>
    <row r="52" spans="5:5" x14ac:dyDescent="0.35">
      <c r="E52" t="s">
        <v>13</v>
      </c>
    </row>
    <row r="53" spans="5:5" x14ac:dyDescent="0.35">
      <c r="E53" t="s">
        <v>90</v>
      </c>
    </row>
    <row r="54" spans="5:5" x14ac:dyDescent="0.35">
      <c r="E54" t="s">
        <v>42</v>
      </c>
    </row>
    <row r="55" spans="5:5" x14ac:dyDescent="0.35">
      <c r="E55" t="s">
        <v>66</v>
      </c>
    </row>
    <row r="56" spans="5:5" x14ac:dyDescent="0.35">
      <c r="E56" t="s">
        <v>87</v>
      </c>
    </row>
    <row r="57" spans="5:5" x14ac:dyDescent="0.35">
      <c r="E57" t="s">
        <v>27</v>
      </c>
    </row>
    <row r="58" spans="5:5" x14ac:dyDescent="0.35">
      <c r="E58" t="s">
        <v>15</v>
      </c>
    </row>
    <row r="59" spans="5:5" x14ac:dyDescent="0.35">
      <c r="E59" t="s">
        <v>33</v>
      </c>
    </row>
    <row r="60" spans="5:5" x14ac:dyDescent="0.35">
      <c r="E60" t="s">
        <v>98</v>
      </c>
    </row>
    <row r="61" spans="5:5" x14ac:dyDescent="0.35">
      <c r="E61" t="s">
        <v>83</v>
      </c>
    </row>
    <row r="62" spans="5:5" x14ac:dyDescent="0.35">
      <c r="E62" t="s">
        <v>34</v>
      </c>
    </row>
    <row r="63" spans="5:5" x14ac:dyDescent="0.35">
      <c r="E63" t="s">
        <v>99</v>
      </c>
    </row>
    <row r="64" spans="5:5" x14ac:dyDescent="0.35">
      <c r="E64" t="s">
        <v>100</v>
      </c>
    </row>
    <row r="65" spans="5:5" x14ac:dyDescent="0.35">
      <c r="E65" t="s">
        <v>35</v>
      </c>
    </row>
    <row r="66" spans="5:5" x14ac:dyDescent="0.35">
      <c r="E66" t="s">
        <v>36</v>
      </c>
    </row>
    <row r="67" spans="5:5" x14ac:dyDescent="0.35">
      <c r="E67" t="s">
        <v>37</v>
      </c>
    </row>
    <row r="68" spans="5:5" x14ac:dyDescent="0.35">
      <c r="E68" t="s">
        <v>84</v>
      </c>
    </row>
    <row r="69" spans="5:5" x14ac:dyDescent="0.35">
      <c r="E69" t="s">
        <v>43</v>
      </c>
    </row>
    <row r="70" spans="5:5" x14ac:dyDescent="0.35">
      <c r="E70" t="s">
        <v>23</v>
      </c>
    </row>
    <row r="71" spans="5:5" x14ac:dyDescent="0.35">
      <c r="E71" t="s">
        <v>94</v>
      </c>
    </row>
    <row r="72" spans="5:5" x14ac:dyDescent="0.35">
      <c r="E72" t="s">
        <v>44</v>
      </c>
    </row>
    <row r="73" spans="5:5" x14ac:dyDescent="0.35">
      <c r="E73" t="s">
        <v>67</v>
      </c>
    </row>
    <row r="74" spans="5:5" x14ac:dyDescent="0.35">
      <c r="E74" t="s">
        <v>45</v>
      </c>
    </row>
    <row r="75" spans="5:5" x14ac:dyDescent="0.35">
      <c r="E75" t="s">
        <v>68</v>
      </c>
    </row>
    <row r="76" spans="5:5" x14ac:dyDescent="0.35">
      <c r="E76" t="s">
        <v>46</v>
      </c>
    </row>
  </sheetData>
  <sortState xmlns:xlrd2="http://schemas.microsoft.com/office/spreadsheetml/2017/richdata2" ref="E2:E80">
    <sortCondition ref="E1:E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FCAC-E961-4200-AF7B-F28C000C3CCE}">
  <sheetPr codeName="Sheet5"/>
  <dimension ref="A1:I21"/>
  <sheetViews>
    <sheetView workbookViewId="0">
      <selection activeCell="F12" sqref="F12"/>
    </sheetView>
  </sheetViews>
  <sheetFormatPr defaultRowHeight="14.5" x14ac:dyDescent="0.35"/>
  <cols>
    <col min="1" max="1" width="28.6328125" bestFit="1" customWidth="1"/>
    <col min="2" max="2" width="46.453125" bestFit="1" customWidth="1"/>
    <col min="9" max="9" width="79" bestFit="1" customWidth="1"/>
  </cols>
  <sheetData>
    <row r="1" spans="1:9" x14ac:dyDescent="0.35">
      <c r="A1" t="s">
        <v>116</v>
      </c>
      <c r="B1" t="str">
        <f>'AVSSimplifiedDeployment-Inputs'!C8</f>
        <v>Example: 11XXXXXX-6ce4-XXXX-bd92-XXXX930beXXX</v>
      </c>
    </row>
    <row r="2" spans="1:9" x14ac:dyDescent="0.35">
      <c r="A2" t="s">
        <v>117</v>
      </c>
      <c r="B2" t="str">
        <f>'AVSSimplifiedDeployment-Inputs'!C9</f>
        <v xml:space="preserve"> --Make Selection--</v>
      </c>
    </row>
    <row r="3" spans="1:9" x14ac:dyDescent="0.35">
      <c r="A3" t="s">
        <v>118</v>
      </c>
      <c r="B3" t="str">
        <f>'AVSSimplifiedDeployment-Inputs'!C10</f>
        <v>Example: myavsresourcegroup</v>
      </c>
    </row>
    <row r="4" spans="1:9" x14ac:dyDescent="0.35">
      <c r="A4" t="s">
        <v>119</v>
      </c>
      <c r="B4" t="str">
        <f>'AVSSimplifiedDeployment-Inputs'!C11</f>
        <v>Example: myavsprivatecloud</v>
      </c>
    </row>
    <row r="5" spans="1:9" x14ac:dyDescent="0.35">
      <c r="A5" t="s">
        <v>120</v>
      </c>
      <c r="B5" t="str">
        <f>'AVSSimplifiedDeployment-Inputs'!C13</f>
        <v>Example: 10.0.0.0/22</v>
      </c>
    </row>
    <row r="6" spans="1:9" ht="18.5" x14ac:dyDescent="0.45">
      <c r="A6" t="s">
        <v>121</v>
      </c>
      <c r="B6" t="str">
        <f>'AVSSimplifiedDeployment-Inputs'!C12</f>
        <v>AV52</v>
      </c>
      <c r="I6" s="1"/>
    </row>
    <row r="7" spans="1:9" ht="18.5" x14ac:dyDescent="0.45">
      <c r="A7" t="s">
        <v>122</v>
      </c>
      <c r="B7" t="b">
        <f>IF('AVSSimplifiedDeployment-Inputs'!C25="It dosen't","None",IF('AVSSimplifiedDeployment-Inputs'!C25="VPN/SD-WAN","VPN",IF('AVSSimplifiedDeployment-Inputs'!C25="ExpressRoute","ExpressRoute")))</f>
        <v>0</v>
      </c>
      <c r="I7" s="1"/>
    </row>
    <row r="8" spans="1:9" ht="18.5" x14ac:dyDescent="0.45">
      <c r="A8" t="s">
        <v>123</v>
      </c>
      <c r="B8" t="str">
        <f>'AVSSimplifiedDeployment-Inputs'!C16</f>
        <v xml:space="preserve"> --Make Selection--</v>
      </c>
      <c r="I8" s="1"/>
    </row>
    <row r="9" spans="1:9" ht="18.5" x14ac:dyDescent="0.45">
      <c r="A9" t="s">
        <v>124</v>
      </c>
      <c r="B9" t="str">
        <f>IF('AVSSimplifiedDeployment-Inputs'!C28="","",'AVSSimplifiedDeployment-Inputs'!C28)</f>
        <v>Example: 11XXXXXX-6ce4-XXXX-bd92-XXXX930beXXX</v>
      </c>
      <c r="I9" s="1"/>
    </row>
    <row r="10" spans="1:9" ht="18.5" x14ac:dyDescent="0.45">
      <c r="A10" t="s">
        <v>125</v>
      </c>
      <c r="B10" t="str">
        <f>IF('AVSSimplifiedDeployment-Inputs'!C29="","",'AVSSimplifiedDeployment-Inputs'!C29)</f>
        <v>Example: MyOnPremCircuit</v>
      </c>
      <c r="I10" s="1"/>
    </row>
    <row r="11" spans="1:9" ht="18.5" x14ac:dyDescent="0.45">
      <c r="A11" t="s">
        <v>126</v>
      </c>
      <c r="B11" t="str">
        <f>IF('AVSSimplifiedDeployment-Inputs'!C30="","",'AVSSimplifiedDeployment-Inputs'!C30)</f>
        <v>Example: ProductionResourceGroup</v>
      </c>
      <c r="I11" s="2"/>
    </row>
    <row r="12" spans="1:9" ht="18.5" x14ac:dyDescent="0.45">
      <c r="A12" t="s">
        <v>127</v>
      </c>
      <c r="B12" t="str">
        <f>'AVSSimplifiedDeployment-Inputs'!C17</f>
        <v>Example: 11XXXXXX-6ce4-XXXX-bd92-XXXX930beXXX</v>
      </c>
      <c r="I12" s="2"/>
    </row>
    <row r="13" spans="1:9" ht="18.5" x14ac:dyDescent="0.45">
      <c r="A13" t="s">
        <v>128</v>
      </c>
      <c r="B13" t="str">
        <f>'AVSSimplifiedDeployment-Inputs'!C18</f>
        <v>Example: myvnet</v>
      </c>
      <c r="I13" s="2"/>
    </row>
    <row r="14" spans="1:9" ht="18.5" x14ac:dyDescent="0.45">
      <c r="A14" t="s">
        <v>129</v>
      </c>
      <c r="B14" t="str">
        <f>'AVSSimplifiedDeployment-Inputs'!C19</f>
        <v>Example: MyAVSvNetGateway</v>
      </c>
      <c r="I14" s="2"/>
    </row>
    <row r="15" spans="1:9" ht="18.5" x14ac:dyDescent="0.45">
      <c r="A15" t="s">
        <v>130</v>
      </c>
      <c r="B15" t="str">
        <f>'AVSSimplifiedDeployment-Inputs'!C21</f>
        <v>Example: AVSResourceGroup</v>
      </c>
      <c r="I15" s="2"/>
    </row>
    <row r="16" spans="1:9" ht="18.5" x14ac:dyDescent="0.45">
      <c r="A16" t="s">
        <v>131</v>
      </c>
      <c r="B16" t="str">
        <f>'AVSSimplifiedDeployment-Inputs'!C20</f>
        <v xml:space="preserve"> --Make Selection--</v>
      </c>
      <c r="I16" s="2"/>
    </row>
    <row r="17" spans="1:9" ht="18.5" x14ac:dyDescent="0.45">
      <c r="A17" t="s">
        <v>132</v>
      </c>
      <c r="B17" t="str">
        <f>IF('AVSSimplifiedDeployment-Inputs'!C16="New",'AVSSimplifiedDeployment-Inputs'!C22,"")</f>
        <v/>
      </c>
      <c r="I17" s="2"/>
    </row>
    <row r="18" spans="1:9" ht="18.5" x14ac:dyDescent="0.45">
      <c r="A18" t="s">
        <v>151</v>
      </c>
      <c r="B18" t="str">
        <f>'AVSSimplifiedDeployment-Inputs'!C33</f>
        <v>Yes</v>
      </c>
      <c r="I18" s="2"/>
    </row>
    <row r="19" spans="1:9" ht="18.5" x14ac:dyDescent="0.45">
      <c r="A19" t="s">
        <v>152</v>
      </c>
      <c r="B19" t="str">
        <f>IF('AVSSimplifiedDeployment-Inputs'!C33="No","",'AVSSimplifiedDeployment-Inputs'!C34)</f>
        <v>Example: 192.168.10.1/28</v>
      </c>
      <c r="I19" s="1"/>
    </row>
    <row r="20" spans="1:9" ht="18.5" x14ac:dyDescent="0.45">
      <c r="I20" s="1"/>
    </row>
    <row r="21" spans="1:9" ht="18.5" x14ac:dyDescent="0.45">
      <c r="I21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AVSSimplifiedDeployment-Inputs</vt:lpstr>
      <vt:lpstr>EXAMPLE</vt:lpstr>
      <vt:lpstr>Sheet2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Davis</dc:creator>
  <cp:lastModifiedBy>Trevor Davis</cp:lastModifiedBy>
  <dcterms:created xsi:type="dcterms:W3CDTF">2023-02-02T17:30:49Z</dcterms:created>
  <dcterms:modified xsi:type="dcterms:W3CDTF">2023-02-08T17:04:54Z</dcterms:modified>
</cp:coreProperties>
</file>