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-admin\Downloads\nested\"/>
    </mc:Choice>
  </mc:AlternateContent>
  <xr:revisionPtr revIDLastSave="0" documentId="13_ncr:1_{346683E3-BED1-473A-8E1A-54502CDF3C00}" xr6:coauthVersionLast="47" xr6:coauthVersionMax="47" xr10:uidLastSave="{00000000-0000-0000-0000-000000000000}"/>
  <bookViews>
    <workbookView xWindow="-98" yWindow="-98" windowWidth="24496" windowHeight="15796" activeTab="1" xr2:uid="{2E39EEE6-C575-48D5-BBDE-6A0432008D81}"/>
  </bookViews>
  <sheets>
    <sheet name="nestedvariables-old" sheetId="1" r:id="rId1"/>
    <sheet name="nestedvariable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3" l="1"/>
  <c r="F23" i="3" s="1"/>
  <c r="A24" i="3"/>
  <c r="A25" i="3" s="1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F24" i="3"/>
  <c r="G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D28" i="3"/>
  <c r="A3" i="3"/>
  <c r="A4" i="3" s="1"/>
  <c r="D33" i="3"/>
  <c r="D16" i="3"/>
  <c r="G2" i="3"/>
  <c r="F2" i="3"/>
  <c r="D27" i="3"/>
  <c r="D21" i="3"/>
  <c r="D20" i="3"/>
  <c r="D32" i="3"/>
  <c r="D29" i="3"/>
  <c r="D15" i="3"/>
  <c r="A26" i="3" l="1"/>
  <c r="F25" i="3"/>
  <c r="A5" i="3"/>
  <c r="F26" i="3" l="1"/>
  <c r="A27" i="3"/>
  <c r="A6" i="3"/>
  <c r="A28" i="3" l="1"/>
  <c r="F27" i="3"/>
  <c r="A7" i="3"/>
  <c r="A29" i="3" l="1"/>
  <c r="F28" i="3"/>
  <c r="A8" i="3"/>
  <c r="A30" i="3" l="1"/>
  <c r="F29" i="3"/>
  <c r="A9" i="3"/>
  <c r="A31" i="3" l="1"/>
  <c r="F30" i="3"/>
  <c r="A10" i="3"/>
  <c r="F31" i="3" l="1"/>
  <c r="A32" i="3"/>
  <c r="A11" i="3"/>
  <c r="A33" i="3" l="1"/>
  <c r="F32" i="3"/>
  <c r="A12" i="3"/>
  <c r="A34" i="3" l="1"/>
  <c r="F33" i="3"/>
  <c r="A13" i="3"/>
  <c r="A35" i="3" l="1"/>
  <c r="F34" i="3"/>
  <c r="A14" i="3"/>
  <c r="F35" i="3" l="1"/>
  <c r="A36" i="3"/>
  <c r="A15" i="3"/>
  <c r="A37" i="3" l="1"/>
  <c r="F36" i="3"/>
  <c r="A16" i="3"/>
  <c r="A38" i="3" l="1"/>
  <c r="F37" i="3"/>
  <c r="A17" i="3"/>
  <c r="A39" i="3" l="1"/>
  <c r="F38" i="3"/>
  <c r="A18" i="3"/>
  <c r="A40" i="3" l="1"/>
  <c r="F39" i="3"/>
  <c r="A19" i="3"/>
  <c r="A41" i="3" l="1"/>
  <c r="F40" i="3"/>
  <c r="A20" i="3"/>
  <c r="A42" i="3" l="1"/>
  <c r="F42" i="3" s="1"/>
  <c r="F41" i="3"/>
  <c r="A21" i="3"/>
  <c r="A22" i="3" l="1"/>
</calcChain>
</file>

<file path=xl/sharedStrings.xml><?xml version="1.0" encoding="utf-8"?>
<sst xmlns="http://schemas.openxmlformats.org/spreadsheetml/2006/main" count="257" uniqueCount="196">
  <si>
    <t>vCenter</t>
  </si>
  <si>
    <t>Microsoft.123!</t>
  </si>
  <si>
    <t>vCenter Deployment Size</t>
  </si>
  <si>
    <t>tiny</t>
  </si>
  <si>
    <t>vCenter Display Name</t>
  </si>
  <si>
    <t>vCenter IP Address</t>
  </si>
  <si>
    <t>vCenter Prefix</t>
  </si>
  <si>
    <t>vCenter SSH Enable</t>
  </si>
  <si>
    <t>true</t>
  </si>
  <si>
    <t>vCenter SSO and Root Password</t>
  </si>
  <si>
    <t>AVS vCenter Datacenter</t>
  </si>
  <si>
    <t>SDDC-Datacenter</t>
  </si>
  <si>
    <t>Cluster-1</t>
  </si>
  <si>
    <t>AVS Cluster Name</t>
  </si>
  <si>
    <t>AVS Resource Pool</t>
  </si>
  <si>
    <t>AVS Datastore Name</t>
  </si>
  <si>
    <t>Password for Nested ESXi Hosts</t>
  </si>
  <si>
    <t>vsanDatastore</t>
  </si>
  <si>
    <t>Name of Folder to Put Nested Environment</t>
  </si>
  <si>
    <t>255.255.255.0</t>
  </si>
  <si>
    <t>pool.ntp.org</t>
  </si>
  <si>
    <t>Enable Nested Host SSH</t>
  </si>
  <si>
    <t>Nested vCenter Datacenter</t>
  </si>
  <si>
    <t>Nested Cluster</t>
  </si>
  <si>
    <t>Nested VDS Name</t>
  </si>
  <si>
    <t>Nested VDS Management PG Name</t>
  </si>
  <si>
    <t>Nested VDS Workload PG Name</t>
  </si>
  <si>
    <t>IP of the AVS vCenter</t>
  </si>
  <si>
    <t>Nested ESXi host vMem</t>
  </si>
  <si>
    <t>Nested ESXi host vCPU</t>
  </si>
  <si>
    <t>Domain name for nested environment</t>
  </si>
  <si>
    <t>Size of the nested vCenter Server</t>
  </si>
  <si>
    <t>Display name of the nested vCenter Server</t>
  </si>
  <si>
    <t>IP address for the nested vCenter Server</t>
  </si>
  <si>
    <t>Subnet / Prefix for the nested vCenter Server</t>
  </si>
  <si>
    <t>Nested vCenter Password</t>
  </si>
  <si>
    <t>Enable SSH to the nested vCenter Server true = yes, false = no</t>
  </si>
  <si>
    <t>Nested ESXi Server 1 IP Address</t>
  </si>
  <si>
    <t>Nested ESXi Server 2 IP Address</t>
  </si>
  <si>
    <t>Nested Environmnet Domain Name</t>
  </si>
  <si>
    <r>
      <t xml:space="preserve">Value
</t>
    </r>
    <r>
      <rPr>
        <b/>
        <sz val="11"/>
        <color rgb="FFFF0000"/>
        <rFont val="Calibri"/>
        <family val="2"/>
        <scheme val="minor"/>
      </rPr>
      <t>Modify the values in THIS COLUMN ONLY to what is appropriate for your environment</t>
    </r>
  </si>
  <si>
    <t>192.168.0.2</t>
  </si>
  <si>
    <t>nestedtest.local</t>
  </si>
  <si>
    <t>192.168.222.111</t>
  </si>
  <si>
    <t>192.168.222.112</t>
  </si>
  <si>
    <t>192.168.222.110</t>
  </si>
  <si>
    <t>192.168.222.1</t>
  </si>
  <si>
    <t>10.8.0.4</t>
  </si>
  <si>
    <t>192.168.0.3</t>
  </si>
  <si>
    <t>NSX Manager</t>
  </si>
  <si>
    <t>IP of the AVS NSX Manager</t>
  </si>
  <si>
    <t>What to name the nested NSX segment for the nested cluster.</t>
  </si>
  <si>
    <t>Nested Cluster Segment Name</t>
  </si>
  <si>
    <t>NestedCluster-NSXSeg01</t>
  </si>
  <si>
    <t>Nested Cluster Segment Mask</t>
  </si>
  <si>
    <t>Nested Cluster Segment Gateway</t>
  </si>
  <si>
    <t>Nested Cluster DNS Server</t>
  </si>
  <si>
    <t>Nested Cluster NT Server</t>
  </si>
  <si>
    <t>NTP server for the nested cluster to use.</t>
  </si>
  <si>
    <t>DNS server for the nested cluster to use.</t>
  </si>
  <si>
    <t>NestedCluster</t>
  </si>
  <si>
    <t>NestedCluster-vCenter</t>
  </si>
  <si>
    <t>NestedCluster-Cluster</t>
  </si>
  <si>
    <t>NestedCluster-VDS</t>
  </si>
  <si>
    <t>NestedCluster-Workloads</t>
  </si>
  <si>
    <t>Nested-vCenter</t>
  </si>
  <si>
    <t>The name of the datacenter in vCenter where the nested cluster will be deployed.</t>
  </si>
  <si>
    <t>The name of the cluster in vCenter where the nested cluster will be deployed.</t>
  </si>
  <si>
    <t>The AVS datastore where the nested cluster VMs will be deployed.</t>
  </si>
  <si>
    <t>This resource pool will be created for the Nested Cluster</t>
  </si>
  <si>
    <t>T1 GW for Nested Cluster Segment</t>
  </si>
  <si>
    <t>The T1 Gateway which will be created to support the nested cluster.</t>
  </si>
  <si>
    <t>NestedCluster-T1GW</t>
  </si>
  <si>
    <t>$VIServer</t>
  </si>
  <si>
    <t>Nested Cluster Segment Network</t>
  </si>
  <si>
    <t>192.168.222.0/24</t>
  </si>
  <si>
    <t>The network which will be created and the nested cluster will be deployed to … MUST BE INPUT AS SHOWN X.X.X.X/##</t>
  </si>
  <si>
    <t>This is going to be used to configure nested vCenter and ESXi VMs … make sure it matches the network created in the line above.</t>
  </si>
  <si>
    <t>The gateway for the network which will be created.</t>
  </si>
  <si>
    <t>255.255.255.255</t>
  </si>
  <si>
    <t>255.255.255.254</t>
  </si>
  <si>
    <t>255.255.255.252</t>
  </si>
  <si>
    <t>255.255.255.248</t>
  </si>
  <si>
    <t>255.255.255.240</t>
  </si>
  <si>
    <t>255.255.255.224</t>
  </si>
  <si>
    <t>255.255.255.192</t>
  </si>
  <si>
    <t>255.255.255.128</t>
  </si>
  <si>
    <t>255.255.254.0</t>
  </si>
  <si>
    <t>255.255.252.0</t>
  </si>
  <si>
    <t>255.255.248.0</t>
  </si>
  <si>
    <t>255.255.240.0</t>
  </si>
  <si>
    <t>255.255.224.0</t>
  </si>
  <si>
    <t>255.255.192.0</t>
  </si>
  <si>
    <t>255.255.128.0</t>
  </si>
  <si>
    <t>255.255.0.0</t>
  </si>
  <si>
    <t>255.254.0.0</t>
  </si>
  <si>
    <t>255.252.0.0</t>
  </si>
  <si>
    <t>255.248.0.0</t>
  </si>
  <si>
    <t>255.240.0.0</t>
  </si>
  <si>
    <t>255.224.0.0</t>
  </si>
  <si>
    <t>255.192.0.0</t>
  </si>
  <si>
    <t>255.128.0.0</t>
  </si>
  <si>
    <t>255.0.0.0</t>
  </si>
  <si>
    <t>254.0.0.0</t>
  </si>
  <si>
    <t>252.0.0.0</t>
  </si>
  <si>
    <t>248.0.0.0</t>
  </si>
  <si>
    <t>240.0.0.0</t>
  </si>
  <si>
    <t>224.0.0.0</t>
  </si>
  <si>
    <t>192.0.0.0</t>
  </si>
  <si>
    <t>128.0.0.0</t>
  </si>
  <si>
    <t>The IP to assign to the nested ESXi Server</t>
  </si>
  <si>
    <t>The amount of vCPU to be assigned to the nested ESXi Servers.</t>
  </si>
  <si>
    <t>The amount of vMem to be assigned to the nested ESXi Servers.</t>
  </si>
  <si>
    <t>If you are unsure use vsphere.local.</t>
  </si>
  <si>
    <t>Nested vCenter Single Sign-On Domain</t>
  </si>
  <si>
    <t>Nested vCenter Deployment Size</t>
  </si>
  <si>
    <t>Nested vCenter Display Name</t>
  </si>
  <si>
    <t>Nested vCenter IP Address</t>
  </si>
  <si>
    <t>Nested vCenter Prefix</t>
  </si>
  <si>
    <t>Nested vCenter SSH Enable</t>
  </si>
  <si>
    <t>Nested Cluster T1GW Name</t>
  </si>
  <si>
    <t>DHCP Range</t>
  </si>
  <si>
    <t>The DHCP range which will be used for the nested cluster's workload VMs.  Must be a subset of the Nested Cluster Segment Network.</t>
  </si>
  <si>
    <t>DNS Server</t>
  </si>
  <si>
    <t>The DNS server the nested cluster and nested workloads will use.</t>
  </si>
  <si>
    <t>9a8f04f3-d09b-43f3-ae62-3fd3616edaa9</t>
  </si>
  <si>
    <t>The ID of the overlay transport zone which the T1GW will be connected.</t>
  </si>
  <si>
    <t>8c1ad058-f8a2-49c1-9d16-6098c596457d</t>
  </si>
  <si>
    <t>Edge Cluster ID</t>
  </si>
  <si>
    <t>DHCP Server Address</t>
  </si>
  <si>
    <t>DHCPServerAddress</t>
  </si>
  <si>
    <t>DHCP Server Name</t>
  </si>
  <si>
    <t>NestedCluster-DHCPSrvr</t>
  </si>
  <si>
    <t>Nested Cluster Segment Overlay Transport Zone</t>
  </si>
  <si>
    <t>AVS T0 Gateway</t>
  </si>
  <si>
    <t>TNT58-T0</t>
  </si>
  <si>
    <t>Nested ESXi host vMem (GB)</t>
  </si>
  <si>
    <t>Nested Cluster Passwords</t>
  </si>
  <si>
    <t>The password to be assigned to vCenter and nested hosts.</t>
  </si>
  <si>
    <t>vESXi-1</t>
  </si>
  <si>
    <t>vESXi-2</t>
  </si>
  <si>
    <t>small</t>
  </si>
  <si>
    <t>medium</t>
  </si>
  <si>
    <t>large</t>
  </si>
  <si>
    <t>xlarge</t>
  </si>
  <si>
    <t>VIServer</t>
  </si>
  <si>
    <t>NSXManagerIP</t>
  </si>
  <si>
    <t>AVSDatacenter</t>
  </si>
  <si>
    <t>AVSCluster</t>
  </si>
  <si>
    <t>AVSDatastore</t>
  </si>
  <si>
    <t>AVSResourcePool</t>
  </si>
  <si>
    <t>tier0gw</t>
  </si>
  <si>
    <t>tier1gw</t>
  </si>
  <si>
    <t>transportzoneid</t>
  </si>
  <si>
    <t>NSXSegName</t>
  </si>
  <si>
    <t>NSXSegNetwork</t>
  </si>
  <si>
    <t>NSXSegNetmask</t>
  </si>
  <si>
    <t>NSXSegGateway</t>
  </si>
  <si>
    <t>adminpassword</t>
  </si>
  <si>
    <t>esxi1hostname</t>
  </si>
  <si>
    <t>esxi2hostname</t>
  </si>
  <si>
    <t>esxi1ip</t>
  </si>
  <si>
    <t>esxi2ip</t>
  </si>
  <si>
    <t>NestedESXivCPU</t>
  </si>
  <si>
    <t>NestedESXivMEM</t>
  </si>
  <si>
    <t>VCSASSODomainName</t>
  </si>
  <si>
    <t>VCSADeploymentSize</t>
  </si>
  <si>
    <t>VCSADisplayName</t>
  </si>
  <si>
    <t>VCSAIPAddress</t>
  </si>
  <si>
    <t>VCSAPrefix</t>
  </si>
  <si>
    <t>nestedssh</t>
  </si>
  <si>
    <t>dhcprange</t>
  </si>
  <si>
    <t>EdgeClusterID</t>
  </si>
  <si>
    <t>dhcpservername</t>
  </si>
  <si>
    <t>NestedClusterDNS</t>
  </si>
  <si>
    <t>nestedntp</t>
  </si>
  <si>
    <t>VMFolder</t>
  </si>
  <si>
    <t>NewVCDatacenterName</t>
  </si>
  <si>
    <t>NewVCVSANClusterName</t>
  </si>
  <si>
    <t>NewVCVDSName</t>
  </si>
  <si>
    <t>NewVCWorkloadDVPGName</t>
  </si>
  <si>
    <t>Nested ESXi Server 1 Hostname</t>
  </si>
  <si>
    <t>Nested ESXi Server 2 Hostname</t>
  </si>
  <si>
    <t>dhcpnetwork</t>
  </si>
  <si>
    <t>DHCP Server Network</t>
  </si>
  <si>
    <t>192.168.221.0/24</t>
  </si>
  <si>
    <t>Provide a network which will be used for the DHCP server, must be a unique /24 network</t>
  </si>
  <si>
    <t>NESTED-T1</t>
  </si>
  <si>
    <t>VIUsername</t>
  </si>
  <si>
    <t>cloudadmin@vsphere.local</t>
  </si>
  <si>
    <t>vCenter Username</t>
  </si>
  <si>
    <t>VIPassword</t>
  </si>
  <si>
    <t>vCenter Password</t>
  </si>
  <si>
    <t>N-v9r2gR0%l8</t>
  </si>
  <si>
    <t>VCSAGateway</t>
  </si>
  <si>
    <t>Nested vCenter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</si>
</sst>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18" fontId="0" fillId="0" borderId="0" xfId="0" applyNumberFormat="1"/>
    <xf numFmtId="49" fontId="0" fillId="0" borderId="0" xfId="0" applyNumberFormat="1"/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3" fillId="4" borderId="0" xfId="0" applyFont="1" applyFill="1"/>
    <xf numFmtId="0" fontId="0" fillId="11" borderId="0" xfId="0" applyFill="1"/>
    <xf numFmtId="2" fontId="3" fillId="11" borderId="0" xfId="0" applyNumberFormat="1" applyFont="1" applyFill="1" applyAlignment="1">
      <alignment horizontal="left"/>
    </xf>
    <xf numFmtId="0" fontId="0" fillId="12" borderId="0" xfId="0" applyFill="1"/>
    <xf numFmtId="2" fontId="3" fillId="12" borderId="0" xfId="0" applyNumberFormat="1" applyFont="1" applyFill="1" applyAlignment="1">
      <alignment horizontal="left"/>
    </xf>
    <xf numFmtId="0" fontId="0" fillId="12" borderId="0" xfId="0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77C4-3667-4D6F-87C5-949B14A5DB2F}">
  <dimension ref="A1:H42"/>
  <sheetViews>
    <sheetView zoomScale="115" zoomScaleNormal="115" workbookViewId="0">
      <selection activeCell="A26" sqref="A26"/>
    </sheetView>
  </sheetViews>
  <sheetFormatPr defaultRowHeight="14.25" x14ac:dyDescent="0.45"/>
  <cols>
    <col min="1" max="1" width="35" bestFit="1" customWidth="1"/>
    <col min="2" max="2" width="37" style="21" customWidth="1"/>
    <col min="3" max="3" width="69.73046875" bestFit="1" customWidth="1"/>
    <col min="4" max="4" width="16" style="1" bestFit="1" customWidth="1"/>
    <col min="5" max="8" width="9" style="1"/>
  </cols>
  <sheetData>
    <row r="1" spans="1:8" s="8" customFormat="1" ht="42.75" x14ac:dyDescent="0.45">
      <c r="B1" s="10" t="s">
        <v>40</v>
      </c>
      <c r="D1" s="9"/>
      <c r="E1" s="9"/>
      <c r="F1" s="9"/>
      <c r="G1" s="9"/>
      <c r="H1" s="9"/>
    </row>
    <row r="2" spans="1:8" x14ac:dyDescent="0.45">
      <c r="A2" s="2" t="s">
        <v>0</v>
      </c>
      <c r="B2" s="11" t="s">
        <v>41</v>
      </c>
      <c r="C2" s="2" t="s">
        <v>27</v>
      </c>
      <c r="D2" s="1" t="s">
        <v>73</v>
      </c>
    </row>
    <row r="3" spans="1:8" x14ac:dyDescent="0.45">
      <c r="A3" s="2" t="s">
        <v>49</v>
      </c>
      <c r="B3" s="11" t="s">
        <v>48</v>
      </c>
      <c r="C3" s="2" t="s">
        <v>50</v>
      </c>
    </row>
    <row r="4" spans="1:8" x14ac:dyDescent="0.45">
      <c r="A4" s="2" t="s">
        <v>10</v>
      </c>
      <c r="B4" s="11" t="s">
        <v>11</v>
      </c>
      <c r="C4" s="2" t="s">
        <v>66</v>
      </c>
    </row>
    <row r="5" spans="1:8" x14ac:dyDescent="0.45">
      <c r="A5" s="11" t="s">
        <v>13</v>
      </c>
      <c r="B5" s="11" t="s">
        <v>12</v>
      </c>
      <c r="C5" s="11" t="s">
        <v>67</v>
      </c>
    </row>
    <row r="6" spans="1:8" x14ac:dyDescent="0.45">
      <c r="A6" s="11" t="s">
        <v>15</v>
      </c>
      <c r="B6" s="11" t="s">
        <v>17</v>
      </c>
      <c r="C6" s="11" t="s">
        <v>68</v>
      </c>
    </row>
    <row r="7" spans="1:8" x14ac:dyDescent="0.45">
      <c r="A7" s="11" t="s">
        <v>14</v>
      </c>
      <c r="B7" s="11" t="s">
        <v>60</v>
      </c>
      <c r="C7" s="11" t="s">
        <v>69</v>
      </c>
    </row>
    <row r="8" spans="1:8" x14ac:dyDescent="0.45">
      <c r="A8" s="5" t="s">
        <v>70</v>
      </c>
      <c r="B8" s="5" t="s">
        <v>72</v>
      </c>
      <c r="C8" s="5" t="s">
        <v>71</v>
      </c>
    </row>
    <row r="9" spans="1:8" x14ac:dyDescent="0.45">
      <c r="A9" s="5" t="s">
        <v>52</v>
      </c>
      <c r="B9" s="17" t="s">
        <v>53</v>
      </c>
      <c r="C9" s="5" t="s">
        <v>51</v>
      </c>
    </row>
    <row r="10" spans="1:8" x14ac:dyDescent="0.45">
      <c r="A10" s="5" t="s">
        <v>74</v>
      </c>
      <c r="B10" s="17" t="s">
        <v>75</v>
      </c>
      <c r="C10" s="5" t="s">
        <v>76</v>
      </c>
    </row>
    <row r="11" spans="1:8" x14ac:dyDescent="0.45">
      <c r="A11" s="5" t="s">
        <v>54</v>
      </c>
      <c r="B11" s="17" t="s">
        <v>19</v>
      </c>
      <c r="C11" s="5" t="s">
        <v>77</v>
      </c>
    </row>
    <row r="12" spans="1:8" x14ac:dyDescent="0.45">
      <c r="A12" s="5" t="s">
        <v>55</v>
      </c>
      <c r="B12" s="17" t="s">
        <v>46</v>
      </c>
      <c r="C12" s="5" t="s">
        <v>78</v>
      </c>
    </row>
    <row r="13" spans="1:8" x14ac:dyDescent="0.45">
      <c r="A13" s="3" t="s">
        <v>37</v>
      </c>
      <c r="B13" s="12" t="s">
        <v>43</v>
      </c>
      <c r="C13" s="3"/>
    </row>
    <row r="14" spans="1:8" x14ac:dyDescent="0.45">
      <c r="A14" s="3" t="s">
        <v>38</v>
      </c>
      <c r="B14" s="12" t="s">
        <v>44</v>
      </c>
      <c r="C14" s="3"/>
    </row>
    <row r="15" spans="1:8" x14ac:dyDescent="0.45">
      <c r="A15" s="3" t="s">
        <v>29</v>
      </c>
      <c r="B15" s="12">
        <v>4</v>
      </c>
      <c r="C15" s="3"/>
    </row>
    <row r="16" spans="1:8" x14ac:dyDescent="0.45">
      <c r="A16" s="3" t="s">
        <v>28</v>
      </c>
      <c r="B16" s="12">
        <v>64</v>
      </c>
      <c r="C16" s="3"/>
      <c r="D16" s="13"/>
    </row>
    <row r="17" spans="1:4" x14ac:dyDescent="0.45">
      <c r="A17" s="3" t="s">
        <v>39</v>
      </c>
      <c r="B17" s="12" t="s">
        <v>42</v>
      </c>
      <c r="C17" s="3" t="s">
        <v>30</v>
      </c>
      <c r="D17" s="13"/>
    </row>
    <row r="18" spans="1:4" x14ac:dyDescent="0.45">
      <c r="A18" s="4" t="s">
        <v>2</v>
      </c>
      <c r="B18" s="14" t="s">
        <v>3</v>
      </c>
      <c r="C18" s="4" t="s">
        <v>31</v>
      </c>
    </row>
    <row r="19" spans="1:4" x14ac:dyDescent="0.45">
      <c r="A19" s="4" t="s">
        <v>4</v>
      </c>
      <c r="B19" s="14" t="s">
        <v>65</v>
      </c>
      <c r="C19" s="4" t="s">
        <v>32</v>
      </c>
    </row>
    <row r="20" spans="1:4" x14ac:dyDescent="0.45">
      <c r="A20" s="4" t="s">
        <v>5</v>
      </c>
      <c r="B20" s="14" t="s">
        <v>45</v>
      </c>
      <c r="C20" s="4" t="s">
        <v>33</v>
      </c>
    </row>
    <row r="21" spans="1:4" x14ac:dyDescent="0.45">
      <c r="A21" s="4" t="s">
        <v>6</v>
      </c>
      <c r="B21" s="14">
        <v>24</v>
      </c>
      <c r="C21" s="4" t="s">
        <v>34</v>
      </c>
    </row>
    <row r="22" spans="1:4" x14ac:dyDescent="0.45">
      <c r="A22" s="4" t="s">
        <v>9</v>
      </c>
      <c r="B22" s="14" t="s">
        <v>1</v>
      </c>
      <c r="C22" s="4" t="s">
        <v>35</v>
      </c>
    </row>
    <row r="23" spans="1:4" x14ac:dyDescent="0.45">
      <c r="A23" s="4" t="s">
        <v>7</v>
      </c>
      <c r="B23" s="15" t="s">
        <v>8</v>
      </c>
      <c r="C23" s="4" t="s">
        <v>36</v>
      </c>
    </row>
    <row r="24" spans="1:4" x14ac:dyDescent="0.45">
      <c r="A24" s="5"/>
      <c r="B24" s="16"/>
      <c r="C24" s="5"/>
    </row>
    <row r="25" spans="1:4" x14ac:dyDescent="0.45">
      <c r="C25" s="5"/>
    </row>
    <row r="26" spans="1:4" x14ac:dyDescent="0.45">
      <c r="C26" s="5"/>
    </row>
    <row r="27" spans="1:4" x14ac:dyDescent="0.45">
      <c r="C27" s="5"/>
    </row>
    <row r="31" spans="1:4" x14ac:dyDescent="0.45">
      <c r="A31" s="5" t="s">
        <v>56</v>
      </c>
      <c r="B31" s="17" t="s">
        <v>47</v>
      </c>
      <c r="C31" s="5" t="s">
        <v>59</v>
      </c>
    </row>
    <row r="32" spans="1:4" x14ac:dyDescent="0.45">
      <c r="A32" s="5" t="s">
        <v>57</v>
      </c>
      <c r="B32" s="17" t="s">
        <v>20</v>
      </c>
      <c r="C32" s="5" t="s">
        <v>58</v>
      </c>
    </row>
    <row r="33" spans="1:3" x14ac:dyDescent="0.45">
      <c r="A33" s="7" t="s">
        <v>16</v>
      </c>
      <c r="B33" s="18" t="s">
        <v>1</v>
      </c>
      <c r="C33" s="7"/>
    </row>
    <row r="34" spans="1:3" x14ac:dyDescent="0.45">
      <c r="A34" s="7" t="s">
        <v>18</v>
      </c>
      <c r="B34" s="18" t="s">
        <v>60</v>
      </c>
      <c r="C34" s="7"/>
    </row>
    <row r="35" spans="1:3" x14ac:dyDescent="0.45">
      <c r="A35" s="7" t="s">
        <v>21</v>
      </c>
      <c r="B35" s="19" t="s">
        <v>8</v>
      </c>
      <c r="C35" s="7"/>
    </row>
    <row r="36" spans="1:3" x14ac:dyDescent="0.45">
      <c r="A36" s="6" t="s">
        <v>22</v>
      </c>
      <c r="B36" s="20" t="s">
        <v>61</v>
      </c>
      <c r="C36" s="6"/>
    </row>
    <row r="37" spans="1:3" x14ac:dyDescent="0.45">
      <c r="A37" s="6" t="s">
        <v>23</v>
      </c>
      <c r="B37" s="20" t="s">
        <v>62</v>
      </c>
      <c r="C37" s="6"/>
    </row>
    <row r="38" spans="1:3" x14ac:dyDescent="0.45">
      <c r="A38" s="6" t="s">
        <v>24</v>
      </c>
      <c r="B38" s="20" t="s">
        <v>63</v>
      </c>
      <c r="C38" s="6"/>
    </row>
    <row r="39" spans="1:3" x14ac:dyDescent="0.45">
      <c r="A39" s="6" t="s">
        <v>25</v>
      </c>
      <c r="B39" s="20" t="s">
        <v>64</v>
      </c>
      <c r="C39" s="6"/>
    </row>
    <row r="40" spans="1:3" x14ac:dyDescent="0.45">
      <c r="A40" s="6"/>
      <c r="B40" s="20"/>
      <c r="C40" s="6"/>
    </row>
    <row r="41" spans="1:3" x14ac:dyDescent="0.45">
      <c r="A41" s="6"/>
    </row>
    <row r="42" spans="1:3" x14ac:dyDescent="0.45">
      <c r="A42" s="6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6828-F1F6-44AD-ADBB-BB9E26BB7508}">
  <dimension ref="A1:J42"/>
  <sheetViews>
    <sheetView tabSelected="1" zoomScale="85" zoomScaleNormal="85" workbookViewId="0">
      <selection activeCell="E15" sqref="E15"/>
    </sheetView>
  </sheetViews>
  <sheetFormatPr defaultRowHeight="14.25" x14ac:dyDescent="0.45"/>
  <cols>
    <col min="2" max="2" width="27.19921875" bestFit="1" customWidth="1"/>
    <col min="3" max="3" width="35" bestFit="1" customWidth="1"/>
    <col min="4" max="4" width="37" style="21" customWidth="1"/>
    <col min="5" max="5" width="69.73046875" bestFit="1" customWidth="1"/>
    <col min="6" max="6" width="60.6640625" style="1" bestFit="1" customWidth="1"/>
    <col min="7" max="7" width="99.19921875" style="1" bestFit="1" customWidth="1"/>
    <col min="8" max="10" width="9.06640625" style="1"/>
  </cols>
  <sheetData>
    <row r="1" spans="1:10" s="8" customFormat="1" ht="42.75" x14ac:dyDescent="0.45">
      <c r="D1" s="10" t="s">
        <v>40</v>
      </c>
      <c r="F1" s="9"/>
      <c r="G1" s="9"/>
      <c r="H1" s="9"/>
      <c r="I1" s="9"/>
      <c r="J1" s="9"/>
    </row>
    <row r="2" spans="1:10" x14ac:dyDescent="0.45">
      <c r="A2" s="2">
        <v>2</v>
      </c>
      <c r="B2" s="2" t="s">
        <v>145</v>
      </c>
      <c r="C2" s="2" t="s">
        <v>0</v>
      </c>
      <c r="D2" s="11" t="s">
        <v>41</v>
      </c>
      <c r="E2" s="2" t="s">
        <v>27</v>
      </c>
      <c r="F2" s="28" t="str">
        <f>"$row"&amp;B2&amp;",$col"&amp;B2&amp;" = "&amp;A2&amp;""&amp;",4"</f>
        <v>$rowVIServer,$colVIServer = 2,4</v>
      </c>
      <c r="G2" s="29" t="str">
        <f>"$"&amp;B2&amp;" = $sheet.Cells.Item($row"&amp;B2&amp;",$col"&amp;B2&amp;").text"</f>
        <v>$VIServer = $sheet.Cells.Item($rowVIServer,$colVIServer).text</v>
      </c>
    </row>
    <row r="3" spans="1:10" x14ac:dyDescent="0.45">
      <c r="A3" s="2">
        <f>A2+1</f>
        <v>3</v>
      </c>
      <c r="B3" s="2" t="s">
        <v>188</v>
      </c>
      <c r="C3" s="2" t="s">
        <v>190</v>
      </c>
      <c r="D3" s="36" t="s">
        <v>189</v>
      </c>
      <c r="E3" s="2"/>
      <c r="F3" s="28" t="str">
        <f t="shared" ref="F3:F42" si="0">"$row"&amp;B3&amp;",$col"&amp;B3&amp;" = "&amp;A3&amp;""&amp;",4"</f>
        <v>$rowVIUsername,$colVIUsername = 3,4</v>
      </c>
      <c r="G3" s="29" t="str">
        <f t="shared" ref="G3:G42" si="1">"$"&amp;B3&amp;" = $sheet.Cells.Item($row"&amp;B3&amp;",$col"&amp;B3&amp;").text"</f>
        <v>$VIUsername = $sheet.Cells.Item($rowVIUsername,$colVIUsername).text</v>
      </c>
    </row>
    <row r="4" spans="1:10" x14ac:dyDescent="0.45">
      <c r="A4" s="2">
        <f t="shared" ref="A4:A42" si="2">A3+1</f>
        <v>4</v>
      </c>
      <c r="B4" s="2" t="s">
        <v>191</v>
      </c>
      <c r="C4" s="2" t="s">
        <v>192</v>
      </c>
      <c r="D4" s="36" t="s">
        <v>193</v>
      </c>
      <c r="E4" s="2"/>
      <c r="F4" s="28" t="str">
        <f t="shared" si="0"/>
        <v>$rowVIPassword,$colVIPassword = 4,4</v>
      </c>
      <c r="G4" s="29" t="str">
        <f t="shared" si="1"/>
        <v>$VIPassword = $sheet.Cells.Item($rowVIPassword,$colVIPassword).text</v>
      </c>
    </row>
    <row r="5" spans="1:10" x14ac:dyDescent="0.45">
      <c r="A5" s="2">
        <f t="shared" si="2"/>
        <v>5</v>
      </c>
      <c r="B5" s="2" t="s">
        <v>146</v>
      </c>
      <c r="C5" s="2" t="s">
        <v>49</v>
      </c>
      <c r="D5" s="11" t="s">
        <v>48</v>
      </c>
      <c r="E5" s="2" t="s">
        <v>50</v>
      </c>
      <c r="F5" s="28" t="str">
        <f t="shared" si="0"/>
        <v>$rowNSXManagerIP,$colNSXManagerIP = 5,4</v>
      </c>
      <c r="G5" s="29" t="str">
        <f t="shared" si="1"/>
        <v>$NSXManagerIP = $sheet.Cells.Item($rowNSXManagerIP,$colNSXManagerIP).text</v>
      </c>
    </row>
    <row r="6" spans="1:10" x14ac:dyDescent="0.45">
      <c r="A6" s="2">
        <f t="shared" si="2"/>
        <v>6</v>
      </c>
      <c r="B6" s="2" t="s">
        <v>147</v>
      </c>
      <c r="C6" s="2" t="s">
        <v>10</v>
      </c>
      <c r="D6" s="11" t="s">
        <v>11</v>
      </c>
      <c r="E6" s="2" t="s">
        <v>66</v>
      </c>
      <c r="F6" s="28" t="str">
        <f t="shared" si="0"/>
        <v>$rowAVSDatacenter,$colAVSDatacenter = 6,4</v>
      </c>
      <c r="G6" s="29" t="str">
        <f t="shared" si="1"/>
        <v>$AVSDatacenter = $sheet.Cells.Item($rowAVSDatacenter,$colAVSDatacenter).text</v>
      </c>
    </row>
    <row r="7" spans="1:10" x14ac:dyDescent="0.45">
      <c r="A7" s="2">
        <f t="shared" si="2"/>
        <v>7</v>
      </c>
      <c r="B7" s="2" t="s">
        <v>148</v>
      </c>
      <c r="C7" s="11" t="s">
        <v>13</v>
      </c>
      <c r="D7" s="11" t="s">
        <v>12</v>
      </c>
      <c r="E7" s="11" t="s">
        <v>67</v>
      </c>
      <c r="F7" s="28" t="str">
        <f t="shared" si="0"/>
        <v>$rowAVSCluster,$colAVSCluster = 7,4</v>
      </c>
      <c r="G7" s="29" t="str">
        <f t="shared" si="1"/>
        <v>$AVSCluster = $sheet.Cells.Item($rowAVSCluster,$colAVSCluster).text</v>
      </c>
    </row>
    <row r="8" spans="1:10" x14ac:dyDescent="0.45">
      <c r="A8" s="2">
        <f t="shared" si="2"/>
        <v>8</v>
      </c>
      <c r="B8" s="2" t="s">
        <v>149</v>
      </c>
      <c r="C8" s="11" t="s">
        <v>15</v>
      </c>
      <c r="D8" s="11" t="s">
        <v>17</v>
      </c>
      <c r="E8" s="11" t="s">
        <v>68</v>
      </c>
      <c r="F8" s="28" t="str">
        <f t="shared" si="0"/>
        <v>$rowAVSDatastore,$colAVSDatastore = 8,4</v>
      </c>
      <c r="G8" s="29" t="str">
        <f t="shared" si="1"/>
        <v>$AVSDatastore = $sheet.Cells.Item($rowAVSDatastore,$colAVSDatastore).text</v>
      </c>
    </row>
    <row r="9" spans="1:10" x14ac:dyDescent="0.45">
      <c r="A9" s="2">
        <f t="shared" si="2"/>
        <v>9</v>
      </c>
      <c r="B9" s="2" t="s">
        <v>150</v>
      </c>
      <c r="C9" s="11" t="s">
        <v>14</v>
      </c>
      <c r="D9" s="11" t="s">
        <v>60</v>
      </c>
      <c r="E9" s="11" t="s">
        <v>69</v>
      </c>
      <c r="F9" s="28" t="str">
        <f t="shared" si="0"/>
        <v>$rowAVSResourcePool,$colAVSResourcePool = 9,4</v>
      </c>
      <c r="G9" s="29" t="str">
        <f t="shared" si="1"/>
        <v>$AVSResourcePool = $sheet.Cells.Item($rowAVSResourcePool,$colAVSResourcePool).text</v>
      </c>
    </row>
    <row r="10" spans="1:10" x14ac:dyDescent="0.45">
      <c r="A10" s="2">
        <f t="shared" si="2"/>
        <v>10</v>
      </c>
      <c r="B10" s="2" t="s">
        <v>151</v>
      </c>
      <c r="C10" s="11" t="s">
        <v>134</v>
      </c>
      <c r="D10" s="11" t="s">
        <v>135</v>
      </c>
      <c r="E10" s="11"/>
      <c r="F10" s="28" t="str">
        <f t="shared" si="0"/>
        <v>$rowtier0gw,$coltier0gw = 10,4</v>
      </c>
      <c r="G10" s="29" t="str">
        <f t="shared" si="1"/>
        <v>$tier0gw = $sheet.Cells.Item($rowtier0gw,$coltier0gw).text</v>
      </c>
    </row>
    <row r="11" spans="1:10" x14ac:dyDescent="0.45">
      <c r="A11" s="2">
        <f t="shared" si="2"/>
        <v>11</v>
      </c>
      <c r="B11" s="5" t="s">
        <v>152</v>
      </c>
      <c r="C11" s="5" t="s">
        <v>120</v>
      </c>
      <c r="D11" s="25" t="s">
        <v>187</v>
      </c>
      <c r="E11" s="5" t="s">
        <v>71</v>
      </c>
      <c r="F11" s="28" t="str">
        <f t="shared" si="0"/>
        <v>$rowtier1gw,$coltier1gw = 11,4</v>
      </c>
      <c r="G11" s="29" t="str">
        <f t="shared" si="1"/>
        <v>$tier1gw = $sheet.Cells.Item($rowtier1gw,$coltier1gw).text</v>
      </c>
    </row>
    <row r="12" spans="1:10" x14ac:dyDescent="0.45">
      <c r="A12" s="2">
        <f t="shared" si="2"/>
        <v>12</v>
      </c>
      <c r="B12" s="5" t="s">
        <v>153</v>
      </c>
      <c r="C12" s="5" t="s">
        <v>133</v>
      </c>
      <c r="D12" s="17" t="s">
        <v>125</v>
      </c>
      <c r="E12" s="5" t="s">
        <v>126</v>
      </c>
      <c r="F12" s="28" t="str">
        <f t="shared" si="0"/>
        <v>$rowtransportzoneid,$coltransportzoneid = 12,4</v>
      </c>
      <c r="G12" s="29" t="str">
        <f t="shared" si="1"/>
        <v>$transportzoneid = $sheet.Cells.Item($rowtransportzoneid,$coltransportzoneid).text</v>
      </c>
    </row>
    <row r="13" spans="1:10" x14ac:dyDescent="0.45">
      <c r="A13" s="2">
        <f t="shared" si="2"/>
        <v>13</v>
      </c>
      <c r="B13" s="5" t="s">
        <v>154</v>
      </c>
      <c r="C13" s="5" t="s">
        <v>52</v>
      </c>
      <c r="D13" s="26" t="s">
        <v>53</v>
      </c>
      <c r="E13" s="5" t="s">
        <v>51</v>
      </c>
      <c r="F13" s="28" t="str">
        <f t="shared" si="0"/>
        <v>$rowNSXSegName,$colNSXSegName = 13,4</v>
      </c>
      <c r="G13" s="29" t="str">
        <f t="shared" si="1"/>
        <v>$NSXSegName = $sheet.Cells.Item($rowNSXSegName,$colNSXSegName).text</v>
      </c>
    </row>
    <row r="14" spans="1:10" x14ac:dyDescent="0.45">
      <c r="A14" s="2">
        <f t="shared" si="2"/>
        <v>14</v>
      </c>
      <c r="B14" s="5" t="s">
        <v>155</v>
      </c>
      <c r="C14" s="5" t="s">
        <v>74</v>
      </c>
      <c r="D14" s="17" t="s">
        <v>75</v>
      </c>
      <c r="E14" s="5" t="s">
        <v>76</v>
      </c>
      <c r="F14" s="28" t="str">
        <f t="shared" si="0"/>
        <v>$rowNSXSegNetwork,$colNSXSegNetwork = 14,4</v>
      </c>
      <c r="G14" s="29" t="str">
        <f t="shared" si="1"/>
        <v>$NSXSegNetwork = $sheet.Cells.Item($rowNSXSegNetwork,$colNSXSegNetwork).text</v>
      </c>
    </row>
    <row r="15" spans="1:10" x14ac:dyDescent="0.45">
      <c r="A15" s="2">
        <f t="shared" si="2"/>
        <v>15</v>
      </c>
      <c r="B15" s="5" t="s">
        <v>156</v>
      </c>
      <c r="C15" s="5" t="s">
        <v>54</v>
      </c>
      <c r="D15" s="26" t="str">
        <f>VLOOKUP(RIGHT(D14,LEN(D14)-FIND("/",D14,1))*1,Sheet1!A4:B35,2,FALSE)</f>
        <v>255.255.255.0</v>
      </c>
      <c r="E15" s="5"/>
      <c r="F15" s="28" t="str">
        <f t="shared" si="0"/>
        <v>$rowNSXSegNetmask,$colNSXSegNetmask = 15,4</v>
      </c>
      <c r="G15" s="29" t="str">
        <f t="shared" si="1"/>
        <v>$NSXSegNetmask = $sheet.Cells.Item($rowNSXSegNetmask,$colNSXSegNetmask).text</v>
      </c>
    </row>
    <row r="16" spans="1:10" x14ac:dyDescent="0.45">
      <c r="A16" s="2">
        <f t="shared" si="2"/>
        <v>16</v>
      </c>
      <c r="B16" s="5" t="s">
        <v>157</v>
      </c>
      <c r="C16" s="5" t="s">
        <v>55</v>
      </c>
      <c r="D16" s="26" t="str">
        <f>LEFT(D14,(FIND("/",D14,1)-2))&amp;"1/24"</f>
        <v>192.168.222.1/24</v>
      </c>
      <c r="E16" s="5" t="s">
        <v>78</v>
      </c>
      <c r="F16" s="28" t="str">
        <f t="shared" si="0"/>
        <v>$rowNSXSegGateway,$colNSXSegGateway = 16,4</v>
      </c>
      <c r="G16" s="29" t="str">
        <f t="shared" si="1"/>
        <v>$NSXSegGateway = $sheet.Cells.Item($rowNSXSegGateway,$colNSXSegGateway).text</v>
      </c>
    </row>
    <row r="17" spans="1:8" x14ac:dyDescent="0.45">
      <c r="A17" s="2">
        <f t="shared" si="2"/>
        <v>17</v>
      </c>
      <c r="B17" s="5" t="s">
        <v>158</v>
      </c>
      <c r="C17" s="5" t="s">
        <v>137</v>
      </c>
      <c r="D17" s="26" t="s">
        <v>1</v>
      </c>
      <c r="E17" s="5" t="s">
        <v>138</v>
      </c>
      <c r="F17" s="28" t="str">
        <f t="shared" si="0"/>
        <v>$rowadminpassword,$coladminpassword = 17,4</v>
      </c>
      <c r="G17" s="29" t="str">
        <f t="shared" si="1"/>
        <v>$adminpassword = $sheet.Cells.Item($rowadminpassword,$coladminpassword).text</v>
      </c>
    </row>
    <row r="18" spans="1:8" x14ac:dyDescent="0.45">
      <c r="A18" s="2">
        <f t="shared" si="2"/>
        <v>18</v>
      </c>
      <c r="B18" s="3" t="s">
        <v>159</v>
      </c>
      <c r="C18" s="3" t="s">
        <v>181</v>
      </c>
      <c r="D18" s="30" t="s">
        <v>139</v>
      </c>
      <c r="E18" s="3"/>
      <c r="F18" s="28" t="str">
        <f t="shared" si="0"/>
        <v>$rowesxi1hostname,$colesxi1hostname = 18,4</v>
      </c>
      <c r="G18" s="29" t="str">
        <f t="shared" si="1"/>
        <v>$esxi1hostname = $sheet.Cells.Item($rowesxi1hostname,$colesxi1hostname).text</v>
      </c>
      <c r="H18" s="3"/>
    </row>
    <row r="19" spans="1:8" x14ac:dyDescent="0.45">
      <c r="A19" s="2">
        <f t="shared" si="2"/>
        <v>19</v>
      </c>
      <c r="B19" s="3" t="s">
        <v>160</v>
      </c>
      <c r="C19" s="3" t="s">
        <v>182</v>
      </c>
      <c r="D19" s="30" t="s">
        <v>140</v>
      </c>
      <c r="E19" s="3"/>
      <c r="F19" s="28" t="str">
        <f t="shared" si="0"/>
        <v>$rowesxi2hostname,$colesxi2hostname = 19,4</v>
      </c>
      <c r="G19" s="29" t="str">
        <f t="shared" si="1"/>
        <v>$esxi2hostname = $sheet.Cells.Item($rowesxi2hostname,$colesxi2hostname).text</v>
      </c>
      <c r="H19" s="3"/>
    </row>
    <row r="20" spans="1:8" x14ac:dyDescent="0.45">
      <c r="A20" s="2">
        <f t="shared" si="2"/>
        <v>20</v>
      </c>
      <c r="B20" s="3" t="s">
        <v>161</v>
      </c>
      <c r="C20" s="3" t="s">
        <v>37</v>
      </c>
      <c r="D20" s="30" t="str">
        <f>LEFT(D14,(FIND("/",D14,1)-2))&amp;111</f>
        <v>192.168.222.111</v>
      </c>
      <c r="E20" s="3" t="s">
        <v>110</v>
      </c>
      <c r="F20" s="28" t="str">
        <f t="shared" si="0"/>
        <v>$rowesxi1ip,$colesxi1ip = 20,4</v>
      </c>
      <c r="G20" s="29" t="str">
        <f t="shared" si="1"/>
        <v>$esxi1ip = $sheet.Cells.Item($rowesxi1ip,$colesxi1ip).text</v>
      </c>
      <c r="H20" s="3"/>
    </row>
    <row r="21" spans="1:8" x14ac:dyDescent="0.45">
      <c r="A21" s="2">
        <f t="shared" si="2"/>
        <v>21</v>
      </c>
      <c r="B21" s="3" t="s">
        <v>162</v>
      </c>
      <c r="C21" s="3" t="s">
        <v>38</v>
      </c>
      <c r="D21" s="30" t="str">
        <f>LEFT(D14,(FIND("/",D14,1)-2))&amp;112</f>
        <v>192.168.222.112</v>
      </c>
      <c r="E21" s="3" t="s">
        <v>110</v>
      </c>
      <c r="F21" s="28" t="str">
        <f t="shared" si="0"/>
        <v>$rowesxi2ip,$colesxi2ip = 21,4</v>
      </c>
      <c r="G21" s="29" t="str">
        <f t="shared" si="1"/>
        <v>$esxi2ip = $sheet.Cells.Item($rowesxi2ip,$colesxi2ip).text</v>
      </c>
    </row>
    <row r="22" spans="1:8" x14ac:dyDescent="0.45">
      <c r="A22" s="2">
        <f t="shared" si="2"/>
        <v>22</v>
      </c>
      <c r="B22" s="3" t="s">
        <v>163</v>
      </c>
      <c r="C22" s="3" t="s">
        <v>29</v>
      </c>
      <c r="D22" s="12">
        <v>4</v>
      </c>
      <c r="E22" s="3" t="s">
        <v>111</v>
      </c>
      <c r="F22" s="28" t="str">
        <f t="shared" si="0"/>
        <v>$rowNestedESXivCPU,$colNestedESXivCPU = 22,4</v>
      </c>
      <c r="G22" s="29" t="str">
        <f t="shared" si="1"/>
        <v>$NestedESXivCPU = $sheet.Cells.Item($rowNestedESXivCPU,$colNestedESXivCPU).text</v>
      </c>
    </row>
    <row r="23" spans="1:8" x14ac:dyDescent="0.45">
      <c r="A23" s="2">
        <f t="shared" si="2"/>
        <v>23</v>
      </c>
      <c r="B23" s="3" t="s">
        <v>164</v>
      </c>
      <c r="C23" s="3" t="s">
        <v>136</v>
      </c>
      <c r="D23" s="12">
        <v>64</v>
      </c>
      <c r="E23" s="3" t="s">
        <v>112</v>
      </c>
      <c r="F23" s="28" t="str">
        <f t="shared" si="0"/>
        <v>$rowNestedESXivMEM,$colNestedESXivMEM = 23,4</v>
      </c>
      <c r="G23" s="29" t="str">
        <f t="shared" si="1"/>
        <v>$NestedESXivMEM = $sheet.Cells.Item($rowNestedESXivMEM,$colNestedESXivMEM).text</v>
      </c>
    </row>
    <row r="24" spans="1:8" x14ac:dyDescent="0.45">
      <c r="A24" s="2">
        <f t="shared" si="2"/>
        <v>24</v>
      </c>
      <c r="B24" s="4" t="s">
        <v>165</v>
      </c>
      <c r="C24" s="4" t="s">
        <v>114</v>
      </c>
      <c r="D24" s="4" t="s">
        <v>42</v>
      </c>
      <c r="E24" s="4" t="s">
        <v>113</v>
      </c>
      <c r="F24" s="28" t="str">
        <f t="shared" si="0"/>
        <v>$rowVCSASSODomainName,$colVCSASSODomainName = 24,4</v>
      </c>
      <c r="G24" s="29" t="str">
        <f t="shared" si="1"/>
        <v>$VCSASSODomainName = $sheet.Cells.Item($rowVCSASSODomainName,$colVCSASSODomainName).text</v>
      </c>
    </row>
    <row r="25" spans="1:8" x14ac:dyDescent="0.45">
      <c r="A25" s="2">
        <f t="shared" si="2"/>
        <v>25</v>
      </c>
      <c r="B25" s="4" t="s">
        <v>166</v>
      </c>
      <c r="C25" s="4" t="s">
        <v>115</v>
      </c>
      <c r="D25" s="14" t="s">
        <v>3</v>
      </c>
      <c r="E25" s="4" t="s">
        <v>31</v>
      </c>
      <c r="F25" s="28" t="str">
        <f t="shared" si="0"/>
        <v>$rowVCSADeploymentSize,$colVCSADeploymentSize = 25,4</v>
      </c>
      <c r="G25" s="29" t="str">
        <f t="shared" si="1"/>
        <v>$VCSADeploymentSize = $sheet.Cells.Item($rowVCSADeploymentSize,$colVCSADeploymentSize).text</v>
      </c>
    </row>
    <row r="26" spans="1:8" x14ac:dyDescent="0.45">
      <c r="A26" s="2">
        <f t="shared" si="2"/>
        <v>26</v>
      </c>
      <c r="B26" s="4" t="s">
        <v>167</v>
      </c>
      <c r="C26" s="4" t="s">
        <v>116</v>
      </c>
      <c r="D26" s="27" t="s">
        <v>65</v>
      </c>
      <c r="E26" s="4" t="s">
        <v>32</v>
      </c>
      <c r="F26" s="28" t="str">
        <f t="shared" si="0"/>
        <v>$rowVCSADisplayName,$colVCSADisplayName = 26,4</v>
      </c>
      <c r="G26" s="29" t="str">
        <f t="shared" si="1"/>
        <v>$VCSADisplayName = $sheet.Cells.Item($rowVCSADisplayName,$colVCSADisplayName).text</v>
      </c>
    </row>
    <row r="27" spans="1:8" x14ac:dyDescent="0.45">
      <c r="A27" s="2">
        <f t="shared" si="2"/>
        <v>27</v>
      </c>
      <c r="B27" s="4" t="s">
        <v>168</v>
      </c>
      <c r="C27" s="4" t="s">
        <v>117</v>
      </c>
      <c r="D27" s="27" t="str">
        <f>LEFT(D14,(FIND("/",D14,1)-2))&amp;110</f>
        <v>192.168.222.110</v>
      </c>
      <c r="E27" s="4" t="s">
        <v>33</v>
      </c>
      <c r="F27" s="28" t="str">
        <f t="shared" si="0"/>
        <v>$rowVCSAIPAddress,$colVCSAIPAddress = 27,4</v>
      </c>
      <c r="G27" s="29" t="str">
        <f t="shared" si="1"/>
        <v>$VCSAIPAddress = $sheet.Cells.Item($rowVCSAIPAddress,$colVCSAIPAddress).text</v>
      </c>
    </row>
    <row r="28" spans="1:8" x14ac:dyDescent="0.45">
      <c r="A28" s="2">
        <f t="shared" si="2"/>
        <v>28</v>
      </c>
      <c r="B28" s="4" t="s">
        <v>194</v>
      </c>
      <c r="C28" s="4" t="s">
        <v>195</v>
      </c>
      <c r="D28" s="27" t="str">
        <f>LEFT(D14,(FIND("/",D14,1)-2))&amp;"1"</f>
        <v>192.168.222.1</v>
      </c>
      <c r="E28" s="4"/>
      <c r="F28" s="28" t="str">
        <f t="shared" si="0"/>
        <v>$rowVCSAGateway,$colVCSAGateway = 28,4</v>
      </c>
      <c r="G28" s="29" t="str">
        <f t="shared" si="1"/>
        <v>$VCSAGateway = $sheet.Cells.Item($rowVCSAGateway,$colVCSAGateway).text</v>
      </c>
    </row>
    <row r="29" spans="1:8" x14ac:dyDescent="0.45">
      <c r="A29" s="2">
        <f t="shared" si="2"/>
        <v>29</v>
      </c>
      <c r="B29" s="4" t="s">
        <v>169</v>
      </c>
      <c r="C29" s="4" t="s">
        <v>118</v>
      </c>
      <c r="D29" s="27">
        <f>RIGHT(D14,LEN(D14)-FIND("/",D14,1))*1</f>
        <v>24</v>
      </c>
      <c r="E29" s="4" t="s">
        <v>34</v>
      </c>
      <c r="F29" s="28" t="str">
        <f t="shared" si="0"/>
        <v>$rowVCSAPrefix,$colVCSAPrefix = 29,4</v>
      </c>
      <c r="G29" s="29" t="str">
        <f t="shared" si="1"/>
        <v>$VCSAPrefix = $sheet.Cells.Item($rowVCSAPrefix,$colVCSAPrefix).text</v>
      </c>
    </row>
    <row r="30" spans="1:8" x14ac:dyDescent="0.45">
      <c r="A30" s="2">
        <f t="shared" si="2"/>
        <v>30</v>
      </c>
      <c r="B30" s="4" t="s">
        <v>170</v>
      </c>
      <c r="C30" s="4" t="s">
        <v>119</v>
      </c>
      <c r="D30" s="27" t="s">
        <v>8</v>
      </c>
      <c r="E30" s="4" t="s">
        <v>36</v>
      </c>
      <c r="F30" s="28" t="str">
        <f t="shared" si="0"/>
        <v>$rownestedssh,$colnestedssh = 30,4</v>
      </c>
      <c r="G30" s="29" t="str">
        <f t="shared" si="1"/>
        <v>$nestedssh = $sheet.Cells.Item($rownestedssh,$colnestedssh).text</v>
      </c>
    </row>
    <row r="31" spans="1:8" x14ac:dyDescent="0.45">
      <c r="A31" s="2">
        <f t="shared" si="2"/>
        <v>31</v>
      </c>
      <c r="B31" s="33" t="s">
        <v>183</v>
      </c>
      <c r="C31" s="33" t="s">
        <v>184</v>
      </c>
      <c r="D31" s="35" t="s">
        <v>185</v>
      </c>
      <c r="E31" s="33" t="s">
        <v>186</v>
      </c>
      <c r="F31" s="28" t="str">
        <f t="shared" si="0"/>
        <v>$rowdhcpnetwork,$coldhcpnetwork = 31,4</v>
      </c>
      <c r="G31" s="29" t="str">
        <f t="shared" si="1"/>
        <v>$dhcpnetwork = $sheet.Cells.Item($rowdhcpnetwork,$coldhcpnetwork).text</v>
      </c>
    </row>
    <row r="32" spans="1:8" x14ac:dyDescent="0.45">
      <c r="A32" s="2">
        <f t="shared" si="2"/>
        <v>32</v>
      </c>
      <c r="B32" s="33" t="s">
        <v>171</v>
      </c>
      <c r="C32" s="33" t="s">
        <v>121</v>
      </c>
      <c r="D32" s="34" t="str">
        <f>LEFT(D14,(FIND("/",D14,1)-2))&amp;"150"&amp;"-"&amp;(LEFT(D14,(FIND("/",D14,1)-2)))&amp;253</f>
        <v>192.168.222.150-192.168.222.253</v>
      </c>
      <c r="E32" s="33" t="s">
        <v>122</v>
      </c>
      <c r="F32" s="28" t="str">
        <f t="shared" si="0"/>
        <v>$rowdhcprange,$coldhcprange = 32,4</v>
      </c>
      <c r="G32" s="29" t="str">
        <f t="shared" si="1"/>
        <v>$dhcprange = $sheet.Cells.Item($rowdhcprange,$coldhcprange).text</v>
      </c>
    </row>
    <row r="33" spans="1:7" x14ac:dyDescent="0.45">
      <c r="A33" s="2">
        <f t="shared" si="2"/>
        <v>33</v>
      </c>
      <c r="B33" s="33" t="s">
        <v>130</v>
      </c>
      <c r="C33" s="33" t="s">
        <v>129</v>
      </c>
      <c r="D33" s="34" t="str">
        <f>LEFT(D31,(FIND("/",D31,1)-2))&amp;254&amp;"/24"</f>
        <v>192.168.221.254/24</v>
      </c>
      <c r="E33" s="33"/>
      <c r="F33" s="28" t="str">
        <f t="shared" si="0"/>
        <v>$rowDHCPServerAddress,$colDHCPServerAddress = 33,4</v>
      </c>
      <c r="G33" s="29" t="str">
        <f t="shared" si="1"/>
        <v>$DHCPServerAddress = $sheet.Cells.Item($rowDHCPServerAddress,$colDHCPServerAddress).text</v>
      </c>
    </row>
    <row r="34" spans="1:7" x14ac:dyDescent="0.45">
      <c r="A34" s="2">
        <f t="shared" si="2"/>
        <v>34</v>
      </c>
      <c r="B34" s="33" t="s">
        <v>172</v>
      </c>
      <c r="C34" s="33" t="s">
        <v>128</v>
      </c>
      <c r="D34" s="35" t="s">
        <v>127</v>
      </c>
      <c r="E34" s="33"/>
      <c r="F34" s="28" t="str">
        <f t="shared" si="0"/>
        <v>$rowEdgeClusterID,$colEdgeClusterID = 34,4</v>
      </c>
      <c r="G34" s="29" t="str">
        <f t="shared" si="1"/>
        <v>$EdgeClusterID = $sheet.Cells.Item($rowEdgeClusterID,$colEdgeClusterID).text</v>
      </c>
    </row>
    <row r="35" spans="1:7" x14ac:dyDescent="0.45">
      <c r="A35" s="2">
        <f t="shared" si="2"/>
        <v>35</v>
      </c>
      <c r="B35" s="33" t="s">
        <v>173</v>
      </c>
      <c r="C35" s="33" t="s">
        <v>131</v>
      </c>
      <c r="D35" s="34" t="s">
        <v>132</v>
      </c>
      <c r="E35" s="33"/>
      <c r="F35" s="28" t="str">
        <f t="shared" si="0"/>
        <v>$rowdhcpservername,$coldhcpservername = 35,4</v>
      </c>
      <c r="G35" s="29" t="str">
        <f t="shared" si="1"/>
        <v>$dhcpservername = $sheet.Cells.Item($rowdhcpservername,$coldhcpservername).text</v>
      </c>
    </row>
    <row r="36" spans="1:7" x14ac:dyDescent="0.45">
      <c r="A36" s="2">
        <f t="shared" si="2"/>
        <v>36</v>
      </c>
      <c r="B36" s="33" t="s">
        <v>174</v>
      </c>
      <c r="C36" s="33" t="s">
        <v>123</v>
      </c>
      <c r="D36" s="35" t="s">
        <v>47</v>
      </c>
      <c r="E36" s="33" t="s">
        <v>124</v>
      </c>
      <c r="F36" s="28" t="str">
        <f t="shared" si="0"/>
        <v>$rowNestedClusterDNS,$colNestedClusterDNS = 36,4</v>
      </c>
      <c r="G36" s="29" t="str">
        <f t="shared" si="1"/>
        <v>$NestedClusterDNS = $sheet.Cells.Item($rowNestedClusterDNS,$colNestedClusterDNS).text</v>
      </c>
    </row>
    <row r="37" spans="1:7" x14ac:dyDescent="0.45">
      <c r="A37" s="2">
        <f t="shared" si="2"/>
        <v>37</v>
      </c>
      <c r="B37" s="33" t="s">
        <v>175</v>
      </c>
      <c r="C37" s="33" t="s">
        <v>57</v>
      </c>
      <c r="D37" s="34" t="s">
        <v>20</v>
      </c>
      <c r="E37" s="33" t="s">
        <v>58</v>
      </c>
      <c r="F37" s="28" t="str">
        <f t="shared" si="0"/>
        <v>$rownestedntp,$colnestedntp = 37,4</v>
      </c>
      <c r="G37" s="29" t="str">
        <f t="shared" si="1"/>
        <v>$nestedntp = $sheet.Cells.Item($rownestedntp,$colnestedntp).text</v>
      </c>
    </row>
    <row r="38" spans="1:7" x14ac:dyDescent="0.45">
      <c r="A38" s="2">
        <f t="shared" si="2"/>
        <v>38</v>
      </c>
      <c r="B38" s="31" t="s">
        <v>176</v>
      </c>
      <c r="C38" s="31" t="s">
        <v>18</v>
      </c>
      <c r="D38" s="32" t="s">
        <v>60</v>
      </c>
      <c r="E38" s="31"/>
      <c r="F38" s="28" t="str">
        <f t="shared" si="0"/>
        <v>$rowVMFolder,$colVMFolder = 38,4</v>
      </c>
      <c r="G38" s="29" t="str">
        <f t="shared" si="1"/>
        <v>$VMFolder = $sheet.Cells.Item($rowVMFolder,$colVMFolder).text</v>
      </c>
    </row>
    <row r="39" spans="1:7" x14ac:dyDescent="0.45">
      <c r="A39" s="2">
        <f t="shared" si="2"/>
        <v>39</v>
      </c>
      <c r="B39" s="31" t="s">
        <v>177</v>
      </c>
      <c r="C39" s="31" t="s">
        <v>22</v>
      </c>
      <c r="D39" s="32" t="s">
        <v>61</v>
      </c>
      <c r="E39" s="31"/>
      <c r="F39" s="28" t="str">
        <f t="shared" si="0"/>
        <v>$rowNewVCDatacenterName,$colNewVCDatacenterName = 39,4</v>
      </c>
      <c r="G39" s="29" t="str">
        <f t="shared" si="1"/>
        <v>$NewVCDatacenterName = $sheet.Cells.Item($rowNewVCDatacenterName,$colNewVCDatacenterName).text</v>
      </c>
    </row>
    <row r="40" spans="1:7" x14ac:dyDescent="0.45">
      <c r="A40" s="2">
        <f t="shared" si="2"/>
        <v>40</v>
      </c>
      <c r="B40" s="31" t="s">
        <v>178</v>
      </c>
      <c r="C40" s="31" t="s">
        <v>23</v>
      </c>
      <c r="D40" s="32" t="s">
        <v>62</v>
      </c>
      <c r="E40" s="31"/>
      <c r="F40" s="28" t="str">
        <f t="shared" si="0"/>
        <v>$rowNewVCVSANClusterName,$colNewVCVSANClusterName = 40,4</v>
      </c>
      <c r="G40" s="29" t="str">
        <f t="shared" si="1"/>
        <v>$NewVCVSANClusterName = $sheet.Cells.Item($rowNewVCVSANClusterName,$colNewVCVSANClusterName).text</v>
      </c>
    </row>
    <row r="41" spans="1:7" x14ac:dyDescent="0.45">
      <c r="A41" s="2">
        <f t="shared" si="2"/>
        <v>41</v>
      </c>
      <c r="B41" s="31" t="s">
        <v>179</v>
      </c>
      <c r="C41" s="31" t="s">
        <v>24</v>
      </c>
      <c r="D41" s="32" t="s">
        <v>63</v>
      </c>
      <c r="E41" s="31"/>
      <c r="F41" s="28" t="str">
        <f t="shared" si="0"/>
        <v>$rowNewVCVDSName,$colNewVCVDSName = 41,4</v>
      </c>
      <c r="G41" s="29" t="str">
        <f t="shared" si="1"/>
        <v>$NewVCVDSName = $sheet.Cells.Item($rowNewVCVDSName,$colNewVCVDSName).text</v>
      </c>
    </row>
    <row r="42" spans="1:7" x14ac:dyDescent="0.45">
      <c r="A42" s="2">
        <f t="shared" si="2"/>
        <v>42</v>
      </c>
      <c r="B42" s="31" t="s">
        <v>180</v>
      </c>
      <c r="C42" s="31" t="s">
        <v>26</v>
      </c>
      <c r="D42" s="32" t="s">
        <v>64</v>
      </c>
      <c r="E42" s="31"/>
      <c r="F42" s="28" t="str">
        <f t="shared" si="0"/>
        <v>$rowNewVCWorkloadDVPGName,$colNewVCWorkloadDVPGName = 42,4</v>
      </c>
      <c r="G42" s="29" t="str">
        <f t="shared" si="1"/>
        <v>$NewVCWorkloadDVPGName = $sheet.Cells.Item($rowNewVCWorkloadDVPGName,$colNewVCWorkloadDVPGName).text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5F5A-52CB-46DA-ABBB-3A071EBAFB1D}">
  <dimension ref="A1:E35"/>
  <sheetViews>
    <sheetView workbookViewId="0">
      <selection activeCell="E9" sqref="E9"/>
    </sheetView>
  </sheetViews>
  <sheetFormatPr defaultRowHeight="14.25" x14ac:dyDescent="0.45"/>
  <cols>
    <col min="1" max="1" width="5.33203125" bestFit="1" customWidth="1"/>
    <col min="2" max="2" width="14.19921875" bestFit="1" customWidth="1"/>
    <col min="3" max="3" width="12.1328125" bestFit="1" customWidth="1"/>
    <col min="4" max="4" width="3.73046875" bestFit="1" customWidth="1"/>
    <col min="5" max="5" width="8.265625" bestFit="1" customWidth="1"/>
    <col min="6" max="6" width="16.53125" bestFit="1" customWidth="1"/>
    <col min="7" max="7" width="28.1328125" bestFit="1" customWidth="1"/>
  </cols>
  <sheetData>
    <row r="1" spans="1:5" x14ac:dyDescent="0.45">
      <c r="A1" t="b">
        <v>1</v>
      </c>
    </row>
    <row r="2" spans="1:5" x14ac:dyDescent="0.45">
      <c r="A2" t="b">
        <v>0</v>
      </c>
    </row>
    <row r="4" spans="1:5" x14ac:dyDescent="0.45">
      <c r="A4" s="24">
        <v>32</v>
      </c>
      <c r="B4" s="24" t="s">
        <v>79</v>
      </c>
      <c r="E4" t="s">
        <v>3</v>
      </c>
    </row>
    <row r="5" spans="1:5" x14ac:dyDescent="0.45">
      <c r="A5" s="24">
        <v>31</v>
      </c>
      <c r="B5" s="24" t="s">
        <v>80</v>
      </c>
      <c r="E5" t="s">
        <v>141</v>
      </c>
    </row>
    <row r="6" spans="1:5" x14ac:dyDescent="0.45">
      <c r="A6" s="24">
        <v>30</v>
      </c>
      <c r="B6" s="24" t="s">
        <v>81</v>
      </c>
      <c r="E6" t="s">
        <v>142</v>
      </c>
    </row>
    <row r="7" spans="1:5" x14ac:dyDescent="0.45">
      <c r="A7" s="24">
        <v>29</v>
      </c>
      <c r="B7" s="24" t="s">
        <v>82</v>
      </c>
      <c r="E7" t="s">
        <v>143</v>
      </c>
    </row>
    <row r="8" spans="1:5" x14ac:dyDescent="0.45">
      <c r="A8" s="24">
        <v>28</v>
      </c>
      <c r="B8" s="24" t="s">
        <v>83</v>
      </c>
      <c r="E8" t="s">
        <v>144</v>
      </c>
    </row>
    <row r="9" spans="1:5" x14ac:dyDescent="0.45">
      <c r="A9" s="24">
        <v>27</v>
      </c>
      <c r="B9" s="24" t="s">
        <v>84</v>
      </c>
    </row>
    <row r="10" spans="1:5" x14ac:dyDescent="0.45">
      <c r="A10" s="24">
        <v>26</v>
      </c>
      <c r="B10" s="24" t="s">
        <v>85</v>
      </c>
    </row>
    <row r="11" spans="1:5" x14ac:dyDescent="0.45">
      <c r="A11" s="24">
        <v>25</v>
      </c>
      <c r="B11" s="24" t="s">
        <v>86</v>
      </c>
    </row>
    <row r="12" spans="1:5" x14ac:dyDescent="0.45">
      <c r="A12" s="24">
        <v>24</v>
      </c>
      <c r="B12" s="24" t="s">
        <v>19</v>
      </c>
    </row>
    <row r="13" spans="1:5" x14ac:dyDescent="0.45">
      <c r="A13" s="24">
        <v>23</v>
      </c>
      <c r="B13" s="24" t="s">
        <v>87</v>
      </c>
    </row>
    <row r="14" spans="1:5" x14ac:dyDescent="0.45">
      <c r="A14" s="24">
        <v>22</v>
      </c>
      <c r="B14" s="24" t="s">
        <v>88</v>
      </c>
      <c r="C14" s="22"/>
    </row>
    <row r="15" spans="1:5" x14ac:dyDescent="0.45">
      <c r="A15" s="24">
        <v>21</v>
      </c>
      <c r="B15" s="24" t="s">
        <v>89</v>
      </c>
      <c r="C15" s="22"/>
    </row>
    <row r="16" spans="1:5" x14ac:dyDescent="0.45">
      <c r="A16" s="24">
        <v>20</v>
      </c>
      <c r="B16" s="24" t="s">
        <v>90</v>
      </c>
      <c r="C16" s="22"/>
    </row>
    <row r="17" spans="1:5" x14ac:dyDescent="0.45">
      <c r="A17" s="24">
        <v>19</v>
      </c>
      <c r="B17" s="24" t="s">
        <v>91</v>
      </c>
      <c r="C17" s="22"/>
    </row>
    <row r="18" spans="1:5" x14ac:dyDescent="0.45">
      <c r="A18" s="24">
        <v>18</v>
      </c>
      <c r="B18" s="24" t="s">
        <v>92</v>
      </c>
      <c r="C18" s="22"/>
    </row>
    <row r="19" spans="1:5" x14ac:dyDescent="0.45">
      <c r="A19" s="24">
        <v>17</v>
      </c>
      <c r="B19" s="24" t="s">
        <v>93</v>
      </c>
      <c r="C19" s="22"/>
    </row>
    <row r="20" spans="1:5" x14ac:dyDescent="0.45">
      <c r="A20" s="24">
        <v>16</v>
      </c>
      <c r="B20" s="24" t="s">
        <v>94</v>
      </c>
      <c r="C20" s="22"/>
    </row>
    <row r="21" spans="1:5" x14ac:dyDescent="0.45">
      <c r="A21" s="24">
        <v>15</v>
      </c>
      <c r="B21" s="24" t="s">
        <v>95</v>
      </c>
      <c r="C21" s="22"/>
    </row>
    <row r="22" spans="1:5" x14ac:dyDescent="0.45">
      <c r="A22" s="24">
        <v>14</v>
      </c>
      <c r="B22" s="24" t="s">
        <v>96</v>
      </c>
      <c r="C22" s="22"/>
    </row>
    <row r="23" spans="1:5" x14ac:dyDescent="0.45">
      <c r="A23" s="24">
        <v>13</v>
      </c>
      <c r="B23" s="24" t="s">
        <v>97</v>
      </c>
      <c r="C23" s="22"/>
    </row>
    <row r="24" spans="1:5" x14ac:dyDescent="0.45">
      <c r="A24" s="24">
        <v>12</v>
      </c>
      <c r="B24" s="24" t="s">
        <v>98</v>
      </c>
      <c r="C24" s="22"/>
    </row>
    <row r="25" spans="1:5" x14ac:dyDescent="0.45">
      <c r="A25" s="24">
        <v>11</v>
      </c>
      <c r="B25" s="24" t="s">
        <v>99</v>
      </c>
      <c r="C25" s="22"/>
    </row>
    <row r="26" spans="1:5" x14ac:dyDescent="0.45">
      <c r="A26" s="24">
        <v>10</v>
      </c>
      <c r="B26" s="24" t="s">
        <v>100</v>
      </c>
      <c r="C26" s="22"/>
    </row>
    <row r="27" spans="1:5" x14ac:dyDescent="0.45">
      <c r="A27" s="24">
        <v>9</v>
      </c>
      <c r="B27" s="24" t="s">
        <v>101</v>
      </c>
      <c r="C27" s="22"/>
    </row>
    <row r="28" spans="1:5" x14ac:dyDescent="0.45">
      <c r="A28" s="24">
        <v>8</v>
      </c>
      <c r="B28" s="24" t="s">
        <v>102</v>
      </c>
      <c r="C28" s="22"/>
    </row>
    <row r="29" spans="1:5" x14ac:dyDescent="0.45">
      <c r="A29" s="24">
        <v>7</v>
      </c>
      <c r="B29" s="24" t="s">
        <v>103</v>
      </c>
      <c r="C29" s="22"/>
      <c r="E29" s="23"/>
    </row>
    <row r="30" spans="1:5" x14ac:dyDescent="0.45">
      <c r="A30" s="24">
        <v>6</v>
      </c>
      <c r="B30" s="24" t="s">
        <v>104</v>
      </c>
      <c r="C30" s="22"/>
      <c r="E30" s="23"/>
    </row>
    <row r="31" spans="1:5" x14ac:dyDescent="0.45">
      <c r="A31" s="24">
        <v>5</v>
      </c>
      <c r="B31" s="24" t="s">
        <v>105</v>
      </c>
      <c r="C31" s="22"/>
      <c r="E31" s="23"/>
    </row>
    <row r="32" spans="1:5" x14ac:dyDescent="0.45">
      <c r="A32" s="24">
        <v>4</v>
      </c>
      <c r="B32" s="24" t="s">
        <v>106</v>
      </c>
      <c r="C32" s="22"/>
    </row>
    <row r="33" spans="1:3" x14ac:dyDescent="0.45">
      <c r="A33" s="24">
        <v>3</v>
      </c>
      <c r="B33" s="24" t="s">
        <v>107</v>
      </c>
      <c r="C33" s="22"/>
    </row>
    <row r="34" spans="1:3" x14ac:dyDescent="0.45">
      <c r="A34" s="24">
        <v>2</v>
      </c>
      <c r="B34" s="24" t="s">
        <v>108</v>
      </c>
      <c r="C34" s="22"/>
    </row>
    <row r="35" spans="1:3" x14ac:dyDescent="0.45">
      <c r="A35" s="24">
        <v>1</v>
      </c>
      <c r="B35" s="24" t="s">
        <v>109</v>
      </c>
      <c r="C35" s="2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nestedvariables-old</vt:lpstr>
      <vt:lpstr>nestedvariables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avs-admin</cp:lastModifiedBy>
  <dcterms:created xsi:type="dcterms:W3CDTF">2021-05-11T15:34:27Z</dcterms:created>
  <dcterms:modified xsi:type="dcterms:W3CDTF">2021-12-31T00:00:18Z</dcterms:modified>
</cp:coreProperties>
</file>