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callow/Desktop/"/>
    </mc:Choice>
  </mc:AlternateContent>
  <xr:revisionPtr revIDLastSave="0" documentId="8_{29BCFE5A-5E71-A148-8DBB-F87A7B39D3E3}" xr6:coauthVersionLast="47" xr6:coauthVersionMax="47" xr10:uidLastSave="{00000000-0000-0000-0000-000000000000}"/>
  <bookViews>
    <workbookView xWindow="1100" yWindow="820" windowWidth="28040" windowHeight="17440" xr2:uid="{CD009760-84CC-B743-AEFD-20CBE053C787}"/>
  </bookViews>
  <sheets>
    <sheet name="SV" sheetId="3" r:id="rId1"/>
    <sheet name="DIV_General" sheetId="2" r:id="rId2"/>
    <sheet name="DIV3_Concrete" sheetId="4" r:id="rId3"/>
    <sheet name="DIV2_Excevation" sheetId="9" r:id="rId4"/>
    <sheet name="DIV6_Framing" sheetId="5" r:id="rId5"/>
    <sheet name="DIV7_Roofing" sheetId="6" r:id="rId6"/>
    <sheet name="DIV8_Windows_Doors" sheetId="7" r:id="rId7"/>
    <sheet name="DIV9_Drywall_Pain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3" l="1"/>
  <c r="F13" i="3"/>
  <c r="F12" i="3"/>
  <c r="F11" i="3"/>
  <c r="F10" i="3"/>
  <c r="F8" i="3"/>
  <c r="F7" i="3"/>
  <c r="F9" i="3"/>
  <c r="H22" i="4"/>
  <c r="H20" i="4"/>
  <c r="H10" i="4"/>
  <c r="H11" i="4"/>
  <c r="H12" i="4"/>
  <c r="H15" i="4"/>
  <c r="H16" i="4"/>
  <c r="H17" i="4"/>
  <c r="H9" i="4"/>
  <c r="B17" i="4"/>
  <c r="B16" i="4"/>
  <c r="B10" i="4"/>
  <c r="B11" i="4"/>
  <c r="F21" i="2"/>
  <c r="F17" i="3" l="1"/>
  <c r="F18" i="3"/>
  <c r="F20" i="3" s="1"/>
</calcChain>
</file>

<file path=xl/sharedStrings.xml><?xml version="1.0" encoding="utf-8"?>
<sst xmlns="http://schemas.openxmlformats.org/spreadsheetml/2006/main" count="162" uniqueCount="73">
  <si>
    <t>Divison 1 General Conditions</t>
  </si>
  <si>
    <t>Project Name:</t>
  </si>
  <si>
    <t>Location</t>
  </si>
  <si>
    <t>Mesa, AZ</t>
  </si>
  <si>
    <t>Trevor Callow</t>
  </si>
  <si>
    <t>Residential Unit</t>
  </si>
  <si>
    <t>Estimator:</t>
  </si>
  <si>
    <t>Company Name:</t>
  </si>
  <si>
    <t>Item Description</t>
  </si>
  <si>
    <t>Total Pricing</t>
  </si>
  <si>
    <t>Supervision/Project Management</t>
  </si>
  <si>
    <t>Project meeting</t>
  </si>
  <si>
    <t>Submitials</t>
  </si>
  <si>
    <t>Shop Drawing, Project Data, Samples</t>
  </si>
  <si>
    <t>Survey</t>
  </si>
  <si>
    <t>Testing and Special Inspections</t>
  </si>
  <si>
    <t>Project identification</t>
  </si>
  <si>
    <t>Materials and Equitment - Construction Trailer</t>
  </si>
  <si>
    <t>Contract Closeout</t>
  </si>
  <si>
    <t>Cleaning</t>
  </si>
  <si>
    <t>Project Record Documents</t>
  </si>
  <si>
    <t>Warranty abd Bonds</t>
  </si>
  <si>
    <t>DEV_General_Total</t>
  </si>
  <si>
    <t>QTY</t>
  </si>
  <si>
    <t>units</t>
  </si>
  <si>
    <t>Notes</t>
  </si>
  <si>
    <t>Unit Pricing</t>
  </si>
  <si>
    <t>Foundation</t>
  </si>
  <si>
    <t>Slab on Grade</t>
  </si>
  <si>
    <t>Labor</t>
  </si>
  <si>
    <t>Backhoe Rental</t>
  </si>
  <si>
    <t>Concrete footer</t>
  </si>
  <si>
    <t>DIV3_Concrete</t>
  </si>
  <si>
    <t>Concrete Stem</t>
  </si>
  <si>
    <t>#4 Rebar</t>
  </si>
  <si>
    <t>Tractor Rental</t>
  </si>
  <si>
    <t>Aggerate Base Course (A,B,C)</t>
  </si>
  <si>
    <t>4" Concrete 4000 PSI</t>
  </si>
  <si>
    <t>Concreate Crew</t>
  </si>
  <si>
    <t>Cu.FT</t>
  </si>
  <si>
    <t>Cu.Ft</t>
  </si>
  <si>
    <t>FT</t>
  </si>
  <si>
    <t>DAY</t>
  </si>
  <si>
    <t>Tons</t>
  </si>
  <si>
    <t>Sq.FT</t>
  </si>
  <si>
    <t>Hieght(ft)</t>
  </si>
  <si>
    <t>Width(ft)</t>
  </si>
  <si>
    <t>Length(ft)</t>
  </si>
  <si>
    <t>20'Bars</t>
  </si>
  <si>
    <t>Density (tons/ft)</t>
  </si>
  <si>
    <t>28% of (bare materials+bare equitment)</t>
  </si>
  <si>
    <t>Thickness(ft)</t>
  </si>
  <si>
    <t>Area (sq.ft)</t>
  </si>
  <si>
    <t>DIV3_Concrete_Total</t>
  </si>
  <si>
    <t>Division</t>
  </si>
  <si>
    <t>Divison 1 - General</t>
  </si>
  <si>
    <t>Divison6-Framing</t>
  </si>
  <si>
    <t>Divison7-Roofing</t>
  </si>
  <si>
    <t>Divison2-Excevation</t>
  </si>
  <si>
    <t>Division3-Concrete</t>
  </si>
  <si>
    <t>Division8-Windows and Doors</t>
  </si>
  <si>
    <t>Division0-Drywall and Paint</t>
  </si>
  <si>
    <t>Subtotal</t>
  </si>
  <si>
    <t>Overhead - 17%</t>
  </si>
  <si>
    <t>Profit - 10%</t>
  </si>
  <si>
    <t>Total</t>
  </si>
  <si>
    <t>DIV_SV</t>
  </si>
  <si>
    <t>DIV9_Drywall_Paint</t>
  </si>
  <si>
    <t>DIV8_Windows_Doors</t>
  </si>
  <si>
    <t>DIV7_Roofing</t>
  </si>
  <si>
    <t>DIV6_Framing</t>
  </si>
  <si>
    <t>DIV2_Excevation</t>
  </si>
  <si>
    <t>Callow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</si>
</sst>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4D93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0" applyNumberFormat="1"/>
    <xf numFmtId="0" fontId="0" fillId="3" borderId="0" xfId="0" applyFill="1"/>
    <xf numFmtId="2" fontId="0" fillId="0" borderId="0" xfId="0" applyNumberFormat="1"/>
    <xf numFmtId="4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A5FC-D8DB-6448-BE84-FDCC060844F5}">
  <dimension ref="A1:F20"/>
  <sheetViews>
    <sheetView tabSelected="1" workbookViewId="0">
      <selection activeCell="H21" sqref="H21"/>
    </sheetView>
  </sheetViews>
  <sheetFormatPr baseColWidth="10" defaultRowHeight="16" x14ac:dyDescent="0.2"/>
  <cols>
    <col min="1" max="1" width="15.1640625" customWidth="1"/>
    <col min="2" max="2" width="15.33203125" customWidth="1"/>
    <col min="3" max="3" width="17.1640625" customWidth="1"/>
    <col min="5" max="5" width="20.1640625" customWidth="1"/>
    <col min="6" max="6" width="18.5" customWidth="1"/>
  </cols>
  <sheetData>
    <row r="1" spans="1:6" x14ac:dyDescent="0.2">
      <c r="A1" s="1" t="s">
        <v>66</v>
      </c>
      <c r="B1" s="1"/>
      <c r="C1" s="1"/>
    </row>
    <row r="3" spans="1:6" x14ac:dyDescent="0.2">
      <c r="A3" t="s">
        <v>1</v>
      </c>
      <c r="B3" t="s">
        <v>5</v>
      </c>
      <c r="E3" t="s">
        <v>6</v>
      </c>
      <c r="F3" t="s">
        <v>4</v>
      </c>
    </row>
    <row r="4" spans="1:6" x14ac:dyDescent="0.2">
      <c r="A4" t="s">
        <v>2</v>
      </c>
      <c r="B4" t="s">
        <v>3</v>
      </c>
      <c r="E4" t="s">
        <v>7</v>
      </c>
      <c r="F4" t="s">
        <v>72</v>
      </c>
    </row>
    <row r="6" spans="1:6" x14ac:dyDescent="0.2">
      <c r="A6" s="8" t="s">
        <v>54</v>
      </c>
      <c r="B6" s="8"/>
      <c r="C6" s="8"/>
      <c r="D6" s="8"/>
      <c r="E6" s="8"/>
      <c r="F6" s="8" t="s">
        <v>9</v>
      </c>
    </row>
    <row r="7" spans="1:6" x14ac:dyDescent="0.2">
      <c r="A7" t="s">
        <v>55</v>
      </c>
      <c r="F7" s="4">
        <f>DIV_General!F21</f>
        <v>24500</v>
      </c>
    </row>
    <row r="8" spans="1:6" x14ac:dyDescent="0.2">
      <c r="A8" t="s">
        <v>58</v>
      </c>
      <c r="F8" s="4">
        <f>DIV2_Excevation!H16</f>
        <v>27856.01</v>
      </c>
    </row>
    <row r="9" spans="1:6" x14ac:dyDescent="0.2">
      <c r="A9" t="s">
        <v>59</v>
      </c>
      <c r="F9" s="4">
        <f>DIV3_Concrete!H22</f>
        <v>23219.235342080003</v>
      </c>
    </row>
    <row r="10" spans="1:6" x14ac:dyDescent="0.2">
      <c r="A10" t="s">
        <v>56</v>
      </c>
      <c r="F10" s="4">
        <f>DIV6_Framing!H25</f>
        <v>18456.330000000002</v>
      </c>
    </row>
    <row r="11" spans="1:6" x14ac:dyDescent="0.2">
      <c r="A11" t="s">
        <v>57</v>
      </c>
      <c r="F11" s="4">
        <f>DIV7_Roofing!H21</f>
        <v>19876.98</v>
      </c>
    </row>
    <row r="12" spans="1:6" x14ac:dyDescent="0.2">
      <c r="A12" t="s">
        <v>60</v>
      </c>
      <c r="F12" s="4">
        <f>DIV8_Windows_Doors!H25</f>
        <v>21807.63</v>
      </c>
    </row>
    <row r="13" spans="1:6" x14ac:dyDescent="0.2">
      <c r="A13" t="s">
        <v>61</v>
      </c>
      <c r="F13" s="4">
        <f>DIV9_Drywall_Paint!H19</f>
        <v>15634.89</v>
      </c>
    </row>
    <row r="15" spans="1:6" x14ac:dyDescent="0.2">
      <c r="A15" t="s">
        <v>62</v>
      </c>
      <c r="F15" s="4">
        <f>SUM(F7:F13)</f>
        <v>151351.07534207997</v>
      </c>
    </row>
    <row r="17" spans="1:6" x14ac:dyDescent="0.2">
      <c r="A17" t="s">
        <v>63</v>
      </c>
      <c r="F17" s="4">
        <f>0.17*(F15)</f>
        <v>25729.682808153597</v>
      </c>
    </row>
    <row r="18" spans="1:6" x14ac:dyDescent="0.2">
      <c r="A18" t="s">
        <v>64</v>
      </c>
      <c r="F18" s="4">
        <f>0.1*(F15)</f>
        <v>15135.107534207998</v>
      </c>
    </row>
    <row r="20" spans="1:6" x14ac:dyDescent="0.2">
      <c r="A20" t="s">
        <v>65</v>
      </c>
      <c r="F20" s="4">
        <f>SUM(F15:F18)</f>
        <v>192215.86568444155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EBBA-93D0-2544-A927-74A299C03AD1}">
  <dimension ref="A1:F22"/>
  <sheetViews>
    <sheetView workbookViewId="0">
      <selection activeCell="F33" sqref="F33"/>
    </sheetView>
  </sheetViews>
  <sheetFormatPr baseColWidth="10" defaultRowHeight="16" x14ac:dyDescent="0.2"/>
  <cols>
    <col min="1" max="1" width="14.83203125" customWidth="1"/>
    <col min="2" max="2" width="16" customWidth="1"/>
    <col min="5" max="5" width="14" customWidth="1"/>
    <col min="6" max="6" width="15.83203125" customWidth="1"/>
  </cols>
  <sheetData>
    <row r="1" spans="1:6" x14ac:dyDescent="0.2">
      <c r="A1" s="1" t="s">
        <v>0</v>
      </c>
      <c r="B1" s="1"/>
      <c r="C1" s="1"/>
    </row>
    <row r="3" spans="1:6" x14ac:dyDescent="0.2">
      <c r="A3" t="s">
        <v>1</v>
      </c>
      <c r="B3" t="s">
        <v>5</v>
      </c>
      <c r="E3" t="s">
        <v>6</v>
      </c>
      <c r="F3" t="s">
        <v>4</v>
      </c>
    </row>
    <row r="4" spans="1:6" x14ac:dyDescent="0.2">
      <c r="A4" t="s">
        <v>2</v>
      </c>
      <c r="B4" t="s">
        <v>3</v>
      </c>
      <c r="E4" t="s">
        <v>7</v>
      </c>
      <c r="F4" t="s">
        <v>72</v>
      </c>
    </row>
    <row r="6" spans="1:6" x14ac:dyDescent="0.2">
      <c r="A6" s="3" t="s">
        <v>8</v>
      </c>
      <c r="B6" s="3"/>
      <c r="C6" s="3"/>
      <c r="D6" s="3"/>
      <c r="E6" s="3"/>
      <c r="F6" s="3" t="s">
        <v>9</v>
      </c>
    </row>
    <row r="8" spans="1:6" x14ac:dyDescent="0.2">
      <c r="A8" t="s">
        <v>10</v>
      </c>
      <c r="F8" s="4">
        <v>23000</v>
      </c>
    </row>
    <row r="9" spans="1:6" x14ac:dyDescent="0.2">
      <c r="A9" t="s">
        <v>11</v>
      </c>
      <c r="F9" s="4"/>
    </row>
    <row r="10" spans="1:6" x14ac:dyDescent="0.2">
      <c r="A10" t="s">
        <v>12</v>
      </c>
      <c r="F10" s="4"/>
    </row>
    <row r="11" spans="1:6" x14ac:dyDescent="0.2">
      <c r="A11" t="s">
        <v>13</v>
      </c>
      <c r="F11" s="4"/>
    </row>
    <row r="12" spans="1:6" x14ac:dyDescent="0.2">
      <c r="A12" t="s">
        <v>14</v>
      </c>
      <c r="F12" s="4"/>
    </row>
    <row r="13" spans="1:6" x14ac:dyDescent="0.2">
      <c r="A13" t="s">
        <v>15</v>
      </c>
      <c r="F13" s="4"/>
    </row>
    <row r="14" spans="1:6" x14ac:dyDescent="0.2">
      <c r="A14" t="s">
        <v>16</v>
      </c>
      <c r="F14" s="4"/>
    </row>
    <row r="15" spans="1:6" x14ac:dyDescent="0.2">
      <c r="A15" t="s">
        <v>17</v>
      </c>
      <c r="F15" s="4"/>
    </row>
    <row r="16" spans="1:6" x14ac:dyDescent="0.2">
      <c r="A16" t="s">
        <v>18</v>
      </c>
      <c r="F16" s="4">
        <v>1500</v>
      </c>
    </row>
    <row r="17" spans="1:6" x14ac:dyDescent="0.2">
      <c r="A17" t="s">
        <v>19</v>
      </c>
      <c r="F17" s="4"/>
    </row>
    <row r="18" spans="1:6" x14ac:dyDescent="0.2">
      <c r="A18" t="s">
        <v>20</v>
      </c>
      <c r="F18" s="4"/>
    </row>
    <row r="19" spans="1:6" x14ac:dyDescent="0.2">
      <c r="A19" t="s">
        <v>21</v>
      </c>
      <c r="F19" s="4"/>
    </row>
    <row r="20" spans="1:6" x14ac:dyDescent="0.2">
      <c r="F20" s="4"/>
    </row>
    <row r="21" spans="1:6" x14ac:dyDescent="0.2">
      <c r="A21" t="s">
        <v>22</v>
      </c>
      <c r="F21" s="4">
        <f>SUM(F8:F19)</f>
        <v>24500</v>
      </c>
    </row>
    <row r="22" spans="1:6" x14ac:dyDescent="0.2">
      <c r="F22" s="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06D-05CE-434C-B4BF-9A466770A93C}">
  <dimension ref="A1:H22"/>
  <sheetViews>
    <sheetView workbookViewId="0">
      <selection activeCell="F5" sqref="F5"/>
    </sheetView>
  </sheetViews>
  <sheetFormatPr baseColWidth="10" defaultRowHeight="16" x14ac:dyDescent="0.2"/>
  <cols>
    <col min="1" max="1" width="24" customWidth="1"/>
    <col min="2" max="8" width="15.83203125" customWidth="1"/>
  </cols>
  <sheetData>
    <row r="1" spans="1:8" x14ac:dyDescent="0.2">
      <c r="A1" s="1" t="s">
        <v>32</v>
      </c>
      <c r="B1" s="1"/>
      <c r="C1" s="1"/>
    </row>
    <row r="3" spans="1:8" x14ac:dyDescent="0.2">
      <c r="A3" t="s">
        <v>1</v>
      </c>
      <c r="B3" t="s">
        <v>5</v>
      </c>
      <c r="E3" t="s">
        <v>6</v>
      </c>
      <c r="F3" t="s">
        <v>4</v>
      </c>
    </row>
    <row r="4" spans="1:8" x14ac:dyDescent="0.2">
      <c r="A4" t="s">
        <v>2</v>
      </c>
      <c r="B4" t="s">
        <v>3</v>
      </c>
      <c r="E4" t="s">
        <v>7</v>
      </c>
      <c r="F4" t="s">
        <v>72</v>
      </c>
    </row>
    <row r="6" spans="1:8" x14ac:dyDescent="0.2">
      <c r="A6" s="3" t="s">
        <v>8</v>
      </c>
      <c r="B6" s="3" t="s">
        <v>23</v>
      </c>
      <c r="C6" s="3" t="s">
        <v>24</v>
      </c>
      <c r="D6" s="2" t="s">
        <v>25</v>
      </c>
      <c r="E6" s="2"/>
      <c r="F6" s="2"/>
      <c r="G6" s="3" t="s">
        <v>26</v>
      </c>
      <c r="H6" s="3" t="s">
        <v>9</v>
      </c>
    </row>
    <row r="8" spans="1:8" x14ac:dyDescent="0.2">
      <c r="A8" s="5" t="s">
        <v>27</v>
      </c>
      <c r="B8" s="5"/>
      <c r="C8" s="5"/>
      <c r="D8" s="5" t="s">
        <v>45</v>
      </c>
      <c r="E8" s="5" t="s">
        <v>46</v>
      </c>
      <c r="F8" s="5" t="s">
        <v>47</v>
      </c>
      <c r="G8" s="5"/>
      <c r="H8" s="5"/>
    </row>
    <row r="9" spans="1:8" x14ac:dyDescent="0.2">
      <c r="A9" t="s">
        <v>30</v>
      </c>
      <c r="B9">
        <v>2</v>
      </c>
      <c r="C9" t="s">
        <v>39</v>
      </c>
      <c r="G9" s="4">
        <v>217.16</v>
      </c>
      <c r="H9" s="4">
        <f>B9*G9</f>
        <v>434.32</v>
      </c>
    </row>
    <row r="10" spans="1:8" x14ac:dyDescent="0.2">
      <c r="A10" t="s">
        <v>31</v>
      </c>
      <c r="B10" s="6">
        <f>D10*E10*F10</f>
        <v>177.64969600000003</v>
      </c>
      <c r="C10" t="s">
        <v>40</v>
      </c>
      <c r="D10">
        <v>0.67</v>
      </c>
      <c r="E10">
        <v>1.33</v>
      </c>
      <c r="F10">
        <v>199.36</v>
      </c>
      <c r="G10" s="4">
        <v>16</v>
      </c>
      <c r="H10" s="4">
        <f t="shared" ref="H10:H17" si="0">B10*G10</f>
        <v>2842.3951360000005</v>
      </c>
    </row>
    <row r="11" spans="1:8" x14ac:dyDescent="0.2">
      <c r="A11" t="s">
        <v>33</v>
      </c>
      <c r="B11" s="6">
        <f>D11*E11*F11</f>
        <v>166.46559999999999</v>
      </c>
      <c r="C11" t="s">
        <v>41</v>
      </c>
      <c r="D11">
        <v>1.67</v>
      </c>
      <c r="E11">
        <v>0.5</v>
      </c>
      <c r="F11">
        <v>199.36</v>
      </c>
      <c r="G11" s="4">
        <v>12</v>
      </c>
      <c r="H11" s="4">
        <f t="shared" si="0"/>
        <v>1997.5871999999999</v>
      </c>
    </row>
    <row r="12" spans="1:8" x14ac:dyDescent="0.2">
      <c r="A12" t="s">
        <v>34</v>
      </c>
      <c r="B12">
        <v>59.808</v>
      </c>
      <c r="D12" t="s">
        <v>48</v>
      </c>
      <c r="G12" s="4">
        <v>6.5</v>
      </c>
      <c r="H12" s="4">
        <f t="shared" si="0"/>
        <v>388.75200000000001</v>
      </c>
    </row>
    <row r="13" spans="1:8" x14ac:dyDescent="0.2">
      <c r="G13" s="4"/>
      <c r="H13" s="4"/>
    </row>
    <row r="14" spans="1:8" x14ac:dyDescent="0.2">
      <c r="A14" s="5" t="s">
        <v>28</v>
      </c>
      <c r="B14" s="5"/>
      <c r="C14" s="5"/>
      <c r="D14" s="5" t="s">
        <v>51</v>
      </c>
      <c r="E14" s="5" t="s">
        <v>52</v>
      </c>
      <c r="F14" s="5" t="s">
        <v>49</v>
      </c>
      <c r="G14" s="7"/>
      <c r="H14" s="7"/>
    </row>
    <row r="15" spans="1:8" x14ac:dyDescent="0.2">
      <c r="A15" t="s">
        <v>35</v>
      </c>
      <c r="B15">
        <v>2</v>
      </c>
      <c r="C15" t="s">
        <v>42</v>
      </c>
      <c r="G15" s="4">
        <v>191.35</v>
      </c>
      <c r="H15" s="4">
        <f t="shared" si="0"/>
        <v>382.7</v>
      </c>
    </row>
    <row r="16" spans="1:8" x14ac:dyDescent="0.2">
      <c r="A16" t="s">
        <v>36</v>
      </c>
      <c r="B16" s="6">
        <f>D16*E16*F16</f>
        <v>45.393150000000006</v>
      </c>
      <c r="C16" t="s">
        <v>43</v>
      </c>
      <c r="D16">
        <v>0.33</v>
      </c>
      <c r="E16">
        <v>2501</v>
      </c>
      <c r="F16">
        <v>5.5E-2</v>
      </c>
      <c r="G16" s="4">
        <v>18.5</v>
      </c>
      <c r="H16" s="4">
        <f t="shared" si="0"/>
        <v>839.77327500000013</v>
      </c>
    </row>
    <row r="17" spans="1:8" x14ac:dyDescent="0.2">
      <c r="A17" t="s">
        <v>37</v>
      </c>
      <c r="B17">
        <f>E17</f>
        <v>2501</v>
      </c>
      <c r="C17" t="s">
        <v>44</v>
      </c>
      <c r="D17">
        <v>0.33</v>
      </c>
      <c r="E17">
        <v>2501</v>
      </c>
      <c r="G17" s="4">
        <v>4.5</v>
      </c>
      <c r="H17" s="4">
        <f t="shared" si="0"/>
        <v>11254.5</v>
      </c>
    </row>
    <row r="18" spans="1:8" x14ac:dyDescent="0.2">
      <c r="G18" s="4"/>
    </row>
    <row r="19" spans="1:8" x14ac:dyDescent="0.2">
      <c r="A19" s="5" t="s">
        <v>29</v>
      </c>
      <c r="B19" s="5"/>
      <c r="C19" s="5"/>
      <c r="D19" s="5"/>
      <c r="E19" s="5"/>
      <c r="F19" s="5"/>
      <c r="G19" s="5"/>
      <c r="H19" s="5"/>
    </row>
    <row r="20" spans="1:8" x14ac:dyDescent="0.2">
      <c r="A20" t="s">
        <v>38</v>
      </c>
      <c r="D20" t="s">
        <v>50</v>
      </c>
      <c r="H20" s="4">
        <f>0.28*SUM(H9:H17)</f>
        <v>5079.2077310800005</v>
      </c>
    </row>
    <row r="22" spans="1:8" x14ac:dyDescent="0.2">
      <c r="A22" t="s">
        <v>53</v>
      </c>
      <c r="H22" s="4">
        <f>SUM(H9:H20)</f>
        <v>23219.235342080003</v>
      </c>
    </row>
  </sheetData>
  <mergeCells count="2">
    <mergeCell ref="A1:C1"/>
    <mergeCell ref="D6:F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83B6-5D91-214B-8C44-7A75EB4B664E}">
  <dimension ref="A1:H16"/>
  <sheetViews>
    <sheetView workbookViewId="0">
      <selection activeCell="F5" sqref="F5"/>
    </sheetView>
  </sheetViews>
  <sheetFormatPr baseColWidth="10" defaultRowHeight="16" x14ac:dyDescent="0.2"/>
  <cols>
    <col min="1" max="1" width="14" customWidth="1"/>
    <col min="2" max="2" width="12.83203125" customWidth="1"/>
    <col min="5" max="5" width="17" customWidth="1"/>
    <col min="6" max="6" width="17.6640625" customWidth="1"/>
    <col min="8" max="8" width="11.5" bestFit="1" customWidth="1"/>
  </cols>
  <sheetData>
    <row r="1" spans="1:8" x14ac:dyDescent="0.2">
      <c r="A1" s="11" t="s">
        <v>71</v>
      </c>
      <c r="B1" s="11"/>
      <c r="C1" s="11"/>
      <c r="D1" s="9"/>
      <c r="E1" s="9"/>
      <c r="F1" s="9"/>
      <c r="G1" s="9"/>
      <c r="H1" s="9"/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 t="s">
        <v>1</v>
      </c>
      <c r="B3" s="9" t="s">
        <v>5</v>
      </c>
      <c r="C3" s="9"/>
      <c r="D3" s="9"/>
      <c r="E3" s="9" t="s">
        <v>6</v>
      </c>
      <c r="F3" s="9" t="s">
        <v>4</v>
      </c>
      <c r="G3" s="9"/>
      <c r="H3" s="9"/>
    </row>
    <row r="4" spans="1:8" x14ac:dyDescent="0.2">
      <c r="A4" s="9" t="s">
        <v>2</v>
      </c>
      <c r="B4" s="9" t="s">
        <v>3</v>
      </c>
      <c r="C4" s="9"/>
      <c r="D4" s="9"/>
      <c r="E4" s="9" t="s">
        <v>7</v>
      </c>
      <c r="F4" s="9" t="s">
        <v>72</v>
      </c>
      <c r="G4" s="9"/>
      <c r="H4" s="9"/>
    </row>
    <row r="5" spans="1:8" x14ac:dyDescent="0.2">
      <c r="A5" s="9"/>
      <c r="B5" s="9"/>
      <c r="C5" s="9"/>
      <c r="D5" s="9"/>
      <c r="E5" s="9"/>
      <c r="F5" s="9"/>
      <c r="G5" s="9"/>
      <c r="H5" s="9"/>
    </row>
    <row r="6" spans="1:8" x14ac:dyDescent="0.2">
      <c r="A6" s="10" t="s">
        <v>8</v>
      </c>
      <c r="B6" s="10" t="s">
        <v>23</v>
      </c>
      <c r="C6" s="10" t="s">
        <v>24</v>
      </c>
      <c r="D6" s="12" t="s">
        <v>25</v>
      </c>
      <c r="E6" s="12"/>
      <c r="F6" s="12"/>
      <c r="G6" s="10" t="s">
        <v>26</v>
      </c>
      <c r="H6" s="10" t="s">
        <v>9</v>
      </c>
    </row>
    <row r="16" spans="1:8" x14ac:dyDescent="0.2">
      <c r="H16" s="4">
        <v>27856.01</v>
      </c>
    </row>
  </sheetData>
  <mergeCells count="2">
    <mergeCell ref="A1:C1"/>
    <mergeCell ref="D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10D0-C7AC-E245-B491-EE6670F7B66D}">
  <dimension ref="A1:H25"/>
  <sheetViews>
    <sheetView workbookViewId="0">
      <selection activeCell="F5" sqref="F5"/>
    </sheetView>
  </sheetViews>
  <sheetFormatPr baseColWidth="10" defaultRowHeight="16" x14ac:dyDescent="0.2"/>
  <cols>
    <col min="1" max="1" width="18.6640625" customWidth="1"/>
    <col min="2" max="2" width="15.83203125" customWidth="1"/>
    <col min="3" max="3" width="15.5" customWidth="1"/>
    <col min="4" max="4" width="14" customWidth="1"/>
    <col min="5" max="5" width="21.6640625" customWidth="1"/>
    <col min="6" max="6" width="17.33203125" customWidth="1"/>
    <col min="7" max="7" width="17.6640625" customWidth="1"/>
    <col min="8" max="8" width="16.5" customWidth="1"/>
  </cols>
  <sheetData>
    <row r="1" spans="1:8" x14ac:dyDescent="0.2">
      <c r="A1" s="1" t="s">
        <v>70</v>
      </c>
      <c r="B1" s="1"/>
      <c r="C1" s="1"/>
    </row>
    <row r="3" spans="1:8" x14ac:dyDescent="0.2">
      <c r="A3" t="s">
        <v>1</v>
      </c>
      <c r="B3" t="s">
        <v>5</v>
      </c>
      <c r="E3" t="s">
        <v>6</v>
      </c>
      <c r="F3" t="s">
        <v>4</v>
      </c>
    </row>
    <row r="4" spans="1:8" x14ac:dyDescent="0.2">
      <c r="A4" t="s">
        <v>2</v>
      </c>
      <c r="B4" t="s">
        <v>3</v>
      </c>
      <c r="E4" t="s">
        <v>7</v>
      </c>
      <c r="F4" t="s">
        <v>72</v>
      </c>
    </row>
    <row r="6" spans="1:8" x14ac:dyDescent="0.2">
      <c r="A6" s="3" t="s">
        <v>8</v>
      </c>
      <c r="B6" s="3" t="s">
        <v>23</v>
      </c>
      <c r="C6" s="3" t="s">
        <v>24</v>
      </c>
      <c r="D6" s="2" t="s">
        <v>25</v>
      </c>
      <c r="E6" s="2"/>
      <c r="F6" s="2"/>
      <c r="G6" s="3" t="s">
        <v>26</v>
      </c>
      <c r="H6" s="3" t="s">
        <v>9</v>
      </c>
    </row>
    <row r="25" spans="8:8" x14ac:dyDescent="0.2">
      <c r="H25" s="4">
        <v>18456.330000000002</v>
      </c>
    </row>
  </sheetData>
  <mergeCells count="2">
    <mergeCell ref="A1:C1"/>
    <mergeCell ref="D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1AEC-8B1C-2E4B-825A-C8FE997678AB}">
  <dimension ref="A1:H21"/>
  <sheetViews>
    <sheetView workbookViewId="0">
      <selection activeCell="H34" sqref="H34"/>
    </sheetView>
  </sheetViews>
  <sheetFormatPr baseColWidth="10" defaultRowHeight="16" x14ac:dyDescent="0.2"/>
  <cols>
    <col min="1" max="1" width="20" customWidth="1"/>
    <col min="2" max="2" width="17.33203125" customWidth="1"/>
    <col min="3" max="3" width="14.6640625" customWidth="1"/>
    <col min="4" max="4" width="16.6640625" customWidth="1"/>
    <col min="5" max="5" width="16.1640625" customWidth="1"/>
    <col min="6" max="6" width="18" customWidth="1"/>
    <col min="7" max="7" width="15.6640625" customWidth="1"/>
    <col min="8" max="8" width="13.33203125" customWidth="1"/>
  </cols>
  <sheetData>
    <row r="1" spans="1:8" x14ac:dyDescent="0.2">
      <c r="A1" s="1" t="s">
        <v>69</v>
      </c>
      <c r="B1" s="1"/>
      <c r="C1" s="1"/>
    </row>
    <row r="3" spans="1:8" x14ac:dyDescent="0.2">
      <c r="A3" t="s">
        <v>1</v>
      </c>
      <c r="B3" t="s">
        <v>5</v>
      </c>
      <c r="E3" t="s">
        <v>6</v>
      </c>
      <c r="F3" t="s">
        <v>4</v>
      </c>
    </row>
    <row r="4" spans="1:8" x14ac:dyDescent="0.2">
      <c r="A4" t="s">
        <v>2</v>
      </c>
      <c r="B4" t="s">
        <v>3</v>
      </c>
      <c r="E4" t="s">
        <v>7</v>
      </c>
      <c r="F4" t="s">
        <v>72</v>
      </c>
    </row>
    <row r="6" spans="1:8" x14ac:dyDescent="0.2">
      <c r="A6" s="3" t="s">
        <v>8</v>
      </c>
      <c r="B6" s="3" t="s">
        <v>23</v>
      </c>
      <c r="C6" s="3" t="s">
        <v>24</v>
      </c>
      <c r="D6" s="2" t="s">
        <v>25</v>
      </c>
      <c r="E6" s="2"/>
      <c r="F6" s="2"/>
      <c r="G6" s="3" t="s">
        <v>26</v>
      </c>
      <c r="H6" s="3" t="s">
        <v>9</v>
      </c>
    </row>
    <row r="21" spans="8:8" x14ac:dyDescent="0.2">
      <c r="H21" s="4">
        <v>19876.98</v>
      </c>
    </row>
  </sheetData>
  <mergeCells count="2">
    <mergeCell ref="A1:C1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9702-397D-714F-83FA-C7C3B960A308}">
  <dimension ref="A1:H25"/>
  <sheetViews>
    <sheetView workbookViewId="0">
      <selection activeCell="D1" sqref="D1"/>
    </sheetView>
  </sheetViews>
  <sheetFormatPr baseColWidth="10" defaultRowHeight="16" x14ac:dyDescent="0.2"/>
  <cols>
    <col min="1" max="1" width="18.83203125" customWidth="1"/>
    <col min="2" max="2" width="15.6640625" customWidth="1"/>
    <col min="5" max="5" width="15.5" customWidth="1"/>
    <col min="6" max="6" width="17.1640625" customWidth="1"/>
    <col min="8" max="8" width="11.5" bestFit="1" customWidth="1"/>
  </cols>
  <sheetData>
    <row r="1" spans="1:8" x14ac:dyDescent="0.2">
      <c r="A1" s="1" t="s">
        <v>68</v>
      </c>
      <c r="B1" s="1"/>
      <c r="C1" s="1"/>
    </row>
    <row r="3" spans="1:8" x14ac:dyDescent="0.2">
      <c r="A3" t="s">
        <v>1</v>
      </c>
      <c r="B3" t="s">
        <v>5</v>
      </c>
      <c r="E3" t="s">
        <v>6</v>
      </c>
      <c r="F3" t="s">
        <v>4</v>
      </c>
    </row>
    <row r="4" spans="1:8" x14ac:dyDescent="0.2">
      <c r="A4" t="s">
        <v>2</v>
      </c>
      <c r="B4" t="s">
        <v>3</v>
      </c>
      <c r="E4" t="s">
        <v>7</v>
      </c>
      <c r="F4" t="s">
        <v>72</v>
      </c>
    </row>
    <row r="6" spans="1:8" x14ac:dyDescent="0.2">
      <c r="A6" s="3" t="s">
        <v>8</v>
      </c>
      <c r="B6" s="3" t="s">
        <v>23</v>
      </c>
      <c r="C6" s="3" t="s">
        <v>24</v>
      </c>
      <c r="D6" s="2" t="s">
        <v>25</v>
      </c>
      <c r="E6" s="2"/>
      <c r="F6" s="2"/>
      <c r="G6" s="3" t="s">
        <v>26</v>
      </c>
      <c r="H6" s="3" t="s">
        <v>9</v>
      </c>
    </row>
    <row r="25" spans="8:8" x14ac:dyDescent="0.2">
      <c r="H25" s="4">
        <v>21807.63</v>
      </c>
    </row>
  </sheetData>
  <mergeCells count="2">
    <mergeCell ref="A1:C1"/>
    <mergeCell ref="D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E9A4-D13C-8F4F-8923-99383FCC0E8F}">
  <dimension ref="A1:H19"/>
  <sheetViews>
    <sheetView workbookViewId="0">
      <selection activeCell="H19" sqref="H19"/>
    </sheetView>
  </sheetViews>
  <sheetFormatPr baseColWidth="10" defaultRowHeight="16" x14ac:dyDescent="0.2"/>
  <cols>
    <col min="1" max="1" width="18.33203125" customWidth="1"/>
    <col min="2" max="2" width="17.5" customWidth="1"/>
    <col min="3" max="3" width="14.83203125" customWidth="1"/>
    <col min="4" max="4" width="17.83203125" customWidth="1"/>
    <col min="5" max="5" width="15" customWidth="1"/>
    <col min="6" max="6" width="18.83203125" customWidth="1"/>
    <col min="8" max="8" width="11.5" bestFit="1" customWidth="1"/>
  </cols>
  <sheetData>
    <row r="1" spans="1:8" x14ac:dyDescent="0.2">
      <c r="A1" s="1" t="s">
        <v>67</v>
      </c>
      <c r="B1" s="1"/>
      <c r="C1" s="1"/>
    </row>
    <row r="3" spans="1:8" x14ac:dyDescent="0.2">
      <c r="A3" t="s">
        <v>1</v>
      </c>
      <c r="B3" t="s">
        <v>5</v>
      </c>
      <c r="E3" t="s">
        <v>6</v>
      </c>
      <c r="F3" t="s">
        <v>4</v>
      </c>
    </row>
    <row r="4" spans="1:8" x14ac:dyDescent="0.2">
      <c r="A4" t="s">
        <v>2</v>
      </c>
      <c r="B4" t="s">
        <v>3</v>
      </c>
      <c r="E4" t="s">
        <v>7</v>
      </c>
      <c r="F4" t="s">
        <v>72</v>
      </c>
    </row>
    <row r="6" spans="1:8" x14ac:dyDescent="0.2">
      <c r="A6" s="3" t="s">
        <v>8</v>
      </c>
      <c r="B6" s="3" t="s">
        <v>23</v>
      </c>
      <c r="C6" s="3" t="s">
        <v>24</v>
      </c>
      <c r="D6" s="2" t="s">
        <v>25</v>
      </c>
      <c r="E6" s="2"/>
      <c r="F6" s="2"/>
      <c r="G6" s="3" t="s">
        <v>26</v>
      </c>
      <c r="H6" s="3" t="s">
        <v>9</v>
      </c>
    </row>
    <row r="19" spans="8:8" x14ac:dyDescent="0.2">
      <c r="H19" s="4">
        <v>15634.89</v>
      </c>
    </row>
  </sheetData>
  <mergeCells count="2">
    <mergeCell ref="A1:C1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SV</vt:lpstr>
      <vt:lpstr>DIV_General</vt:lpstr>
      <vt:lpstr>DIV3_Concrete</vt:lpstr>
      <vt:lpstr>DIV2_Excevation</vt:lpstr>
      <vt:lpstr>DIV6_Framing</vt:lpstr>
      <vt:lpstr>DIV7_Roofing</vt:lpstr>
      <vt:lpstr>DIV8_Windows_Doors</vt:lpstr>
      <vt:lpstr>DIV9_Drywall_Paint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Callow (Student)</dc:creator>
  <cp:lastModifiedBy>Trevor Callow (Student)</cp:lastModifiedBy>
  <dcterms:created xsi:type="dcterms:W3CDTF">2024-10-01T03:20:08Z</dcterms:created>
  <dcterms:modified xsi:type="dcterms:W3CDTF">2024-10-01T04:43:43Z</dcterms:modified>
</cp:coreProperties>
</file>