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is\Desktop\"/>
    </mc:Choice>
  </mc:AlternateContent>
  <xr:revisionPtr revIDLastSave="0" documentId="8_{F6CF36D0-CCA5-4700-8808-CFEDD96D1E49}" xr6:coauthVersionLast="45" xr6:coauthVersionMax="45" xr10:uidLastSave="{00000000-0000-0000-0000-000000000000}"/>
  <bookViews>
    <workbookView xWindow="-25905" yWindow="5130" windowWidth="22500" windowHeight="14265" tabRatio="733" activeTab="4" xr2:uid="{00000000-000D-0000-FFFF-FFFF00000000}"/>
  </bookViews>
  <sheets>
    <sheet name="Sheet1" sheetId="1" r:id="rId1"/>
    <sheet name="Pivot Table Category" sheetId="2" r:id="rId2"/>
    <sheet name="Pivot Table Sub-Category" sheetId="5" r:id="rId3"/>
    <sheet name="Pivot Table Date" sheetId="6" r:id="rId4"/>
    <sheet name="Bonus" sheetId="7" r:id="rId5"/>
  </sheets>
  <definedNames>
    <definedName name="_xlnm._FilterDatabase" localSheetId="0" hidden="1">Sheet1!$O$1:$O$4115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5" i="7" l="1"/>
  <c r="H15" i="7" s="1"/>
  <c r="C15" i="7"/>
  <c r="G15" i="7" s="1"/>
  <c r="B15" i="7"/>
  <c r="E15" i="7" s="1"/>
  <c r="D14" i="7"/>
  <c r="C14" i="7"/>
  <c r="B14" i="7"/>
  <c r="D13" i="7"/>
  <c r="C13" i="7"/>
  <c r="B13" i="7"/>
  <c r="D12" i="7"/>
  <c r="H12" i="7" s="1"/>
  <c r="C12" i="7"/>
  <c r="B12" i="7"/>
  <c r="E12" i="7" s="1"/>
  <c r="D11" i="7"/>
  <c r="H11" i="7" s="1"/>
  <c r="C11" i="7"/>
  <c r="G11" i="7" s="1"/>
  <c r="B11" i="7"/>
  <c r="E11" i="7" s="1"/>
  <c r="D10" i="7"/>
  <c r="C10" i="7"/>
  <c r="B10" i="7"/>
  <c r="D9" i="7"/>
  <c r="C9" i="7"/>
  <c r="F13" i="7" l="1"/>
  <c r="G13" i="7"/>
  <c r="H14" i="7"/>
  <c r="G12" i="7"/>
  <c r="H13" i="7"/>
  <c r="G14" i="7"/>
  <c r="E13" i="7"/>
  <c r="F15" i="7"/>
  <c r="F11" i="7"/>
  <c r="E10" i="7"/>
  <c r="F10" i="7" s="1"/>
  <c r="E14" i="7"/>
  <c r="F14" i="7" s="1"/>
  <c r="F12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E6" i="7" l="1"/>
  <c r="F6" i="7" s="1"/>
  <c r="E5" i="7"/>
  <c r="H5" i="7" s="1"/>
  <c r="G6" i="7"/>
  <c r="E9" i="7"/>
  <c r="G10" i="7"/>
  <c r="E4" i="7"/>
  <c r="H4" i="7" s="1"/>
  <c r="G5" i="7"/>
  <c r="H6" i="7"/>
  <c r="E8" i="7"/>
  <c r="H8" i="7" s="1"/>
  <c r="F8" i="7"/>
  <c r="H10" i="7"/>
  <c r="G4" i="7"/>
  <c r="E7" i="7"/>
  <c r="H7" i="7" s="1"/>
  <c r="F7" i="7"/>
  <c r="G8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7" i="7" l="1"/>
  <c r="G9" i="7"/>
  <c r="H9" i="7"/>
  <c r="F9" i="7"/>
  <c r="F5" i="7"/>
  <c r="F4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<sst xmlns="http://schemas.openxmlformats.org/spreadsheetml/2006/main" count="24824" uniqueCount="8400">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</sst>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sz val="10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2" borderId="0" xfId="0" applyFont="1" applyFill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4" fillId="0" borderId="0" xfId="0" applyFont="1"/>
    <xf numFmtId="9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Category!PivotTable1</c:name>
    <c:fmtId val="0"/>
  </c:pivotSource>
  <c:chart>
    <c:autoTitleDeleted val="0"/>
    <c:pivotFmts>
      <c:pivotFmt>
        <c:idx val="0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444229230704452E-2"/>
          <c:y val="0.15008248576425198"/>
          <c:w val="0.79331993613157903"/>
          <c:h val="0.6120112117991952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Category'!$C$6:$C$7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Category'!$C$8:$C$17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F3-4D8E-939C-684BA73D68B1}"/>
            </c:ext>
          </c:extLst>
        </c:ser>
        <c:ser>
          <c:idx val="1"/>
          <c:order val="1"/>
          <c:tx>
            <c:strRef>
              <c:f>'Pivot Table Category'!$D$6:$D$7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Category'!$D$8:$D$17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F3-4D8E-939C-684BA73D68B1}"/>
            </c:ext>
          </c:extLst>
        </c:ser>
        <c:ser>
          <c:idx val="2"/>
          <c:order val="2"/>
          <c:tx>
            <c:strRef>
              <c:f>'Pivot Table Category'!$E$6:$E$7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Category'!$E$8:$E$17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F3-4D8E-939C-684BA73D68B1}"/>
            </c:ext>
          </c:extLst>
        </c:ser>
        <c:ser>
          <c:idx val="3"/>
          <c:order val="3"/>
          <c:tx>
            <c:strRef>
              <c:f>'Pivot Table Category'!$F$6:$F$7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Category'!$F$8:$F$17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F3-4D8E-939C-684BA73D68B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overlap val="100"/>
        <c:axId val="528147808"/>
        <c:axId val="528148136"/>
      </c:barChart>
      <c:catAx>
        <c:axId val="52814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48136"/>
        <c:crosses val="autoZero"/>
        <c:auto val="1"/>
        <c:lblAlgn val="ctr"/>
        <c:lblOffset val="100"/>
        <c:noMultiLvlLbl val="0"/>
      </c:catAx>
      <c:valAx>
        <c:axId val="5281481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4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D-40C8-A5F0-18DEB97157B6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4D-40C8-A5F0-18DEB97157B6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4D-40C8-A5F0-18DEB97157B6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4D-40C8-A5F0-18DEB971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8154040"/>
        <c:axId val="528159288"/>
      </c:barChart>
      <c:catAx>
        <c:axId val="528154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59288"/>
        <c:crosses val="autoZero"/>
        <c:auto val="1"/>
        <c:lblAlgn val="ctr"/>
        <c:lblOffset val="100"/>
        <c:noMultiLvlLbl val="0"/>
      </c:catAx>
      <c:valAx>
        <c:axId val="52815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5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Date!PivotTable3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2A-4A9F-99C2-90A3657A82D1}"/>
            </c:ext>
          </c:extLst>
        </c:ser>
        <c:ser>
          <c:idx val="1"/>
          <c:order val="1"/>
          <c:tx>
            <c:strRef>
              <c:f>'Pivot Table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22A-4A9F-99C2-90A3657A82D1}"/>
            </c:ext>
          </c:extLst>
        </c:ser>
        <c:ser>
          <c:idx val="2"/>
          <c:order val="2"/>
          <c:tx>
            <c:strRef>
              <c:f>'Pivot Table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22A-4A9F-99C2-90A3657A82D1}"/>
            </c:ext>
          </c:extLst>
        </c:ser>
        <c:ser>
          <c:idx val="3"/>
          <c:order val="3"/>
          <c:tx>
            <c:strRef>
              <c:f>'Pivot Table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22A-4A9F-99C2-90A3657A8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62664"/>
        <c:axId val="583005216"/>
      </c:lineChart>
      <c:catAx>
        <c:axId val="9266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005216"/>
        <c:crosses val="autoZero"/>
        <c:auto val="1"/>
        <c:lblAlgn val="ctr"/>
        <c:lblOffset val="100"/>
        <c:noMultiLvlLbl val="0"/>
      </c:catAx>
      <c:valAx>
        <c:axId val="58300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6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Bonus!$F$3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Bonus!$F$4:$F$16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9E-41D9-ACF1-585F001814CA}"/>
            </c:ext>
          </c:extLst>
        </c:ser>
        <c:ser>
          <c:idx val="6"/>
          <c:order val="6"/>
          <c:tx>
            <c:strRef>
              <c:f>Bonus!$G$3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Bonus!$G$4:$G$16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9E-41D9-ACF1-585F001814CA}"/>
            </c:ext>
          </c:extLst>
        </c:ser>
        <c:ser>
          <c:idx val="7"/>
          <c:order val="7"/>
          <c:tx>
            <c:strRef>
              <c:f>Bonus!$H$3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Bonus!$H$4:$H$16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9E-41D9-ACF1-585F00181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73776"/>
        <c:axId val="4941760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Bonus!$A$3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Bonus!$A$4:$A$16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D9E-41D9-ACF1-585F001814C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Bonus!$B$3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Bonus!$B$4:$B$16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D9E-41D9-ACF1-585F001814C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Bonus!$C$3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Bonus!$C$4:$C$16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D9E-41D9-ACF1-585F001814C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Bonus!$D$3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Bonus!$D$4:$D$16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D9E-41D9-ACF1-585F001814C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Bonus!$E$3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Bonus!$E$4:$E$16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D9E-41D9-ACF1-585F001814CA}"/>
                  </c:ext>
                </c:extLst>
              </c15:ser>
            </c15:filteredLineSeries>
          </c:ext>
        </c:extLst>
      </c:lineChart>
      <c:catAx>
        <c:axId val="494173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76072"/>
        <c:crosses val="autoZero"/>
        <c:auto val="1"/>
        <c:lblAlgn val="ctr"/>
        <c:lblOffset val="100"/>
        <c:noMultiLvlLbl val="0"/>
      </c:catAx>
      <c:valAx>
        <c:axId val="49417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7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406400</xdr:colOff>
      <xdr:row>3</xdr:row>
      <xdr:rowOff>150811</xdr:rowOff>
    </xdr:from>
    <xdr:to>
      <xdr:col>19</xdr:col>
      <xdr:colOff>247650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D66C51-065F-4EA1-9610-FC20C9BAF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268286</xdr:colOff>
      <xdr:row>7</xdr:row>
      <xdr:rowOff>49211</xdr:rowOff>
    </xdr:from>
    <xdr:to>
      <xdr:col>18</xdr:col>
      <xdr:colOff>76199</xdr:colOff>
      <xdr:row>31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A95C01-3F1F-47D6-8EFD-1A07DB348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271462</xdr:colOff>
      <xdr:row>11</xdr:row>
      <xdr:rowOff>100012</xdr:rowOff>
    </xdr:from>
    <xdr:to>
      <xdr:col>13</xdr:col>
      <xdr:colOff>576262</xdr:colOff>
      <xdr:row>26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EC3B3-11BB-48C0-9673-372A372A7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171449</xdr:colOff>
      <xdr:row>16</xdr:row>
      <xdr:rowOff>57150</xdr:rowOff>
    </xdr:from>
    <xdr:to>
      <xdr:col>10</xdr:col>
      <xdr:colOff>76199</xdr:colOff>
      <xdr:row>35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94214D-D39A-4E14-992A-CFE990BD1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in" refreshedDate="43780.406087152776" createdVersion="6" refreshedVersion="6" minRefreshableVersion="3" recordCount="4114" xr:uid="{F787BFB5-55CE-41D5-A93B-74776FEA1CF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in" refreshedDate="43780.459631018515" createdVersion="6" refreshedVersion="6" minRefreshableVersion="3" recordCount="4114" xr:uid="{C65AE763-1946-4E6E-93E4-77BD0F91B59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9BC08-C7EB-490C-846E-B118DEED1F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6:G17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ascending" countASubtotal="1">
      <items count="5">
        <item x="1"/>
        <item x="2"/>
        <item x="3"/>
        <item x="0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2"/>
    </i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C877F8-5ED4-44C3-B1A5-8F745450987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CFC7F-358C-4150-8713-A5B351F320B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10" activePane="bottomLeft" state="frozen"/>
      <selection activeCell="F1" sqref="F1"/>
      <selection pane="bottomLeft" activeCell="O1" sqref="O1:O1048576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" customWidth="1"/>
    <col min="15" max="15" width="16.7265625" bestFit="1" customWidth="1"/>
    <col min="16" max="16" width="16.08984375" bestFit="1" customWidth="1"/>
    <col min="17" max="17" width="11.7265625" bestFit="1" customWidth="1"/>
    <col min="18" max="18" width="16.08984375" bestFit="1" customWidth="1"/>
    <col min="19" max="19" width="22.36328125" bestFit="1" customWidth="1"/>
    <col min="20" max="20" width="21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 SEARCH("/",N2,1)-1)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RIGHT(N195,LEN(N195)-SEARCH("/",N195))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RIGHT(N899,LEN(N899)-SEARCH("/",N899))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5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RIGHT(N2435,LEN(N2435)-SEARCH("/",N2435))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RIGHT(N2563,LEN(N2563)-SEARCH("/",N2563))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O1:O4115" xr:uid="{6622A06F-06C4-445B-8673-E0920520A551}"/>
  <conditionalFormatting sqref="F1:F1048576">
    <cfRule type="cellIs" dxfId="3" priority="12" operator="equal">
      <formula>"live"</formula>
    </cfRule>
    <cfRule type="cellIs" dxfId="2" priority="13" operator="equal">
      <formula>"canceled"</formula>
    </cfRule>
    <cfRule type="cellIs" dxfId="1" priority="14" operator="equal">
      <formula>"failed"</formula>
    </cfRule>
    <cfRule type="cellIs" dxfId="0" priority="1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B51A6-A4F8-49E2-A519-4F5C4DE9DD92}">
  <dimension ref="B4:G17"/>
  <sheetViews>
    <sheetView workbookViewId="0">
      <selection activeCell="C9" sqref="C9"/>
    </sheetView>
  </sheetViews>
  <sheetFormatPr defaultRowHeight="14.5"/>
  <cols>
    <col min="2" max="2" width="12.90625" bestFit="1" customWidth="1"/>
    <col min="3" max="3" width="15.6328125" bestFit="1" customWidth="1"/>
    <col min="4" max="4" width="8.453125" bestFit="1" customWidth="1"/>
    <col min="5" max="5" width="5.81640625" bestFit="1" customWidth="1"/>
    <col min="6" max="6" width="9.54296875" bestFit="1" customWidth="1"/>
    <col min="7" max="7" width="10.7265625" bestFit="1" customWidth="1"/>
  </cols>
  <sheetData>
    <row r="4" spans="2:7">
      <c r="B4" s="8" t="s">
        <v>8223</v>
      </c>
      <c r="C4" t="s">
        <v>8362</v>
      </c>
    </row>
    <row r="6" spans="2:7">
      <c r="B6" s="8" t="s">
        <v>8363</v>
      </c>
      <c r="C6" s="8" t="s">
        <v>8364</v>
      </c>
    </row>
    <row r="7" spans="2:7">
      <c r="B7" s="8" t="s">
        <v>8360</v>
      </c>
      <c r="C7" t="s">
        <v>8222</v>
      </c>
      <c r="D7" t="s">
        <v>8220</v>
      </c>
      <c r="E7" t="s">
        <v>8221</v>
      </c>
      <c r="F7" t="s">
        <v>8219</v>
      </c>
      <c r="G7" t="s">
        <v>8361</v>
      </c>
    </row>
    <row r="8" spans="2:7">
      <c r="B8" s="9" t="s">
        <v>8310</v>
      </c>
      <c r="C8" s="11"/>
      <c r="D8" s="11">
        <v>40</v>
      </c>
      <c r="E8" s="11">
        <v>180</v>
      </c>
      <c r="F8" s="11">
        <v>300</v>
      </c>
      <c r="G8" s="11">
        <v>520</v>
      </c>
    </row>
    <row r="9" spans="2:7">
      <c r="B9" s="9" t="s">
        <v>8336</v>
      </c>
      <c r="C9" s="11">
        <v>6</v>
      </c>
      <c r="D9" s="11">
        <v>20</v>
      </c>
      <c r="E9" s="11">
        <v>140</v>
      </c>
      <c r="F9" s="11">
        <v>34</v>
      </c>
      <c r="G9" s="11">
        <v>200</v>
      </c>
    </row>
    <row r="10" spans="2:7">
      <c r="B10" s="9" t="s">
        <v>8333</v>
      </c>
      <c r="C10" s="11"/>
      <c r="D10" s="11"/>
      <c r="E10" s="11">
        <v>140</v>
      </c>
      <c r="F10" s="11">
        <v>80</v>
      </c>
      <c r="G10" s="11">
        <v>220</v>
      </c>
    </row>
    <row r="11" spans="2:7">
      <c r="B11" s="9" t="s">
        <v>8331</v>
      </c>
      <c r="C11" s="11"/>
      <c r="D11" s="11">
        <v>24</v>
      </c>
      <c r="E11" s="11"/>
      <c r="F11" s="11"/>
      <c r="G11" s="11">
        <v>24</v>
      </c>
    </row>
    <row r="12" spans="2:7">
      <c r="B12" s="9" t="s">
        <v>8325</v>
      </c>
      <c r="C12" s="11">
        <v>20</v>
      </c>
      <c r="D12" s="11">
        <v>20</v>
      </c>
      <c r="E12" s="11">
        <v>120</v>
      </c>
      <c r="F12" s="11">
        <v>540</v>
      </c>
      <c r="G12" s="11">
        <v>700</v>
      </c>
    </row>
    <row r="13" spans="2:7">
      <c r="B13" s="9" t="s">
        <v>8338</v>
      </c>
      <c r="C13" s="11"/>
      <c r="D13" s="11"/>
      <c r="E13" s="11">
        <v>117</v>
      </c>
      <c r="F13" s="11">
        <v>103</v>
      </c>
      <c r="G13" s="11">
        <v>220</v>
      </c>
    </row>
    <row r="14" spans="2:7">
      <c r="B14" s="9" t="s">
        <v>8322</v>
      </c>
      <c r="C14" s="11"/>
      <c r="D14" s="11">
        <v>30</v>
      </c>
      <c r="E14" s="11">
        <v>127</v>
      </c>
      <c r="F14" s="11">
        <v>80</v>
      </c>
      <c r="G14" s="11">
        <v>237</v>
      </c>
    </row>
    <row r="15" spans="2:7">
      <c r="B15" s="9" t="s">
        <v>8319</v>
      </c>
      <c r="C15" s="11"/>
      <c r="D15" s="11">
        <v>178</v>
      </c>
      <c r="E15" s="11">
        <v>213</v>
      </c>
      <c r="F15" s="11">
        <v>209</v>
      </c>
      <c r="G15" s="11">
        <v>600</v>
      </c>
    </row>
    <row r="16" spans="2:7">
      <c r="B16" s="9" t="s">
        <v>8317</v>
      </c>
      <c r="C16" s="11">
        <v>24</v>
      </c>
      <c r="D16" s="11">
        <v>37</v>
      </c>
      <c r="E16" s="11">
        <v>493</v>
      </c>
      <c r="F16" s="11">
        <v>839</v>
      </c>
      <c r="G16" s="11">
        <v>1393</v>
      </c>
    </row>
    <row r="17" spans="2:7">
      <c r="B17" s="9" t="s">
        <v>8361</v>
      </c>
      <c r="C17" s="11">
        <v>50</v>
      </c>
      <c r="D17" s="11">
        <v>349</v>
      </c>
      <c r="E17" s="11">
        <v>1530</v>
      </c>
      <c r="F17" s="11">
        <v>2185</v>
      </c>
      <c r="G1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ED853-0D79-474C-8040-4EAEE51B3323}">
  <dimension ref="A1:F47"/>
  <sheetViews>
    <sheetView workbookViewId="0">
      <selection activeCell="G51" sqref="G51"/>
    </sheetView>
  </sheetViews>
  <sheetFormatPr defaultRowHeight="14.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>
      <c r="A1" s="8" t="s">
        <v>8223</v>
      </c>
      <c r="B1" t="s">
        <v>8362</v>
      </c>
    </row>
    <row r="2" spans="1:6">
      <c r="A2" s="8" t="s">
        <v>8308</v>
      </c>
      <c r="B2" t="s">
        <v>8362</v>
      </c>
    </row>
    <row r="4" spans="1:6">
      <c r="A4" s="8" t="s">
        <v>8363</v>
      </c>
      <c r="B4" s="8" t="s">
        <v>8364</v>
      </c>
    </row>
    <row r="5" spans="1:6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9" t="s">
        <v>8316</v>
      </c>
      <c r="B6" s="11"/>
      <c r="C6" s="11">
        <v>100</v>
      </c>
      <c r="D6" s="11"/>
      <c r="E6" s="11"/>
      <c r="F6" s="11">
        <v>100</v>
      </c>
    </row>
    <row r="7" spans="1:6">
      <c r="A7" s="9" t="s">
        <v>8344</v>
      </c>
      <c r="B7" s="11">
        <v>20</v>
      </c>
      <c r="C7" s="11"/>
      <c r="D7" s="11"/>
      <c r="E7" s="11"/>
      <c r="F7" s="11">
        <v>20</v>
      </c>
    </row>
    <row r="8" spans="1:6">
      <c r="A8" s="9" t="s">
        <v>8332</v>
      </c>
      <c r="B8" s="11">
        <v>24</v>
      </c>
      <c r="C8" s="11"/>
      <c r="D8" s="11"/>
      <c r="E8" s="11"/>
      <c r="F8" s="11">
        <v>24</v>
      </c>
    </row>
    <row r="9" spans="1:6">
      <c r="A9" s="9" t="s">
        <v>8358</v>
      </c>
      <c r="B9" s="11"/>
      <c r="C9" s="11">
        <v>40</v>
      </c>
      <c r="D9" s="11"/>
      <c r="E9" s="11"/>
      <c r="F9" s="11">
        <v>40</v>
      </c>
    </row>
    <row r="10" spans="1:6">
      <c r="A10" s="9" t="s">
        <v>8354</v>
      </c>
      <c r="B10" s="11"/>
      <c r="C10" s="11"/>
      <c r="D10" s="11"/>
      <c r="E10" s="11">
        <v>40</v>
      </c>
      <c r="F10" s="11">
        <v>40</v>
      </c>
    </row>
    <row r="11" spans="1:6">
      <c r="A11" s="9" t="s">
        <v>8315</v>
      </c>
      <c r="B11" s="11"/>
      <c r="C11" s="11"/>
      <c r="D11" s="11"/>
      <c r="E11" s="11">
        <v>180</v>
      </c>
      <c r="F11" s="11">
        <v>180</v>
      </c>
    </row>
    <row r="12" spans="1:6">
      <c r="A12" s="9" t="s">
        <v>8314</v>
      </c>
      <c r="B12" s="11"/>
      <c r="C12" s="11">
        <v>80</v>
      </c>
      <c r="D12" s="11"/>
      <c r="E12" s="11"/>
      <c r="F12" s="11">
        <v>80</v>
      </c>
    </row>
    <row r="13" spans="1:6">
      <c r="A13" s="9" t="s">
        <v>8330</v>
      </c>
      <c r="B13" s="11"/>
      <c r="C13" s="11"/>
      <c r="D13" s="11"/>
      <c r="E13" s="11">
        <v>40</v>
      </c>
      <c r="F13" s="11">
        <v>40</v>
      </c>
    </row>
    <row r="14" spans="1:6">
      <c r="A14" s="9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>
      <c r="A15" s="9" t="s">
        <v>8324</v>
      </c>
      <c r="B15" s="11"/>
      <c r="C15" s="11">
        <v>40</v>
      </c>
      <c r="D15" s="11"/>
      <c r="E15" s="11"/>
      <c r="F15" s="11">
        <v>40</v>
      </c>
    </row>
    <row r="16" spans="1:6">
      <c r="A16" s="9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>
      <c r="A17" s="9" t="s">
        <v>8348</v>
      </c>
      <c r="B17" s="11"/>
      <c r="C17" s="11">
        <v>20</v>
      </c>
      <c r="D17" s="11"/>
      <c r="E17" s="11"/>
      <c r="F17" s="11">
        <v>20</v>
      </c>
    </row>
    <row r="18" spans="1:6">
      <c r="A18" s="9" t="s">
        <v>8349</v>
      </c>
      <c r="B18" s="11"/>
      <c r="C18" s="11"/>
      <c r="D18" s="11"/>
      <c r="E18" s="11">
        <v>140</v>
      </c>
      <c r="F18" s="11">
        <v>140</v>
      </c>
    </row>
    <row r="19" spans="1:6">
      <c r="A19" s="9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>
      <c r="A20" s="9" t="s">
        <v>8328</v>
      </c>
      <c r="B20" s="11"/>
      <c r="C20" s="11">
        <v>60</v>
      </c>
      <c r="D20" s="11"/>
      <c r="E20" s="11"/>
      <c r="F20" s="11">
        <v>60</v>
      </c>
    </row>
    <row r="21" spans="1:6">
      <c r="A21" s="9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>
      <c r="A22" s="9" t="s">
        <v>8327</v>
      </c>
      <c r="B22" s="11"/>
      <c r="C22" s="11"/>
      <c r="D22" s="11"/>
      <c r="E22" s="11">
        <v>20</v>
      </c>
      <c r="F22" s="11">
        <v>20</v>
      </c>
    </row>
    <row r="23" spans="1:6">
      <c r="A23" s="9" t="s">
        <v>8335</v>
      </c>
      <c r="B23" s="11"/>
      <c r="C23" s="11">
        <v>40</v>
      </c>
      <c r="D23" s="11"/>
      <c r="E23" s="11"/>
      <c r="F23" s="11">
        <v>40</v>
      </c>
    </row>
    <row r="24" spans="1:6">
      <c r="A24" s="9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>
      <c r="A25" s="9" t="s">
        <v>8343</v>
      </c>
      <c r="B25" s="11"/>
      <c r="C25" s="11">
        <v>20</v>
      </c>
      <c r="D25" s="11"/>
      <c r="E25" s="11"/>
      <c r="F25" s="11">
        <v>20</v>
      </c>
    </row>
    <row r="26" spans="1:6">
      <c r="A26" s="9" t="s">
        <v>8323</v>
      </c>
      <c r="B26" s="11"/>
      <c r="C26" s="11"/>
      <c r="D26" s="11"/>
      <c r="E26" s="11">
        <v>60</v>
      </c>
      <c r="F26" s="11">
        <v>60</v>
      </c>
    </row>
    <row r="27" spans="1:6">
      <c r="A27" s="9" t="s">
        <v>8350</v>
      </c>
      <c r="B27" s="11"/>
      <c r="C27" s="11">
        <v>20</v>
      </c>
      <c r="D27" s="11"/>
      <c r="E27" s="11"/>
      <c r="F27" s="11">
        <v>20</v>
      </c>
    </row>
    <row r="28" spans="1:6">
      <c r="A28" s="9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>
      <c r="A29" s="9" t="s">
        <v>8345</v>
      </c>
      <c r="B29" s="11"/>
      <c r="C29" s="11">
        <v>20</v>
      </c>
      <c r="D29" s="11"/>
      <c r="E29" s="11"/>
      <c r="F29" s="11">
        <v>20</v>
      </c>
    </row>
    <row r="30" spans="1:6">
      <c r="A30" s="9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>
      <c r="A31" s="9" t="s">
        <v>8346</v>
      </c>
      <c r="B31" s="11"/>
      <c r="C31" s="11"/>
      <c r="D31" s="11"/>
      <c r="E31" s="11">
        <v>40</v>
      </c>
      <c r="F31" s="11">
        <v>40</v>
      </c>
    </row>
    <row r="32" spans="1:6">
      <c r="A32" s="9" t="s">
        <v>8342</v>
      </c>
      <c r="B32" s="11"/>
      <c r="C32" s="11"/>
      <c r="D32" s="11"/>
      <c r="E32" s="11">
        <v>20</v>
      </c>
      <c r="F32" s="11">
        <v>20</v>
      </c>
    </row>
    <row r="33" spans="1:6">
      <c r="A33" s="9" t="s">
        <v>8353</v>
      </c>
      <c r="B33" s="11"/>
      <c r="C33" s="11">
        <v>20</v>
      </c>
      <c r="D33" s="11"/>
      <c r="E33" s="11"/>
      <c r="F33" s="11">
        <v>20</v>
      </c>
    </row>
    <row r="34" spans="1:6">
      <c r="A34" s="9" t="s">
        <v>8326</v>
      </c>
      <c r="B34" s="11"/>
      <c r="C34" s="11"/>
      <c r="D34" s="11"/>
      <c r="E34" s="11">
        <v>260</v>
      </c>
      <c r="F34" s="11">
        <v>260</v>
      </c>
    </row>
    <row r="35" spans="1:6">
      <c r="A35" s="9" t="s">
        <v>8313</v>
      </c>
      <c r="B35" s="11">
        <v>40</v>
      </c>
      <c r="C35" s="11"/>
      <c r="D35" s="11"/>
      <c r="E35" s="11"/>
      <c r="F35" s="11">
        <v>40</v>
      </c>
    </row>
    <row r="36" spans="1:6">
      <c r="A36" s="9" t="s">
        <v>8312</v>
      </c>
      <c r="B36" s="11"/>
      <c r="C36" s="11"/>
      <c r="D36" s="11"/>
      <c r="E36" s="11">
        <v>60</v>
      </c>
      <c r="F36" s="11">
        <v>60</v>
      </c>
    </row>
    <row r="37" spans="1:6">
      <c r="A37" s="9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>
      <c r="A38" s="9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>
      <c r="A39" s="9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>
      <c r="A40" s="9" t="s">
        <v>8351</v>
      </c>
      <c r="B40" s="11"/>
      <c r="C40" s="11"/>
      <c r="D40" s="11"/>
      <c r="E40" s="11">
        <v>80</v>
      </c>
      <c r="F40" s="11">
        <v>80</v>
      </c>
    </row>
    <row r="41" spans="1:6">
      <c r="A41" s="9" t="s">
        <v>8311</v>
      </c>
      <c r="B41" s="11"/>
      <c r="C41" s="11"/>
      <c r="D41" s="11"/>
      <c r="E41" s="11">
        <v>60</v>
      </c>
      <c r="F41" s="11">
        <v>60</v>
      </c>
    </row>
    <row r="42" spans="1:6">
      <c r="A42" s="9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>
      <c r="A43" s="9" t="s">
        <v>8334</v>
      </c>
      <c r="B43" s="11"/>
      <c r="C43" s="11">
        <v>100</v>
      </c>
      <c r="D43" s="11"/>
      <c r="E43" s="11"/>
      <c r="F43" s="11">
        <v>100</v>
      </c>
    </row>
    <row r="44" spans="1:6">
      <c r="A44" s="9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>
      <c r="A45" s="9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>
      <c r="A46" s="9" t="s">
        <v>8340</v>
      </c>
      <c r="B46" s="11">
        <v>20</v>
      </c>
      <c r="C46" s="11"/>
      <c r="D46" s="11"/>
      <c r="E46" s="11"/>
      <c r="F46" s="11">
        <v>20</v>
      </c>
    </row>
    <row r="47" spans="1:6">
      <c r="A47" s="9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FBA9-16E6-43B1-8F56-BC3D07FF9A5B}">
  <dimension ref="A1:F18"/>
  <sheetViews>
    <sheetView workbookViewId="0">
      <selection activeCell="B8" sqref="B8"/>
    </sheetView>
  </sheetViews>
  <sheetFormatPr defaultRowHeight="14.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>
      <c r="A1" s="8" t="s">
        <v>8308</v>
      </c>
      <c r="B1" t="s">
        <v>8362</v>
      </c>
    </row>
    <row r="2" spans="1:6">
      <c r="A2" s="8" t="s">
        <v>8379</v>
      </c>
      <c r="B2" t="s">
        <v>8362</v>
      </c>
    </row>
    <row r="4" spans="1:6">
      <c r="A4" s="8" t="s">
        <v>8363</v>
      </c>
      <c r="B4" s="8" t="s">
        <v>8364</v>
      </c>
    </row>
    <row r="5" spans="1:6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0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>
      <c r="A7" s="10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>
      <c r="A8" s="10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>
      <c r="A9" s="10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>
      <c r="A10" s="10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>
      <c r="A11" s="10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>
      <c r="A12" s="10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>
      <c r="A13" s="10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>
      <c r="A14" s="10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>
      <c r="A15" s="10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>
      <c r="A16" s="10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>
      <c r="A17" s="10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83CA8-582D-4F7C-99B2-EEBC59DD6BB6}">
  <dimension ref="A1:H16"/>
  <sheetViews>
    <sheetView tabSelected="1" topLeftCell="A7" workbookViewId="0">
      <selection activeCell="N26" sqref="N26"/>
    </sheetView>
  </sheetViews>
  <sheetFormatPr defaultRowHeight="14.5"/>
  <cols>
    <col min="1" max="1" width="30.7265625" customWidth="1"/>
    <col min="2" max="2" width="16.6328125" bestFit="1" customWidth="1"/>
    <col min="3" max="3" width="12.54296875" bestFit="1" customWidth="1"/>
    <col min="4" max="4" width="15.08984375" bestFit="1" customWidth="1"/>
    <col min="5" max="5" width="11.90625" bestFit="1" customWidth="1"/>
    <col min="6" max="6" width="19.453125" bestFit="1" customWidth="1"/>
    <col min="7" max="7" width="15.453125" bestFit="1" customWidth="1"/>
    <col min="8" max="8" width="18.1796875" bestFit="1" customWidth="1"/>
  </cols>
  <sheetData>
    <row r="1" spans="1:8">
      <c r="B1" t="s">
        <v>8219</v>
      </c>
      <c r="C1" t="s">
        <v>8221</v>
      </c>
      <c r="D1" t="s">
        <v>8220</v>
      </c>
    </row>
    <row r="3" spans="1:8">
      <c r="A3" s="13" t="s">
        <v>8380</v>
      </c>
      <c r="B3" s="13" t="s">
        <v>8381</v>
      </c>
      <c r="C3" s="13" t="s">
        <v>8382</v>
      </c>
      <c r="D3" s="13" t="s">
        <v>8383</v>
      </c>
      <c r="E3" s="13" t="s">
        <v>8384</v>
      </c>
      <c r="F3" s="13" t="s">
        <v>8385</v>
      </c>
      <c r="G3" s="13" t="s">
        <v>8386</v>
      </c>
      <c r="H3" s="13" t="s">
        <v>8387</v>
      </c>
    </row>
    <row r="4" spans="1:8">
      <c r="A4" t="s">
        <v>8388</v>
      </c>
      <c r="B4">
        <f>COUNTIFS(Sheet1!$D:$D,"&lt;1000",Sheet1!$F:$F,$B$1)</f>
        <v>322</v>
      </c>
      <c r="C4">
        <f>COUNTIFS(Sheet1!$D:$D,"&lt;1000",Sheet1!$F:$F,$C$1)</f>
        <v>113</v>
      </c>
      <c r="D4">
        <f>COUNTIFS(Sheet1!$D:$D,"&lt;1000",Sheet1!$F:$F,D1)</f>
        <v>18</v>
      </c>
      <c r="E4">
        <f>SUM(B4:D4)</f>
        <v>453</v>
      </c>
      <c r="F4" s="5">
        <f>$B4/$E4</f>
        <v>0.71081677704194257</v>
      </c>
      <c r="G4" s="5">
        <f>$C4/$E4</f>
        <v>0.24944812362030905</v>
      </c>
      <c r="H4" s="5">
        <f>$D4/$E4</f>
        <v>3.9735099337748346E-2</v>
      </c>
    </row>
    <row r="5" spans="1:8">
      <c r="A5" t="s">
        <v>8389</v>
      </c>
      <c r="B5">
        <f>COUNTIFS(Sheet1!$D:$D,"&gt;=1000",Sheet1!$D:$D,"&lt;=4999",Sheet1!$F:$F,$B$1)</f>
        <v>932</v>
      </c>
      <c r="C5">
        <f>COUNTIFS(Sheet1!$D:$D,"&gt;=1000",Sheet1!$D:$D,"&lt;=4999",Sheet1!$F:$F,$C$1)</f>
        <v>420</v>
      </c>
      <c r="D5">
        <f>COUNTIFS(Sheet1!$D:$D,"&gt;=1000",Sheet1!$D:$D,"&lt;=4999",Sheet1!$F:$F,$D$1)</f>
        <v>60</v>
      </c>
      <c r="E5">
        <f t="shared" ref="E5:E15" si="0">SUM(B5:D5)</f>
        <v>1412</v>
      </c>
      <c r="F5" s="5">
        <f t="shared" ref="F5:F15" si="1">$B5/$E5</f>
        <v>0.66005665722379603</v>
      </c>
      <c r="G5" s="5">
        <f t="shared" ref="G5:G15" si="2">$C5/$E5</f>
        <v>0.29745042492917845</v>
      </c>
      <c r="H5" s="5">
        <f t="shared" ref="H5:H15" si="3">$D5/$E5</f>
        <v>4.2492917847025496E-2</v>
      </c>
    </row>
    <row r="6" spans="1:8">
      <c r="A6" t="s">
        <v>8390</v>
      </c>
      <c r="B6">
        <f>COUNTIFS(Sheet1!$D:$D,"&gt;=5000",Sheet1!$D:$D,"&lt;=9999",Sheet1!$F:$F,$B$1)</f>
        <v>381</v>
      </c>
      <c r="C6">
        <f>COUNTIFS(Sheet1!$D:$D,"&gt;=5000",Sheet1!$D:$D,"&lt;=9999",Sheet1!$F:$F,$C$1)</f>
        <v>283</v>
      </c>
      <c r="D6">
        <f>COUNTIFS(Sheet1!$D:$D,"&gt;=5000",Sheet1!$D:$D,"&lt;=9999",Sheet1!$F:$F,$D$1)</f>
        <v>52</v>
      </c>
      <c r="E6">
        <f t="shared" si="0"/>
        <v>716</v>
      </c>
      <c r="F6" s="5">
        <f t="shared" si="1"/>
        <v>0.53212290502793291</v>
      </c>
      <c r="G6" s="5">
        <f t="shared" si="2"/>
        <v>0.39525139664804471</v>
      </c>
      <c r="H6" s="5">
        <f t="shared" si="3"/>
        <v>7.2625698324022353E-2</v>
      </c>
    </row>
    <row r="7" spans="1:8">
      <c r="A7" t="s">
        <v>8391</v>
      </c>
      <c r="B7">
        <f>COUNTIFS(Sheet1!$D:$D,"&gt;=10000",Sheet1!$D:$D,"&lt;=14999",Sheet1!$F:$F,$B$1)</f>
        <v>168</v>
      </c>
      <c r="C7">
        <f>COUNTIFS(Sheet1!$D:$D,"&gt;=10000",Sheet1!$D:$D,"&lt;=14999",Sheet1!$F:$F,$C$1)</f>
        <v>144</v>
      </c>
      <c r="D7">
        <f>COUNTIFS(Sheet1!$D:$D,"&gt;=10000",Sheet1!$D:$D,"&lt;=14999",Sheet1!$F:$F,$D$1)</f>
        <v>40</v>
      </c>
      <c r="E7">
        <f t="shared" si="0"/>
        <v>352</v>
      </c>
      <c r="F7" s="5">
        <f t="shared" si="1"/>
        <v>0.47727272727272729</v>
      </c>
      <c r="G7" s="5">
        <f t="shared" si="2"/>
        <v>0.40909090909090912</v>
      </c>
      <c r="H7" s="5">
        <f t="shared" si="3"/>
        <v>0.11363636363636363</v>
      </c>
    </row>
    <row r="8" spans="1:8">
      <c r="A8" t="s">
        <v>8392</v>
      </c>
      <c r="B8">
        <f>COUNTIFS(Sheet1!$D:$D,"&gt;=15000",Sheet1!$D:$D,"&lt;=19999",Sheet1!$F:$F,$B$1)</f>
        <v>94</v>
      </c>
      <c r="C8">
        <f>COUNTIFS(Sheet1!$D:$D,"&gt;=15000",Sheet1!$D:$D,"&lt;=19999",Sheet1!$F:$F,$C$1)</f>
        <v>90</v>
      </c>
      <c r="D8">
        <f>COUNTIFS(Sheet1!$D:$D,"&gt;=15000",Sheet1!$D:$D,"&lt;=19999",Sheet1!$F:$F,$D$1)</f>
        <v>17</v>
      </c>
      <c r="E8">
        <f t="shared" si="0"/>
        <v>201</v>
      </c>
      <c r="F8" s="5">
        <f t="shared" si="1"/>
        <v>0.46766169154228854</v>
      </c>
      <c r="G8" s="5">
        <f t="shared" si="2"/>
        <v>0.44776119402985076</v>
      </c>
      <c r="H8" s="5">
        <f t="shared" si="3"/>
        <v>8.45771144278607E-2</v>
      </c>
    </row>
    <row r="9" spans="1:8">
      <c r="A9" t="s">
        <v>8393</v>
      </c>
      <c r="B9">
        <f>COUNTIFS(Sheet1!$D:$D,"&gt;=20000",Sheet1!$D:$D,"&lt;=24999",Sheet1!$F:$F,$B$1)</f>
        <v>62</v>
      </c>
      <c r="C9">
        <f>COUNTIFS(Sheet1!$D:$D,"&gt;=20000",Sheet1!$D:$D,"&lt;=24999",Sheet1!$F:$F,$C$1)</f>
        <v>72</v>
      </c>
      <c r="D9">
        <f>COUNTIFS(Sheet1!$D:$D,"&gt;=20000",Sheet1!$D:$D,"&lt;=24999",Sheet1!$F:$F,$D$1)</f>
        <v>14</v>
      </c>
      <c r="E9">
        <f t="shared" si="0"/>
        <v>148</v>
      </c>
      <c r="F9" s="5">
        <f t="shared" si="1"/>
        <v>0.41891891891891891</v>
      </c>
      <c r="G9" s="5">
        <f t="shared" si="2"/>
        <v>0.48648648648648651</v>
      </c>
      <c r="H9" s="5">
        <f t="shared" si="3"/>
        <v>9.45945945945946E-2</v>
      </c>
    </row>
    <row r="10" spans="1:8">
      <c r="A10" t="s">
        <v>8394</v>
      </c>
      <c r="B10">
        <f>COUNTIFS(Sheet1!$D:$D,"&gt;=25000",Sheet1!$D:$D,"&lt;=29999",Sheet1!$F:$F,$B$1)</f>
        <v>55</v>
      </c>
      <c r="C10">
        <f>COUNTIFS(Sheet1!$D:$D,"&gt;=25000",Sheet1!$D:$D,"&lt;=29999",Sheet1!$F:$F,$C$1)</f>
        <v>64</v>
      </c>
      <c r="D10">
        <f>COUNTIFS(Sheet1!$D:$D,"&gt;=25000",Sheet1!$D:$D,"&lt;=29999",Sheet1!$F:$F,$D$1)</f>
        <v>18</v>
      </c>
      <c r="E10">
        <f t="shared" si="0"/>
        <v>137</v>
      </c>
      <c r="F10" s="5">
        <f t="shared" si="1"/>
        <v>0.40145985401459855</v>
      </c>
      <c r="G10" s="5">
        <f t="shared" si="2"/>
        <v>0.46715328467153283</v>
      </c>
      <c r="H10" s="5">
        <f t="shared" si="3"/>
        <v>0.13138686131386862</v>
      </c>
    </row>
    <row r="11" spans="1:8">
      <c r="A11" t="s">
        <v>8395</v>
      </c>
      <c r="B11">
        <f>COUNTIFS(Sheet1!$D:$D,"&gt;=30000",Sheet1!$D:$D,"&lt;=34999",Sheet1!$F:$F,$B$1)</f>
        <v>32</v>
      </c>
      <c r="C11">
        <f>COUNTIFS(Sheet1!$D:$D,"&gt;=30000",Sheet1!$D:$D,"&lt;=34999",Sheet1!$F:$F,$C$1)</f>
        <v>37</v>
      </c>
      <c r="D11">
        <f>COUNTIFS(Sheet1!$D:$D,"&gt;=30000",Sheet1!$D:$D,"&lt;=34999",Sheet1!$F:$F,$D$1)</f>
        <v>13</v>
      </c>
      <c r="E11">
        <f t="shared" si="0"/>
        <v>82</v>
      </c>
      <c r="F11" s="5">
        <f t="shared" si="1"/>
        <v>0.3902439024390244</v>
      </c>
      <c r="G11" s="5">
        <f t="shared" si="2"/>
        <v>0.45121951219512196</v>
      </c>
      <c r="H11" s="5">
        <f t="shared" si="3"/>
        <v>0.15853658536585366</v>
      </c>
    </row>
    <row r="12" spans="1:8">
      <c r="A12" t="s">
        <v>8396</v>
      </c>
      <c r="B12">
        <f>COUNTIFS(Sheet1!$D:$D,"&gt;=35000",Sheet1!$D:$D,"&lt;=39999",Sheet1!$F:$F,$B$1)</f>
        <v>26</v>
      </c>
      <c r="C12">
        <f>COUNTIFS(Sheet1!$D:$D,"&gt;=35000",Sheet1!$D:$D,"&lt;=39999",Sheet1!$F:$F,$C$1)</f>
        <v>22</v>
      </c>
      <c r="D12">
        <f>COUNTIFS(Sheet1!$D:$D,"&gt;=35000",Sheet1!$D:$D,"&lt;=39999",Sheet1!$F:$F,$D$1)</f>
        <v>7</v>
      </c>
      <c r="E12">
        <f t="shared" si="0"/>
        <v>55</v>
      </c>
      <c r="F12" s="5">
        <f t="shared" si="1"/>
        <v>0.47272727272727272</v>
      </c>
      <c r="G12" s="5">
        <f t="shared" si="2"/>
        <v>0.4</v>
      </c>
      <c r="H12" s="5">
        <f t="shared" si="3"/>
        <v>0.12727272727272726</v>
      </c>
    </row>
    <row r="13" spans="1:8">
      <c r="A13" t="s">
        <v>8397</v>
      </c>
      <c r="B13">
        <f>COUNTIFS(Sheet1!$D:$D,"&gt;=40000",Sheet1!$D:$D,"&lt;=44999",Sheet1!$F:$F,$B$1)</f>
        <v>21</v>
      </c>
      <c r="C13">
        <f>COUNTIFS(Sheet1!$D:$D,"&gt;=40000",Sheet1!$D:$D,"&lt;=44999",Sheet1!$F:$F,$C$1)</f>
        <v>16</v>
      </c>
      <c r="D13">
        <f>COUNTIFS(Sheet1!$D:$D,"&gt;=40000",Sheet1!$D:$D,"&lt;=44999",Sheet1!$F:$F,$D$1)</f>
        <v>6</v>
      </c>
      <c r="E13">
        <f t="shared" si="0"/>
        <v>43</v>
      </c>
      <c r="F13" s="5">
        <f t="shared" si="1"/>
        <v>0.48837209302325579</v>
      </c>
      <c r="G13" s="5">
        <f t="shared" si="2"/>
        <v>0.37209302325581395</v>
      </c>
      <c r="H13" s="5">
        <f t="shared" si="3"/>
        <v>0.13953488372093023</v>
      </c>
    </row>
    <row r="14" spans="1:8">
      <c r="A14" t="s">
        <v>8398</v>
      </c>
      <c r="B14">
        <f>COUNTIFS(Sheet1!$D:$D,"&gt;=45000",Sheet1!$D:$D,"&lt;=49999",Sheet1!$F:$F,$B$1)</f>
        <v>6</v>
      </c>
      <c r="C14">
        <f>COUNTIFS(Sheet1!$D:$D,"&gt;=45000",Sheet1!$D:$D,"&lt;=49999",Sheet1!$F:$F,$C$1)</f>
        <v>11</v>
      </c>
      <c r="D14">
        <f>COUNTIFS(Sheet1!$D:$D,"&gt;=45000",Sheet1!$D:$D,"&lt;=49999",Sheet1!$F:$F,$D$1)</f>
        <v>4</v>
      </c>
      <c r="E14">
        <f t="shared" si="0"/>
        <v>21</v>
      </c>
      <c r="F14" s="5">
        <f t="shared" si="1"/>
        <v>0.2857142857142857</v>
      </c>
      <c r="G14" s="5">
        <f t="shared" si="2"/>
        <v>0.52380952380952384</v>
      </c>
      <c r="H14" s="5">
        <f t="shared" si="3"/>
        <v>0.19047619047619047</v>
      </c>
    </row>
    <row r="15" spans="1:8">
      <c r="A15" t="s">
        <v>8399</v>
      </c>
      <c r="B15">
        <f>COUNTIFS(Sheet1!$D:$D,"&gt;=50000",Sheet1!$F:$F,$B$1)</f>
        <v>86</v>
      </c>
      <c r="C15">
        <f>COUNTIFS(Sheet1!$D:$D,"&gt;=50000",Sheet1!$F:$F,$C$1)</f>
        <v>258</v>
      </c>
      <c r="D15">
        <f>COUNTIFS(Sheet1!$D:$D,"&gt;=50000",Sheet1!$F:$F,$D1)</f>
        <v>100</v>
      </c>
      <c r="E15">
        <f t="shared" si="0"/>
        <v>444</v>
      </c>
      <c r="F15" s="5">
        <f t="shared" si="1"/>
        <v>0.19369369369369369</v>
      </c>
      <c r="G15" s="5">
        <f t="shared" si="2"/>
        <v>0.58108108108108103</v>
      </c>
      <c r="H15" s="5">
        <f t="shared" si="3"/>
        <v>0.22522522522522523</v>
      </c>
    </row>
    <row r="16" spans="1:8">
      <c r="F16" s="14"/>
      <c r="G16" s="14"/>
      <c r="H16" s="14"/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Category</vt:lpstr>
      <vt:lpstr>Pivot Table Sub-Category</vt:lpstr>
      <vt:lpstr>Pivot Table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lin</cp:lastModifiedBy>
  <dcterms:created xsi:type="dcterms:W3CDTF">2017-04-20T15:17:24Z</dcterms:created>
  <dcterms:modified xsi:type="dcterms:W3CDTF">2019-11-15T22:18:44Z</dcterms:modified>
</cp:coreProperties>
</file>