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35\Downloads\"/>
    </mc:Choice>
  </mc:AlternateContent>
  <xr:revisionPtr revIDLastSave="0" documentId="13_ncr:1_{3E607AC9-8B41-42D3-9578-EA318474CE3F}" xr6:coauthVersionLast="47" xr6:coauthVersionMax="47" xr10:uidLastSave="{00000000-0000-0000-0000-000000000000}"/>
  <bookViews>
    <workbookView xWindow="-120" yWindow="-120" windowWidth="20730" windowHeight="11040" xr2:uid="{3858B844-7A3D-40F6-BFE1-713DCA587643}"/>
  </bookViews>
  <sheets>
    <sheet name="Pr Fluorescence" sheetId="1" r:id="rId1"/>
    <sheet name="Ram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2" l="1"/>
  <c r="O13" i="2"/>
  <c r="L13" i="2"/>
  <c r="J13" i="2"/>
  <c r="Q12" i="2"/>
  <c r="O12" i="2"/>
  <c r="R12" i="2" s="1"/>
  <c r="L12" i="2"/>
  <c r="J12" i="2"/>
  <c r="Q11" i="2"/>
  <c r="O11" i="2"/>
  <c r="L11" i="2"/>
  <c r="J11" i="2"/>
  <c r="Q10" i="2"/>
  <c r="O10" i="2"/>
  <c r="R10" i="2" s="1"/>
  <c r="L10" i="2"/>
  <c r="J10" i="2"/>
  <c r="M10" i="2" s="1"/>
  <c r="Q2" i="2"/>
  <c r="Q9" i="2"/>
  <c r="Q8" i="2"/>
  <c r="Q7" i="2"/>
  <c r="Q6" i="2"/>
  <c r="Q5" i="2"/>
  <c r="Q4" i="2"/>
  <c r="Q3" i="2"/>
  <c r="O9" i="2"/>
  <c r="O8" i="2"/>
  <c r="O7" i="2"/>
  <c r="O6" i="2"/>
  <c r="O5" i="2"/>
  <c r="R5" i="2" s="1"/>
  <c r="O4" i="2"/>
  <c r="O3" i="2"/>
  <c r="O2" i="2"/>
  <c r="R2" i="2" s="1"/>
  <c r="L7" i="2"/>
  <c r="L8" i="2"/>
  <c r="L9" i="2"/>
  <c r="L6" i="2"/>
  <c r="J7" i="2"/>
  <c r="J8" i="2"/>
  <c r="J9" i="2"/>
  <c r="J6" i="2"/>
  <c r="L2" i="2"/>
  <c r="L3" i="2"/>
  <c r="L4" i="2"/>
  <c r="L5" i="2"/>
  <c r="J2" i="2"/>
  <c r="J3" i="2"/>
  <c r="J4" i="2"/>
  <c r="J5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R3" i="2" l="1"/>
  <c r="R8" i="2"/>
  <c r="M9" i="2"/>
  <c r="M4" i="2"/>
  <c r="R6" i="2"/>
  <c r="R7" i="2"/>
  <c r="R11" i="2"/>
  <c r="M12" i="2"/>
  <c r="R9" i="2"/>
  <c r="M5" i="2"/>
  <c r="M11" i="2"/>
  <c r="M13" i="2"/>
  <c r="M3" i="2"/>
  <c r="R4" i="2"/>
  <c r="R13" i="2"/>
  <c r="M2" i="2"/>
  <c r="M7" i="2"/>
  <c r="M8" i="2"/>
  <c r="M6" i="2"/>
</calcChain>
</file>

<file path=xl/sharedStrings.xml><?xml version="1.0" encoding="utf-8"?>
<sst xmlns="http://schemas.openxmlformats.org/spreadsheetml/2006/main" count="60" uniqueCount="29">
  <si>
    <t>Pr Concentration</t>
  </si>
  <si>
    <t>Set</t>
  </si>
  <si>
    <t>Line</t>
  </si>
  <si>
    <t>Aberration</t>
  </si>
  <si>
    <t>no</t>
  </si>
  <si>
    <t>yes</t>
  </si>
  <si>
    <t>Edge (nm)</t>
  </si>
  <si>
    <t>Center (nm)</t>
  </si>
  <si>
    <t>Glass Avg (nm)</t>
  </si>
  <si>
    <t>Crystal Avg (nm)</t>
  </si>
  <si>
    <t>r_x (um)</t>
  </si>
  <si>
    <t>r_y (um)</t>
  </si>
  <si>
    <t>Speed (um/s)</t>
  </si>
  <si>
    <t>Power (mW)</t>
  </si>
  <si>
    <t>Depth (um)</t>
  </si>
  <si>
    <t>Dif (nm)</t>
  </si>
  <si>
    <t>Sample</t>
  </si>
  <si>
    <t>Pr 1</t>
  </si>
  <si>
    <t>Er 1</t>
  </si>
  <si>
    <t>Er 4</t>
  </si>
  <si>
    <t>Glass Avg (1/cm)</t>
  </si>
  <si>
    <t>Crystal Avg (1/cm)</t>
  </si>
  <si>
    <t>Dif (1/cm)</t>
  </si>
  <si>
    <t>Edge (1/cm)</t>
  </si>
  <si>
    <t>Center (1/cm)</t>
  </si>
  <si>
    <t>Crystal Area (um^2)</t>
  </si>
  <si>
    <t>Raman</t>
  </si>
  <si>
    <t>Fluorescence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</si>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</sst>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1FA4-26B4-45A7-A185-512A8100C98F}">
  <dimension ref="A1:P49"/>
  <sheetViews>
    <sheetView tabSelected="1" topLeftCell="D1" zoomScaleNormal="100" workbookViewId="0">
      <pane ySplit="1" topLeftCell="A2" activePane="bottomLeft" state="frozen"/>
      <selection pane="bottomLeft" activeCell="Q11" sqref="Q11"/>
    </sheetView>
  </sheetViews>
  <sheetFormatPr defaultRowHeight="15" x14ac:dyDescent="0.25"/>
  <cols>
    <col min="1" max="1" width="15.28515625" style="1" bestFit="1" customWidth="1"/>
    <col min="2" max="2" width="3.7109375" style="1" bestFit="1" customWidth="1"/>
    <col min="3" max="3" width="4.42578125" style="1" bestFit="1" customWidth="1"/>
    <col min="4" max="4" width="10" style="1" bestFit="1" customWidth="1"/>
    <col min="5" max="5" width="12.42578125" style="1" bestFit="1" customWidth="1"/>
    <col min="6" max="6" width="11.5703125" style="1" bestFit="1" customWidth="1"/>
    <col min="7" max="7" width="10.7109375" style="1" bestFit="1" customWidth="1"/>
    <col min="8" max="8" width="13.5703125" style="1" bestFit="1" customWidth="1"/>
    <col min="9" max="9" width="15" style="1" bestFit="1" customWidth="1"/>
    <col min="10" max="10" width="15" style="1" customWidth="1"/>
    <col min="11" max="11" width="9.7109375" style="1" bestFit="1" customWidth="1"/>
    <col min="12" max="12" width="11.140625" style="1" bestFit="1" customWidth="1"/>
    <col min="13" max="13" width="11.140625" style="1" customWidth="1"/>
    <col min="14" max="14" width="8.140625" style="1" bestFit="1" customWidth="1"/>
    <col min="15" max="15" width="8.28515625" style="1" bestFit="1" customWidth="1"/>
    <col min="16" max="16" width="17.7109375" bestFit="1" customWidth="1"/>
  </cols>
  <sheetData>
    <row r="1" spans="1:1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12</v>
      </c>
      <c r="F1" s="4" t="s">
        <v>13</v>
      </c>
      <c r="G1" s="4" t="s">
        <v>14</v>
      </c>
      <c r="H1" s="4" t="s">
        <v>8</v>
      </c>
      <c r="I1" s="4" t="s">
        <v>9</v>
      </c>
      <c r="J1" s="4" t="s">
        <v>15</v>
      </c>
      <c r="K1" s="4" t="s">
        <v>6</v>
      </c>
      <c r="L1" s="4" t="s">
        <v>7</v>
      </c>
      <c r="M1" s="4" t="s">
        <v>15</v>
      </c>
      <c r="N1" s="4" t="s">
        <v>10</v>
      </c>
      <c r="O1" s="4" t="s">
        <v>11</v>
      </c>
      <c r="P1" s="4" t="s">
        <v>25</v>
      </c>
    </row>
    <row r="2" spans="1:16" x14ac:dyDescent="0.25">
      <c r="A2" s="11">
        <v>0.2</v>
      </c>
      <c r="B2" s="11">
        <v>1</v>
      </c>
      <c r="C2" s="2">
        <v>2</v>
      </c>
      <c r="D2" s="11" t="s">
        <v>4</v>
      </c>
      <c r="E2" s="11">
        <v>15</v>
      </c>
      <c r="F2" s="11">
        <v>650</v>
      </c>
      <c r="G2" s="11">
        <v>600</v>
      </c>
      <c r="H2" s="3">
        <v>607.285624518909</v>
      </c>
      <c r="I2" s="3">
        <v>607.35544279515796</v>
      </c>
      <c r="J2" s="3">
        <f>H2-I2</f>
        <v>-6.9818276248952316E-2</v>
      </c>
      <c r="K2" s="3">
        <v>607.34300213958204</v>
      </c>
      <c r="L2" s="3">
        <v>607.36275484658995</v>
      </c>
      <c r="M2" s="3">
        <f>K2-L2</f>
        <v>-1.9752707007910431E-2</v>
      </c>
      <c r="N2" s="3">
        <v>4</v>
      </c>
      <c r="O2" s="3">
        <v>18.25</v>
      </c>
      <c r="P2" s="8">
        <v>238.5</v>
      </c>
    </row>
    <row r="3" spans="1:16" x14ac:dyDescent="0.25">
      <c r="A3" s="11"/>
      <c r="B3" s="11"/>
      <c r="C3" s="2">
        <v>3</v>
      </c>
      <c r="D3" s="11"/>
      <c r="E3" s="11"/>
      <c r="F3" s="11"/>
      <c r="G3" s="11"/>
      <c r="H3" s="3">
        <v>607.28646352739804</v>
      </c>
      <c r="I3" s="3">
        <v>607.35255706006706</v>
      </c>
      <c r="J3" s="3">
        <f t="shared" ref="J3:J49" si="0">H3-I3</f>
        <v>-6.6093532669015076E-2</v>
      </c>
      <c r="K3" s="3">
        <v>607.34057561658199</v>
      </c>
      <c r="L3" s="3">
        <v>607.35703528711599</v>
      </c>
      <c r="M3" s="3">
        <f t="shared" ref="M3:M49" si="1">K3-L3</f>
        <v>-1.6459670534004545E-2</v>
      </c>
      <c r="N3" s="3">
        <v>3.75</v>
      </c>
      <c r="O3" s="3">
        <v>17.5</v>
      </c>
      <c r="P3" s="8">
        <v>209</v>
      </c>
    </row>
    <row r="4" spans="1:16" x14ac:dyDescent="0.25">
      <c r="A4" s="11"/>
      <c r="B4" s="11"/>
      <c r="C4" s="2">
        <v>5</v>
      </c>
      <c r="D4" s="11"/>
      <c r="E4" s="11"/>
      <c r="F4" s="11">
        <v>740</v>
      </c>
      <c r="G4" s="11"/>
      <c r="H4" s="15">
        <v>607.34140000000002</v>
      </c>
      <c r="I4" s="15">
        <v>4371950.2244032398</v>
      </c>
      <c r="J4" s="15">
        <f t="shared" si="0"/>
        <v>-4371342.8830032395</v>
      </c>
      <c r="K4" s="15">
        <v>607.28149808077796</v>
      </c>
      <c r="L4" s="15">
        <v>607.35987198642295</v>
      </c>
      <c r="M4" s="15">
        <f t="shared" si="1"/>
        <v>-7.8373905644980368E-2</v>
      </c>
      <c r="N4" s="15">
        <v>14.75</v>
      </c>
      <c r="O4" s="15">
        <v>29.5</v>
      </c>
      <c r="P4" s="16">
        <v>1799.75</v>
      </c>
    </row>
    <row r="5" spans="1:16" x14ac:dyDescent="0.25">
      <c r="A5" s="11"/>
      <c r="B5" s="11"/>
      <c r="C5" s="2">
        <v>6</v>
      </c>
      <c r="D5" s="11"/>
      <c r="E5" s="11"/>
      <c r="F5" s="11"/>
      <c r="G5" s="11"/>
      <c r="H5" s="3">
        <v>607.28625616569798</v>
      </c>
      <c r="I5" s="3">
        <v>607.35531862438199</v>
      </c>
      <c r="J5" s="3">
        <f t="shared" si="0"/>
        <v>-6.9062458684015837E-2</v>
      </c>
      <c r="K5" s="3">
        <v>607.34293515933098</v>
      </c>
      <c r="L5" s="3">
        <v>607.36111328029199</v>
      </c>
      <c r="M5" s="3">
        <f t="shared" si="1"/>
        <v>-1.8178120961010791E-2</v>
      </c>
      <c r="N5" s="3">
        <v>5</v>
      </c>
      <c r="O5" s="3">
        <v>22</v>
      </c>
      <c r="P5" s="8">
        <v>318.25</v>
      </c>
    </row>
    <row r="6" spans="1:16" x14ac:dyDescent="0.25">
      <c r="A6" s="11"/>
      <c r="B6" s="11"/>
      <c r="C6" s="2">
        <v>8</v>
      </c>
      <c r="D6" s="11"/>
      <c r="E6" s="11"/>
      <c r="F6" s="11"/>
      <c r="G6" s="11">
        <v>300</v>
      </c>
      <c r="H6" s="3">
        <v>607.28879087338305</v>
      </c>
      <c r="I6" s="3">
        <v>607.36144738219798</v>
      </c>
      <c r="J6" s="3">
        <f t="shared" si="0"/>
        <v>-7.2656508814930021E-2</v>
      </c>
      <c r="K6" s="3">
        <v>607.354597163824</v>
      </c>
      <c r="L6" s="3">
        <v>607.36415465958396</v>
      </c>
      <c r="M6" s="3">
        <f t="shared" si="1"/>
        <v>-9.5574957599637855E-3</v>
      </c>
      <c r="N6" s="3">
        <v>5</v>
      </c>
      <c r="O6" s="3">
        <v>23.25</v>
      </c>
      <c r="P6" s="8">
        <v>338.5</v>
      </c>
    </row>
    <row r="7" spans="1:16" x14ac:dyDescent="0.25">
      <c r="A7" s="11"/>
      <c r="B7" s="11"/>
      <c r="C7" s="2">
        <v>9</v>
      </c>
      <c r="D7" s="11"/>
      <c r="E7" s="11"/>
      <c r="F7" s="11"/>
      <c r="G7" s="11"/>
      <c r="H7" s="3">
        <v>607.29026325795098</v>
      </c>
      <c r="I7" s="3">
        <v>607.36248817523597</v>
      </c>
      <c r="J7" s="3">
        <f t="shared" si="0"/>
        <v>-7.2224917284984258E-2</v>
      </c>
      <c r="K7" s="3">
        <v>607.35590899985402</v>
      </c>
      <c r="L7" s="3">
        <v>607.36574392008595</v>
      </c>
      <c r="M7" s="3">
        <f t="shared" si="1"/>
        <v>-9.8349202319241158E-3</v>
      </c>
      <c r="N7" s="3">
        <v>4.75</v>
      </c>
      <c r="O7" s="3">
        <v>22.25</v>
      </c>
      <c r="P7" s="8">
        <v>319.5</v>
      </c>
    </row>
    <row r="8" spans="1:16" x14ac:dyDescent="0.25">
      <c r="A8" s="11"/>
      <c r="B8" s="11"/>
      <c r="C8" s="2">
        <v>11</v>
      </c>
      <c r="D8" s="11"/>
      <c r="E8" s="11"/>
      <c r="F8" s="11">
        <v>650</v>
      </c>
      <c r="G8" s="11"/>
      <c r="H8" s="3">
        <v>607.28709332677499</v>
      </c>
      <c r="I8" s="3">
        <v>607.35445112565901</v>
      </c>
      <c r="J8" s="3">
        <f t="shared" si="0"/>
        <v>-6.7357798884017939E-2</v>
      </c>
      <c r="K8" s="3">
        <v>607.34312781658605</v>
      </c>
      <c r="L8" s="3">
        <v>607.35923231205402</v>
      </c>
      <c r="M8" s="3">
        <f t="shared" si="1"/>
        <v>-1.6104495467970992E-2</v>
      </c>
      <c r="N8" s="3">
        <v>4.75</v>
      </c>
      <c r="O8" s="3">
        <v>19.75</v>
      </c>
      <c r="P8" s="8">
        <v>286</v>
      </c>
    </row>
    <row r="9" spans="1:16" x14ac:dyDescent="0.25">
      <c r="A9" s="11"/>
      <c r="B9" s="11"/>
      <c r="C9" s="2">
        <v>12</v>
      </c>
      <c r="D9" s="11"/>
      <c r="E9" s="11"/>
      <c r="F9" s="11"/>
      <c r="G9" s="11"/>
      <c r="H9" s="3">
        <v>607.28752045176805</v>
      </c>
      <c r="I9" s="3">
        <v>607.35446704825097</v>
      </c>
      <c r="J9" s="3">
        <f t="shared" si="0"/>
        <v>-6.694659648292145E-2</v>
      </c>
      <c r="K9" s="3">
        <v>607.34184610650505</v>
      </c>
      <c r="L9" s="3">
        <v>607.35834301946204</v>
      </c>
      <c r="M9" s="3">
        <f t="shared" si="1"/>
        <v>-1.6496912956995402E-2</v>
      </c>
      <c r="N9" s="3">
        <v>5.25</v>
      </c>
      <c r="O9" s="3">
        <v>20.25</v>
      </c>
      <c r="P9" s="8">
        <v>328</v>
      </c>
    </row>
    <row r="10" spans="1:16" x14ac:dyDescent="0.25">
      <c r="A10" s="11"/>
      <c r="B10" s="11">
        <v>2</v>
      </c>
      <c r="C10" s="2">
        <v>1</v>
      </c>
      <c r="D10" s="11" t="s">
        <v>5</v>
      </c>
      <c r="E10" s="2">
        <v>20</v>
      </c>
      <c r="F10" s="11">
        <v>325</v>
      </c>
      <c r="G10" s="11">
        <v>1200</v>
      </c>
      <c r="H10" s="3">
        <v>607.28517343871601</v>
      </c>
      <c r="I10" s="3">
        <v>607.35928951741005</v>
      </c>
      <c r="J10" s="3">
        <f t="shared" si="0"/>
        <v>-7.4116078694032694E-2</v>
      </c>
      <c r="K10" s="3">
        <v>607.34499311608795</v>
      </c>
      <c r="L10" s="3">
        <v>607.36576197860495</v>
      </c>
      <c r="M10" s="3">
        <f t="shared" si="1"/>
        <v>-2.0768862517002162E-2</v>
      </c>
      <c r="N10" s="3">
        <v>4.5</v>
      </c>
      <c r="O10" s="3">
        <v>13.5</v>
      </c>
      <c r="P10" s="8">
        <v>201</v>
      </c>
    </row>
    <row r="11" spans="1:16" x14ac:dyDescent="0.25">
      <c r="A11" s="11"/>
      <c r="B11" s="11"/>
      <c r="C11" s="2">
        <v>3</v>
      </c>
      <c r="D11" s="11"/>
      <c r="E11" s="2">
        <v>25</v>
      </c>
      <c r="F11" s="11"/>
      <c r="G11" s="11"/>
      <c r="H11" s="3">
        <v>607.28422778109802</v>
      </c>
      <c r="I11" s="3">
        <v>607.35204464806702</v>
      </c>
      <c r="J11" s="3">
        <f t="shared" si="0"/>
        <v>-6.7816866968996692E-2</v>
      </c>
      <c r="K11" s="3">
        <v>607.33975277607396</v>
      </c>
      <c r="L11" s="3">
        <v>607.35967601492302</v>
      </c>
      <c r="M11" s="3">
        <f t="shared" si="1"/>
        <v>-1.9923238849059999E-2</v>
      </c>
      <c r="N11" s="3">
        <v>4</v>
      </c>
      <c r="O11" s="3">
        <v>7.25</v>
      </c>
      <c r="P11" s="8">
        <v>97.25</v>
      </c>
    </row>
    <row r="12" spans="1:16" x14ac:dyDescent="0.25">
      <c r="A12" s="11"/>
      <c r="B12" s="11"/>
      <c r="C12" s="2">
        <v>7</v>
      </c>
      <c r="D12" s="11"/>
      <c r="E12" s="2">
        <v>20</v>
      </c>
      <c r="F12" s="11">
        <v>400</v>
      </c>
      <c r="G12" s="11"/>
      <c r="H12" s="3">
        <v>607.11601330353596</v>
      </c>
      <c r="I12" s="3">
        <v>607.19657334989597</v>
      </c>
      <c r="J12" s="3">
        <f t="shared" si="0"/>
        <v>-8.0560046360005799E-2</v>
      </c>
      <c r="K12" s="3">
        <v>607.18180973000801</v>
      </c>
      <c r="L12" s="3">
        <v>607.20738711355102</v>
      </c>
      <c r="M12" s="3">
        <f t="shared" si="1"/>
        <v>-2.5577383543009091E-2</v>
      </c>
      <c r="N12" s="3">
        <v>4.5</v>
      </c>
      <c r="O12" s="3">
        <v>17.25</v>
      </c>
      <c r="P12" s="8">
        <v>246.5</v>
      </c>
    </row>
    <row r="13" spans="1:16" x14ac:dyDescent="0.25">
      <c r="A13" s="11"/>
      <c r="B13" s="11"/>
      <c r="C13" s="2">
        <v>9</v>
      </c>
      <c r="D13" s="11"/>
      <c r="E13" s="2">
        <v>25</v>
      </c>
      <c r="F13" s="11"/>
      <c r="G13" s="11"/>
      <c r="H13" s="3">
        <v>607.28285326792695</v>
      </c>
      <c r="I13" s="3">
        <v>607.36324296137695</v>
      </c>
      <c r="J13" s="3">
        <f t="shared" si="0"/>
        <v>-8.0389693450001687E-2</v>
      </c>
      <c r="K13" s="3">
        <v>607.34760055157597</v>
      </c>
      <c r="L13" s="3">
        <v>607.38928203487797</v>
      </c>
      <c r="M13" s="3">
        <f t="shared" si="1"/>
        <v>-4.1681483301999833E-2</v>
      </c>
      <c r="N13" s="3">
        <v>4.75</v>
      </c>
      <c r="O13" s="3">
        <v>10.25</v>
      </c>
      <c r="P13" s="8">
        <v>161.25</v>
      </c>
    </row>
    <row r="14" spans="1:16" x14ac:dyDescent="0.25">
      <c r="A14" s="11"/>
      <c r="B14" s="11"/>
      <c r="C14" s="2">
        <v>11</v>
      </c>
      <c r="D14" s="11"/>
      <c r="E14" s="2">
        <v>20</v>
      </c>
      <c r="F14" s="11">
        <v>400</v>
      </c>
      <c r="G14" s="11">
        <v>600</v>
      </c>
      <c r="H14" s="3">
        <v>607.11905513797001</v>
      </c>
      <c r="I14" s="3">
        <v>607.19415729825801</v>
      </c>
      <c r="J14" s="3">
        <f t="shared" si="0"/>
        <v>-7.5102160287997322E-2</v>
      </c>
      <c r="K14" s="3">
        <v>607.18222985934597</v>
      </c>
      <c r="L14" s="3">
        <v>607.16587041019102</v>
      </c>
      <c r="M14" s="3">
        <f t="shared" si="1"/>
        <v>1.635944915494747E-2</v>
      </c>
      <c r="N14" s="3">
        <v>6.5</v>
      </c>
      <c r="O14" s="3">
        <v>13.5</v>
      </c>
      <c r="P14" s="8">
        <v>205.75</v>
      </c>
    </row>
    <row r="15" spans="1:16" x14ac:dyDescent="0.25">
      <c r="A15" s="11"/>
      <c r="B15" s="11"/>
      <c r="C15" s="2">
        <v>13</v>
      </c>
      <c r="D15" s="11"/>
      <c r="E15" s="2">
        <v>25</v>
      </c>
      <c r="F15" s="11"/>
      <c r="G15" s="11"/>
      <c r="H15" s="3">
        <v>607.28353995035195</v>
      </c>
      <c r="I15" s="3">
        <v>607.35799720663397</v>
      </c>
      <c r="J15" s="3">
        <f t="shared" si="0"/>
        <v>-7.4457256282016715E-2</v>
      </c>
      <c r="K15" s="3">
        <v>607.346720880053</v>
      </c>
      <c r="L15" s="3">
        <v>607.35835660469104</v>
      </c>
      <c r="M15" s="3">
        <f t="shared" si="1"/>
        <v>-1.1635724638040301E-2</v>
      </c>
      <c r="N15" s="3">
        <v>5.75</v>
      </c>
      <c r="O15" s="3">
        <v>12.25</v>
      </c>
      <c r="P15" s="8">
        <v>212.75</v>
      </c>
    </row>
    <row r="16" spans="1:16" x14ac:dyDescent="0.25">
      <c r="A16" s="11"/>
      <c r="B16" s="11"/>
      <c r="C16" s="3">
        <v>15</v>
      </c>
      <c r="D16" s="11"/>
      <c r="E16" s="2">
        <v>20</v>
      </c>
      <c r="F16" s="11">
        <v>325</v>
      </c>
      <c r="G16" s="11"/>
      <c r="H16" s="3">
        <v>607.45009185766196</v>
      </c>
      <c r="I16" s="3">
        <v>607.50691153175399</v>
      </c>
      <c r="J16" s="3">
        <f t="shared" si="0"/>
        <v>-5.6819674092025707E-2</v>
      </c>
      <c r="K16" s="3">
        <v>607.499157135882</v>
      </c>
      <c r="L16" s="3">
        <v>607.50915263619299</v>
      </c>
      <c r="M16" s="3">
        <f t="shared" si="1"/>
        <v>-9.995500310992611E-3</v>
      </c>
      <c r="N16" s="3">
        <v>4.75</v>
      </c>
      <c r="O16" s="3">
        <v>11.25</v>
      </c>
      <c r="P16" s="8">
        <v>167.5</v>
      </c>
    </row>
    <row r="17" spans="1:16" x14ac:dyDescent="0.25">
      <c r="A17" s="11"/>
      <c r="B17" s="11"/>
      <c r="C17" s="3">
        <v>17</v>
      </c>
      <c r="D17" s="11"/>
      <c r="E17" s="2">
        <v>25</v>
      </c>
      <c r="F17" s="11"/>
      <c r="G17" s="11"/>
      <c r="H17" s="3">
        <v>607.28319410582401</v>
      </c>
      <c r="I17" s="3">
        <v>607.35285338855101</v>
      </c>
      <c r="J17" s="3">
        <f t="shared" si="0"/>
        <v>-6.9659282727002392E-2</v>
      </c>
      <c r="K17" s="3">
        <v>607.34175689148196</v>
      </c>
      <c r="L17" s="3">
        <v>607.35988524280697</v>
      </c>
      <c r="M17" s="3">
        <f t="shared" si="1"/>
        <v>-1.8128351325003678E-2</v>
      </c>
      <c r="N17" s="3">
        <v>4.5</v>
      </c>
      <c r="O17" s="3">
        <v>11.25</v>
      </c>
      <c r="P17" s="8">
        <v>160.25</v>
      </c>
    </row>
    <row r="18" spans="1:16" x14ac:dyDescent="0.25">
      <c r="A18" s="11">
        <v>1</v>
      </c>
      <c r="B18" s="11">
        <v>1</v>
      </c>
      <c r="C18" s="2">
        <v>1</v>
      </c>
      <c r="D18" s="11" t="s">
        <v>4</v>
      </c>
      <c r="E18" s="11">
        <v>15</v>
      </c>
      <c r="F18" s="11">
        <v>650</v>
      </c>
      <c r="G18" s="11">
        <v>600</v>
      </c>
      <c r="H18" s="9">
        <v>607.62459736801497</v>
      </c>
      <c r="I18" s="9">
        <v>607.66735629369998</v>
      </c>
      <c r="J18" s="9">
        <f t="shared" si="0"/>
        <v>-4.2758925685006943E-2</v>
      </c>
      <c r="K18" s="9">
        <v>607.66139684779705</v>
      </c>
      <c r="L18" s="9">
        <v>607.66989165708401</v>
      </c>
      <c r="M18" s="9">
        <f t="shared" si="1"/>
        <v>-8.494809286958116E-3</v>
      </c>
      <c r="N18" s="9">
        <v>4.25</v>
      </c>
      <c r="O18" s="9">
        <v>17.5</v>
      </c>
      <c r="P18" s="10">
        <v>214.75</v>
      </c>
    </row>
    <row r="19" spans="1:16" x14ac:dyDescent="0.25">
      <c r="A19" s="11"/>
      <c r="B19" s="11"/>
      <c r="C19" s="2">
        <v>2</v>
      </c>
      <c r="D19" s="11"/>
      <c r="E19" s="11"/>
      <c r="F19" s="11"/>
      <c r="G19" s="11"/>
      <c r="H19" s="9">
        <v>607.62365758088299</v>
      </c>
      <c r="I19" s="9">
        <v>607.665836254493</v>
      </c>
      <c r="J19" s="9">
        <f t="shared" si="0"/>
        <v>-4.2178673610010264E-2</v>
      </c>
      <c r="K19" s="9">
        <v>607.66066766730899</v>
      </c>
      <c r="L19" s="9">
        <v>607.66401625039703</v>
      </c>
      <c r="M19" s="9">
        <f t="shared" si="1"/>
        <v>-3.3485830880408685E-3</v>
      </c>
      <c r="N19" s="9">
        <v>4.25</v>
      </c>
      <c r="O19" s="9">
        <v>18.5</v>
      </c>
      <c r="P19" s="10">
        <v>213.25</v>
      </c>
    </row>
    <row r="20" spans="1:16" x14ac:dyDescent="0.25">
      <c r="A20" s="11"/>
      <c r="B20" s="11"/>
      <c r="C20" s="2">
        <v>5</v>
      </c>
      <c r="D20" s="11"/>
      <c r="E20" s="11"/>
      <c r="F20" s="11">
        <v>740</v>
      </c>
      <c r="G20" s="11"/>
      <c r="H20" s="3">
        <v>607.29199896525597</v>
      </c>
      <c r="I20" s="3">
        <v>607.35579594414401</v>
      </c>
      <c r="J20" s="3">
        <f t="shared" si="0"/>
        <v>-6.3796978888035483E-2</v>
      </c>
      <c r="K20" s="3">
        <v>607.34412500533301</v>
      </c>
      <c r="L20" s="3">
        <v>607.36116925931299</v>
      </c>
      <c r="M20" s="3">
        <f t="shared" si="1"/>
        <v>-1.704425397997511E-2</v>
      </c>
      <c r="N20" s="3">
        <v>5</v>
      </c>
      <c r="O20" s="3">
        <v>19.5</v>
      </c>
      <c r="P20" s="8">
        <v>269.5</v>
      </c>
    </row>
    <row r="21" spans="1:16" x14ac:dyDescent="0.25">
      <c r="A21" s="11"/>
      <c r="B21" s="11"/>
      <c r="C21" s="2">
        <v>6</v>
      </c>
      <c r="D21" s="11"/>
      <c r="E21" s="11"/>
      <c r="F21" s="11"/>
      <c r="G21" s="11"/>
      <c r="H21" s="3">
        <v>607.28948483679801</v>
      </c>
      <c r="I21" s="3">
        <v>607.35767379929905</v>
      </c>
      <c r="J21" s="3">
        <f t="shared" si="0"/>
        <v>-6.8188962501039896E-2</v>
      </c>
      <c r="K21" s="3">
        <v>607.34426271893904</v>
      </c>
      <c r="L21" s="3">
        <v>607.36369678664403</v>
      </c>
      <c r="M21" s="3">
        <f t="shared" si="1"/>
        <v>-1.9434067704992231E-2</v>
      </c>
      <c r="N21" s="3">
        <v>4.5</v>
      </c>
      <c r="O21" s="3">
        <v>17.25</v>
      </c>
      <c r="P21" s="8">
        <v>245.75</v>
      </c>
    </row>
    <row r="22" spans="1:16" x14ac:dyDescent="0.25">
      <c r="A22" s="11"/>
      <c r="B22" s="11"/>
      <c r="C22" s="2">
        <v>8</v>
      </c>
      <c r="D22" s="11"/>
      <c r="E22" s="11"/>
      <c r="F22" s="11"/>
      <c r="G22" s="11">
        <v>300</v>
      </c>
      <c r="H22" s="3">
        <v>607.29169058817297</v>
      </c>
      <c r="I22" s="3">
        <v>607.35805325341698</v>
      </c>
      <c r="J22" s="3">
        <f t="shared" si="0"/>
        <v>-6.6362665244014352E-2</v>
      </c>
      <c r="K22" s="3">
        <v>607.34482241721901</v>
      </c>
      <c r="L22" s="3">
        <v>607.36255979597695</v>
      </c>
      <c r="M22" s="3">
        <f t="shared" si="1"/>
        <v>-1.7737378757942679E-2</v>
      </c>
      <c r="N22" s="3">
        <v>6.25</v>
      </c>
      <c r="O22" s="3">
        <v>24</v>
      </c>
      <c r="P22" s="8">
        <v>439.25</v>
      </c>
    </row>
    <row r="23" spans="1:16" x14ac:dyDescent="0.25">
      <c r="A23" s="11"/>
      <c r="B23" s="11"/>
      <c r="C23" s="2">
        <v>9</v>
      </c>
      <c r="D23" s="11"/>
      <c r="E23" s="11"/>
      <c r="F23" s="11"/>
      <c r="G23" s="11"/>
      <c r="H23" s="3">
        <v>607.45680033490305</v>
      </c>
      <c r="I23" s="3">
        <v>607.50824784197903</v>
      </c>
      <c r="J23" s="3">
        <f t="shared" si="0"/>
        <v>-5.1447507075977228E-2</v>
      </c>
      <c r="K23" s="3">
        <v>607.50090819235902</v>
      </c>
      <c r="L23" s="3">
        <v>607.50749683680306</v>
      </c>
      <c r="M23" s="3">
        <f t="shared" si="1"/>
        <v>-6.5886444440366176E-3</v>
      </c>
      <c r="N23" s="3">
        <v>5</v>
      </c>
      <c r="O23" s="3">
        <v>22.75</v>
      </c>
      <c r="P23" s="8">
        <v>338</v>
      </c>
    </row>
    <row r="24" spans="1:16" x14ac:dyDescent="0.25">
      <c r="A24" s="11"/>
      <c r="B24" s="11"/>
      <c r="C24" s="2">
        <v>11</v>
      </c>
      <c r="D24" s="11"/>
      <c r="E24" s="11"/>
      <c r="F24" s="11">
        <v>650</v>
      </c>
      <c r="G24" s="11"/>
      <c r="H24" s="3">
        <v>607.289177218757</v>
      </c>
      <c r="I24" s="3">
        <v>607.35376783469803</v>
      </c>
      <c r="J24" s="3">
        <f t="shared" si="0"/>
        <v>-6.4590615941028773E-2</v>
      </c>
      <c r="K24" s="3">
        <v>607.34115204243096</v>
      </c>
      <c r="L24" s="3">
        <v>607.35782373720804</v>
      </c>
      <c r="M24" s="3">
        <f t="shared" si="1"/>
        <v>-1.6671694777073753E-2</v>
      </c>
      <c r="N24" s="3">
        <v>5</v>
      </c>
      <c r="O24" s="3">
        <v>19</v>
      </c>
      <c r="P24" s="8">
        <v>316.5</v>
      </c>
    </row>
    <row r="25" spans="1:16" x14ac:dyDescent="0.25">
      <c r="A25" s="11"/>
      <c r="B25" s="11"/>
      <c r="C25" s="2">
        <v>12</v>
      </c>
      <c r="D25" s="11"/>
      <c r="E25" s="11"/>
      <c r="F25" s="11"/>
      <c r="G25" s="11"/>
      <c r="H25" s="3">
        <v>607.45454342637504</v>
      </c>
      <c r="I25" s="3">
        <v>607.50820733158605</v>
      </c>
      <c r="J25" s="3">
        <f t="shared" si="0"/>
        <v>-5.3663905211010388E-2</v>
      </c>
      <c r="K25" s="3">
        <v>607.50080973152296</v>
      </c>
      <c r="L25" s="3">
        <v>607.50788393904099</v>
      </c>
      <c r="M25" s="3">
        <f t="shared" si="1"/>
        <v>-7.0742075180305619E-3</v>
      </c>
      <c r="N25" s="3">
        <v>4.25</v>
      </c>
      <c r="O25" s="3">
        <v>20.25</v>
      </c>
      <c r="P25" s="8">
        <v>254</v>
      </c>
    </row>
    <row r="26" spans="1:16" x14ac:dyDescent="0.25">
      <c r="A26" s="11"/>
      <c r="B26" s="11">
        <v>2</v>
      </c>
      <c r="C26" s="2">
        <v>2</v>
      </c>
      <c r="D26" s="11" t="s">
        <v>5</v>
      </c>
      <c r="E26" s="11">
        <v>20</v>
      </c>
      <c r="F26" s="11">
        <v>400</v>
      </c>
      <c r="G26" s="11">
        <v>1200</v>
      </c>
      <c r="H26" s="9">
        <v>607.12461890610405</v>
      </c>
      <c r="I26" s="9">
        <v>607.19843869576005</v>
      </c>
      <c r="J26" s="9">
        <f t="shared" si="0"/>
        <v>-7.3819789655999557E-2</v>
      </c>
      <c r="K26" s="9">
        <v>607.18345664532103</v>
      </c>
      <c r="L26" s="9">
        <v>607.20315078466797</v>
      </c>
      <c r="M26" s="9">
        <f t="shared" si="1"/>
        <v>-1.9694139346938755E-2</v>
      </c>
      <c r="N26" s="9">
        <v>4.75</v>
      </c>
      <c r="O26" s="9">
        <v>12</v>
      </c>
      <c r="P26" s="10">
        <v>163.75</v>
      </c>
    </row>
    <row r="27" spans="1:16" x14ac:dyDescent="0.25">
      <c r="A27" s="11"/>
      <c r="B27" s="11"/>
      <c r="C27" s="2">
        <v>3</v>
      </c>
      <c r="D27" s="11"/>
      <c r="E27" s="11"/>
      <c r="F27" s="11"/>
      <c r="G27" s="11"/>
      <c r="H27" s="9">
        <v>607.29148017831403</v>
      </c>
      <c r="I27" s="9">
        <v>607.35517775294397</v>
      </c>
      <c r="J27" s="9">
        <f t="shared" si="0"/>
        <v>-6.36975746299413E-2</v>
      </c>
      <c r="K27" s="9">
        <v>607.34208605880099</v>
      </c>
      <c r="L27" s="9">
        <v>607.36175616122796</v>
      </c>
      <c r="M27" s="9">
        <f t="shared" si="1"/>
        <v>-1.9670102426971425E-2</v>
      </c>
      <c r="N27" s="9">
        <v>8.25</v>
      </c>
      <c r="O27" s="9">
        <v>9.25</v>
      </c>
      <c r="P27" s="10">
        <v>246.25</v>
      </c>
    </row>
    <row r="28" spans="1:16" x14ac:dyDescent="0.25">
      <c r="A28" s="11"/>
      <c r="B28" s="11"/>
      <c r="C28" s="2">
        <v>5</v>
      </c>
      <c r="D28" s="11"/>
      <c r="E28" s="11"/>
      <c r="F28" s="11">
        <v>300</v>
      </c>
      <c r="G28" s="11"/>
      <c r="H28" s="3">
        <v>607.622594834354</v>
      </c>
      <c r="I28" s="3">
        <v>607.66430542504099</v>
      </c>
      <c r="J28" s="3">
        <f t="shared" si="0"/>
        <v>-4.1710590686989235E-2</v>
      </c>
      <c r="K28" s="3">
        <v>607.65852015492101</v>
      </c>
      <c r="L28" s="3">
        <v>607.66808581451596</v>
      </c>
      <c r="M28" s="3">
        <f t="shared" si="1"/>
        <v>-9.5656595949549228E-3</v>
      </c>
      <c r="N28" s="3">
        <v>5</v>
      </c>
      <c r="O28" s="3">
        <v>7.75</v>
      </c>
      <c r="P28" s="8">
        <v>124.75</v>
      </c>
    </row>
    <row r="29" spans="1:16" x14ac:dyDescent="0.25">
      <c r="A29" s="11"/>
      <c r="B29" s="11"/>
      <c r="C29" s="2">
        <v>6</v>
      </c>
      <c r="D29" s="11"/>
      <c r="E29" s="11"/>
      <c r="F29" s="11"/>
      <c r="G29" s="11"/>
      <c r="H29" s="3">
        <v>607.45312381139104</v>
      </c>
      <c r="I29" s="3">
        <v>607.50946523754703</v>
      </c>
      <c r="J29" s="3">
        <f t="shared" si="0"/>
        <v>-5.6341426155995578E-2</v>
      </c>
      <c r="K29" s="3">
        <v>607.50173390934003</v>
      </c>
      <c r="L29" s="3">
        <v>607.50608795987102</v>
      </c>
      <c r="M29" s="3">
        <f t="shared" si="1"/>
        <v>-4.3540505309920263E-3</v>
      </c>
      <c r="N29" s="3">
        <v>5.5</v>
      </c>
      <c r="O29" s="3">
        <v>8.5</v>
      </c>
      <c r="P29" s="8">
        <v>151.5</v>
      </c>
    </row>
    <row r="30" spans="1:16" x14ac:dyDescent="0.25">
      <c r="A30" s="11"/>
      <c r="B30" s="11"/>
      <c r="C30" s="2">
        <v>11</v>
      </c>
      <c r="D30" s="11"/>
      <c r="E30" s="11">
        <v>15</v>
      </c>
      <c r="F30" s="11">
        <v>400</v>
      </c>
      <c r="G30" s="11">
        <v>600</v>
      </c>
      <c r="H30" s="3">
        <v>606.95362750414199</v>
      </c>
      <c r="I30" s="3">
        <v>607.06286568498899</v>
      </c>
      <c r="J30" s="3">
        <f t="shared" si="0"/>
        <v>-0.10923818084700088</v>
      </c>
      <c r="K30" s="3">
        <v>607.04141620314704</v>
      </c>
      <c r="L30" s="3">
        <v>607.06976907002002</v>
      </c>
      <c r="M30" s="3">
        <f t="shared" si="1"/>
        <v>-2.8352866872978666E-2</v>
      </c>
      <c r="N30" s="3">
        <v>7.5</v>
      </c>
      <c r="O30" s="3">
        <v>11.25</v>
      </c>
      <c r="P30" s="8">
        <v>263.5</v>
      </c>
    </row>
    <row r="31" spans="1:16" x14ac:dyDescent="0.25">
      <c r="A31" s="11"/>
      <c r="B31" s="11"/>
      <c r="C31" s="2">
        <v>12</v>
      </c>
      <c r="D31" s="11"/>
      <c r="E31" s="11"/>
      <c r="F31" s="11"/>
      <c r="G31" s="11"/>
      <c r="H31" s="3">
        <v>607.28871207739701</v>
      </c>
      <c r="I31" s="3">
        <v>607.35822194876903</v>
      </c>
      <c r="J31" s="3">
        <f t="shared" si="0"/>
        <v>-6.9509871372019916E-2</v>
      </c>
      <c r="K31" s="3">
        <v>607.347046954966</v>
      </c>
      <c r="L31" s="3">
        <v>607.36044568297496</v>
      </c>
      <c r="M31" s="3">
        <f t="shared" si="1"/>
        <v>-1.3398728008951366E-2</v>
      </c>
      <c r="N31" s="3">
        <v>6.75</v>
      </c>
      <c r="O31" s="3">
        <v>9.25</v>
      </c>
      <c r="P31" s="8">
        <v>206</v>
      </c>
    </row>
    <row r="32" spans="1:16" x14ac:dyDescent="0.25">
      <c r="A32" s="11"/>
      <c r="B32" s="11"/>
      <c r="C32" s="3">
        <v>14</v>
      </c>
      <c r="D32" s="11"/>
      <c r="E32" s="11"/>
      <c r="F32" s="11">
        <v>300</v>
      </c>
      <c r="G32" s="11"/>
      <c r="H32" s="3">
        <v>607.28737022636801</v>
      </c>
      <c r="I32" s="3">
        <v>607.35534271884899</v>
      </c>
      <c r="J32" s="3">
        <f t="shared" si="0"/>
        <v>-6.7972492480976143E-2</v>
      </c>
      <c r="K32" s="3">
        <v>607.34276108484005</v>
      </c>
      <c r="L32" s="3">
        <v>607.35896617522303</v>
      </c>
      <c r="M32" s="3">
        <f t="shared" si="1"/>
        <v>-1.6205090382982235E-2</v>
      </c>
      <c r="N32" s="3">
        <v>6</v>
      </c>
      <c r="O32" s="3">
        <v>9.25</v>
      </c>
      <c r="P32" s="8">
        <v>177.25</v>
      </c>
    </row>
    <row r="33" spans="1:16" x14ac:dyDescent="0.25">
      <c r="A33" s="11"/>
      <c r="B33" s="11"/>
      <c r="C33" s="3">
        <v>15</v>
      </c>
      <c r="D33" s="11"/>
      <c r="E33" s="11"/>
      <c r="F33" s="11"/>
      <c r="G33" s="11"/>
      <c r="H33" s="3">
        <v>607.28602605823505</v>
      </c>
      <c r="I33" s="3">
        <v>607.35987740084795</v>
      </c>
      <c r="J33" s="3">
        <f t="shared" si="0"/>
        <v>-7.3851342612897497E-2</v>
      </c>
      <c r="K33" s="3">
        <v>607.34615068456901</v>
      </c>
      <c r="L33" s="3">
        <v>607.36390001852703</v>
      </c>
      <c r="M33" s="3">
        <f t="shared" si="1"/>
        <v>-1.7749333958022362E-2</v>
      </c>
      <c r="N33" s="3">
        <v>6</v>
      </c>
      <c r="O33" s="3">
        <v>9.25</v>
      </c>
      <c r="P33" s="8">
        <v>184.25</v>
      </c>
    </row>
    <row r="34" spans="1:16" x14ac:dyDescent="0.25">
      <c r="A34" s="11">
        <v>4</v>
      </c>
      <c r="B34" s="11">
        <v>1</v>
      </c>
      <c r="C34" s="2">
        <v>1</v>
      </c>
      <c r="D34" s="11" t="s">
        <v>4</v>
      </c>
      <c r="E34" s="11">
        <v>15</v>
      </c>
      <c r="F34" s="11">
        <v>600</v>
      </c>
      <c r="G34" s="11">
        <v>600</v>
      </c>
      <c r="H34" s="3">
        <v>607.30113831963502</v>
      </c>
      <c r="I34" s="3">
        <v>607.35987028572504</v>
      </c>
      <c r="J34" s="3">
        <f t="shared" si="0"/>
        <v>-5.873196609002207E-2</v>
      </c>
      <c r="K34" s="3">
        <v>607.34822163199306</v>
      </c>
      <c r="L34" s="3">
        <v>607.36512062886504</v>
      </c>
      <c r="M34" s="3">
        <f t="shared" si="1"/>
        <v>-1.6898996871987038E-2</v>
      </c>
      <c r="N34" s="3">
        <v>3.75</v>
      </c>
      <c r="O34" s="3">
        <v>16.75</v>
      </c>
      <c r="P34" s="8">
        <v>196.25</v>
      </c>
    </row>
    <row r="35" spans="1:16" x14ac:dyDescent="0.25">
      <c r="A35" s="11"/>
      <c r="B35" s="11"/>
      <c r="C35" s="2">
        <v>2</v>
      </c>
      <c r="D35" s="11"/>
      <c r="E35" s="11"/>
      <c r="F35" s="11"/>
      <c r="G35" s="11"/>
      <c r="H35" s="3">
        <v>607.30245337632505</v>
      </c>
      <c r="I35" s="3">
        <v>607.36005309894495</v>
      </c>
      <c r="J35" s="3">
        <f t="shared" si="0"/>
        <v>-5.7599722619897875E-2</v>
      </c>
      <c r="K35" s="3">
        <v>607.34930444414601</v>
      </c>
      <c r="L35" s="3">
        <v>607.36481916461605</v>
      </c>
      <c r="M35" s="3">
        <f t="shared" si="1"/>
        <v>-1.5514720470036991E-2</v>
      </c>
      <c r="N35" s="3">
        <v>4</v>
      </c>
      <c r="O35" s="3">
        <v>17.25</v>
      </c>
      <c r="P35" s="8">
        <v>207.5</v>
      </c>
    </row>
    <row r="36" spans="1:16" x14ac:dyDescent="0.25">
      <c r="A36" s="11"/>
      <c r="B36" s="11"/>
      <c r="C36" s="2">
        <v>3</v>
      </c>
      <c r="D36" s="11"/>
      <c r="E36" s="11"/>
      <c r="F36" s="11">
        <v>750</v>
      </c>
      <c r="G36" s="11"/>
      <c r="H36" s="3">
        <v>607.64704724529099</v>
      </c>
      <c r="I36" s="3">
        <v>607.679937281859</v>
      </c>
      <c r="J36" s="3">
        <f t="shared" si="0"/>
        <v>-3.2890036568005598E-2</v>
      </c>
      <c r="K36" s="3">
        <v>607.67644669126605</v>
      </c>
      <c r="L36" s="3">
        <v>607.68112011962603</v>
      </c>
      <c r="M36" s="3">
        <f t="shared" si="1"/>
        <v>-4.6734283599789705E-3</v>
      </c>
      <c r="N36" s="3">
        <v>4.5</v>
      </c>
      <c r="O36" s="3">
        <v>22.75</v>
      </c>
      <c r="P36" s="8">
        <v>304.5</v>
      </c>
    </row>
    <row r="37" spans="1:16" x14ac:dyDescent="0.25">
      <c r="A37" s="11"/>
      <c r="B37" s="11"/>
      <c r="C37" s="2">
        <v>4</v>
      </c>
      <c r="D37" s="11"/>
      <c r="E37" s="11"/>
      <c r="F37" s="11"/>
      <c r="G37" s="11"/>
      <c r="H37" s="3">
        <v>607.64494254176896</v>
      </c>
      <c r="I37" s="3">
        <v>607.67949596355902</v>
      </c>
      <c r="J37" s="3">
        <f t="shared" si="0"/>
        <v>-3.4553421790064931E-2</v>
      </c>
      <c r="K37" s="3">
        <v>607.67543795407198</v>
      </c>
      <c r="L37" s="3">
        <v>607.68014555913101</v>
      </c>
      <c r="M37" s="3">
        <f t="shared" si="1"/>
        <v>-4.7076050590248997E-3</v>
      </c>
      <c r="N37" s="3">
        <v>4.5</v>
      </c>
      <c r="O37" s="3">
        <v>21.75</v>
      </c>
      <c r="P37" s="8">
        <v>256.25</v>
      </c>
    </row>
    <row r="38" spans="1:16" x14ac:dyDescent="0.25">
      <c r="A38" s="11"/>
      <c r="B38" s="11"/>
      <c r="C38" s="2">
        <v>5</v>
      </c>
      <c r="D38" s="11"/>
      <c r="E38" s="11"/>
      <c r="F38" s="11"/>
      <c r="G38" s="11">
        <v>300</v>
      </c>
      <c r="H38" s="3">
        <v>607.13619039775904</v>
      </c>
      <c r="I38" s="3">
        <v>607.20564088797005</v>
      </c>
      <c r="J38" s="3">
        <f t="shared" si="0"/>
        <v>-6.9450490211011129E-2</v>
      </c>
      <c r="K38" s="3">
        <v>607.18735620907796</v>
      </c>
      <c r="L38" s="3">
        <v>607.21546484250496</v>
      </c>
      <c r="M38" s="3">
        <f t="shared" si="1"/>
        <v>-2.8108633426995766E-2</v>
      </c>
      <c r="N38" s="3">
        <v>7.75</v>
      </c>
      <c r="O38" s="3">
        <v>24.25</v>
      </c>
      <c r="P38" s="8">
        <v>518</v>
      </c>
    </row>
    <row r="39" spans="1:16" x14ac:dyDescent="0.25">
      <c r="A39" s="11"/>
      <c r="B39" s="11"/>
      <c r="C39" s="2">
        <v>6</v>
      </c>
      <c r="D39" s="11"/>
      <c r="E39" s="11"/>
      <c r="F39" s="11"/>
      <c r="G39" s="11"/>
      <c r="H39" s="3">
        <v>607.14733366145197</v>
      </c>
      <c r="I39" s="3">
        <v>607.21573660669696</v>
      </c>
      <c r="J39" s="3">
        <f t="shared" si="0"/>
        <v>-6.8402945244997682E-2</v>
      </c>
      <c r="K39" s="3">
        <v>607.20095191145106</v>
      </c>
      <c r="L39" s="3">
        <v>607.23122066021801</v>
      </c>
      <c r="M39" s="3">
        <f t="shared" si="1"/>
        <v>-3.0268748766957287E-2</v>
      </c>
      <c r="N39" s="3">
        <v>7.5</v>
      </c>
      <c r="O39" s="3">
        <v>13</v>
      </c>
      <c r="P39" s="8">
        <v>320.25</v>
      </c>
    </row>
    <row r="40" spans="1:16" x14ac:dyDescent="0.25">
      <c r="A40" s="11"/>
      <c r="B40" s="11"/>
      <c r="C40" s="2">
        <v>7</v>
      </c>
      <c r="D40" s="11"/>
      <c r="E40" s="11"/>
      <c r="F40" s="11">
        <v>600</v>
      </c>
      <c r="G40" s="11"/>
      <c r="H40" s="3">
        <v>607.30401554938499</v>
      </c>
      <c r="I40" s="3">
        <v>607.36396046102902</v>
      </c>
      <c r="J40" s="3">
        <f t="shared" si="0"/>
        <v>-5.9944911644038257E-2</v>
      </c>
      <c r="K40" s="3">
        <v>607.35638705521103</v>
      </c>
      <c r="L40" s="3">
        <v>607.36904617799701</v>
      </c>
      <c r="M40" s="3">
        <f t="shared" si="1"/>
        <v>-1.2659122785976251E-2</v>
      </c>
      <c r="N40" s="3">
        <v>5.5</v>
      </c>
      <c r="O40" s="3">
        <v>13</v>
      </c>
      <c r="P40" s="8">
        <v>231.5</v>
      </c>
    </row>
    <row r="41" spans="1:16" x14ac:dyDescent="0.25">
      <c r="A41" s="11"/>
      <c r="B41" s="11"/>
      <c r="C41" s="2">
        <v>8</v>
      </c>
      <c r="D41" s="11"/>
      <c r="E41" s="11"/>
      <c r="F41" s="11"/>
      <c r="G41" s="11"/>
      <c r="H41" s="3">
        <v>607.46787730740903</v>
      </c>
      <c r="I41" s="3">
        <v>607.51614984417495</v>
      </c>
      <c r="J41" s="3">
        <f t="shared" si="0"/>
        <v>-4.8272536765921359E-2</v>
      </c>
      <c r="K41" s="3">
        <v>607.50981341145098</v>
      </c>
      <c r="L41" s="3">
        <v>607.51848106191801</v>
      </c>
      <c r="M41" s="3">
        <f t="shared" si="1"/>
        <v>-8.6676504670322174E-3</v>
      </c>
      <c r="N41" s="3">
        <v>3.5</v>
      </c>
      <c r="O41" s="3">
        <v>18.75</v>
      </c>
      <c r="P41" s="8">
        <v>200.5</v>
      </c>
    </row>
    <row r="42" spans="1:16" x14ac:dyDescent="0.25">
      <c r="A42" s="11"/>
      <c r="B42" s="11">
        <v>2</v>
      </c>
      <c r="C42" s="2">
        <v>1</v>
      </c>
      <c r="D42" s="11" t="s">
        <v>5</v>
      </c>
      <c r="E42" s="11">
        <v>20</v>
      </c>
      <c r="F42" s="11">
        <v>400</v>
      </c>
      <c r="G42" s="11">
        <v>1200</v>
      </c>
      <c r="H42" s="3">
        <v>607.131081327027</v>
      </c>
      <c r="I42" s="3">
        <v>607.20861020022801</v>
      </c>
      <c r="J42" s="3">
        <f t="shared" si="0"/>
        <v>-7.7528873201003989E-2</v>
      </c>
      <c r="K42" s="3">
        <v>607.19522539215302</v>
      </c>
      <c r="L42" s="3">
        <v>607.20795145486102</v>
      </c>
      <c r="M42" s="3">
        <f t="shared" si="1"/>
        <v>-1.2726062707997698E-2</v>
      </c>
      <c r="N42" s="3">
        <v>6</v>
      </c>
      <c r="O42" s="3">
        <v>10.75</v>
      </c>
      <c r="P42" s="8">
        <v>201.5</v>
      </c>
    </row>
    <row r="43" spans="1:16" x14ac:dyDescent="0.25">
      <c r="A43" s="11"/>
      <c r="B43" s="11"/>
      <c r="C43" s="2">
        <v>2</v>
      </c>
      <c r="D43" s="11"/>
      <c r="E43" s="11"/>
      <c r="F43" s="11"/>
      <c r="G43" s="11"/>
      <c r="H43" s="3">
        <v>607.135120639006</v>
      </c>
      <c r="I43" s="3">
        <v>607.20390811718198</v>
      </c>
      <c r="J43" s="3">
        <f t="shared" si="0"/>
        <v>-6.8787478175977412E-2</v>
      </c>
      <c r="K43" s="3">
        <v>607.190061715811</v>
      </c>
      <c r="L43" s="3">
        <v>607.21372747500095</v>
      </c>
      <c r="M43" s="3">
        <f t="shared" si="1"/>
        <v>-2.3665759189952951E-2</v>
      </c>
      <c r="N43" s="3">
        <v>6.5</v>
      </c>
      <c r="O43" s="3">
        <v>11</v>
      </c>
      <c r="P43" s="8">
        <v>214.5</v>
      </c>
    </row>
    <row r="44" spans="1:16" x14ac:dyDescent="0.25">
      <c r="A44" s="11"/>
      <c r="B44" s="11"/>
      <c r="C44" s="2">
        <v>3</v>
      </c>
      <c r="D44" s="11"/>
      <c r="E44" s="11"/>
      <c r="F44" s="11">
        <v>300</v>
      </c>
      <c r="G44" s="11"/>
      <c r="H44" s="3">
        <v>607.29669987921602</v>
      </c>
      <c r="I44" s="3">
        <v>607.35922323654302</v>
      </c>
      <c r="J44" s="3">
        <f t="shared" si="0"/>
        <v>-6.252335732699521E-2</v>
      </c>
      <c r="K44" s="3">
        <v>607.34918284211597</v>
      </c>
      <c r="L44" s="3">
        <v>607.35910166085898</v>
      </c>
      <c r="M44" s="3">
        <f t="shared" si="1"/>
        <v>-9.9188187430172547E-3</v>
      </c>
      <c r="N44" s="3">
        <v>4.5</v>
      </c>
      <c r="O44" s="3">
        <v>10</v>
      </c>
      <c r="P44" s="8">
        <v>140.5</v>
      </c>
    </row>
    <row r="45" spans="1:16" x14ac:dyDescent="0.25">
      <c r="A45" s="11"/>
      <c r="B45" s="11"/>
      <c r="C45" s="2">
        <v>4</v>
      </c>
      <c r="D45" s="11"/>
      <c r="E45" s="11"/>
      <c r="F45" s="11"/>
      <c r="G45" s="11"/>
      <c r="H45" s="3">
        <v>607.12989883761702</v>
      </c>
      <c r="I45" s="3">
        <v>607.20466729067903</v>
      </c>
      <c r="J45" s="3">
        <f t="shared" si="0"/>
        <v>-7.4768453062006301E-2</v>
      </c>
      <c r="K45" s="3">
        <v>607.189570473147</v>
      </c>
      <c r="L45" s="3">
        <v>607.20999319935402</v>
      </c>
      <c r="M45" s="3">
        <f t="shared" si="1"/>
        <v>-2.042272620701624E-2</v>
      </c>
      <c r="N45" s="3">
        <v>4.5</v>
      </c>
      <c r="O45" s="3">
        <v>9.5</v>
      </c>
      <c r="P45" s="8">
        <v>145</v>
      </c>
    </row>
    <row r="46" spans="1:16" x14ac:dyDescent="0.25">
      <c r="A46" s="11"/>
      <c r="B46" s="11"/>
      <c r="C46" s="2">
        <v>6</v>
      </c>
      <c r="D46" s="11"/>
      <c r="E46" s="11">
        <v>15</v>
      </c>
      <c r="F46" s="11">
        <v>300</v>
      </c>
      <c r="G46" s="11">
        <v>600</v>
      </c>
      <c r="H46" s="3">
        <v>607.46661189981603</v>
      </c>
      <c r="I46" s="3">
        <v>607.51610392425403</v>
      </c>
      <c r="J46" s="3">
        <f t="shared" si="0"/>
        <v>-4.9492024437995497E-2</v>
      </c>
      <c r="K46" s="3">
        <v>607.50948271599304</v>
      </c>
      <c r="L46" s="3">
        <v>607.51797402892805</v>
      </c>
      <c r="M46" s="3">
        <f t="shared" si="1"/>
        <v>-8.4913129350070449E-3</v>
      </c>
      <c r="N46" s="3">
        <v>5.5</v>
      </c>
      <c r="O46" s="3">
        <v>9.25</v>
      </c>
      <c r="P46" s="8">
        <v>166.75</v>
      </c>
    </row>
    <row r="47" spans="1:16" x14ac:dyDescent="0.25">
      <c r="A47" s="11"/>
      <c r="B47" s="11"/>
      <c r="C47" s="2">
        <v>7</v>
      </c>
      <c r="D47" s="11"/>
      <c r="E47" s="11"/>
      <c r="F47" s="11"/>
      <c r="G47" s="11"/>
      <c r="H47" s="3">
        <v>607.46688158232405</v>
      </c>
      <c r="I47" s="3">
        <v>607.51319224636995</v>
      </c>
      <c r="J47" s="3">
        <f t="shared" si="0"/>
        <v>-4.6310664045904559E-2</v>
      </c>
      <c r="K47" s="3">
        <v>607.50673459236998</v>
      </c>
      <c r="L47" s="3">
        <v>607.514443125414</v>
      </c>
      <c r="M47" s="3">
        <f t="shared" si="1"/>
        <v>-7.7085330440240796E-3</v>
      </c>
      <c r="N47" s="3">
        <v>5.5</v>
      </c>
      <c r="O47" s="3">
        <v>10</v>
      </c>
      <c r="P47" s="8">
        <v>171.25</v>
      </c>
    </row>
    <row r="48" spans="1:16" x14ac:dyDescent="0.25">
      <c r="A48" s="11"/>
      <c r="B48" s="11"/>
      <c r="C48" s="3">
        <v>8</v>
      </c>
      <c r="D48" s="11"/>
      <c r="E48" s="11"/>
      <c r="F48" s="11">
        <v>400</v>
      </c>
      <c r="G48" s="11"/>
      <c r="H48" s="3">
        <v>607.133179171135</v>
      </c>
      <c r="I48" s="3">
        <v>607.21066949563601</v>
      </c>
      <c r="J48" s="3">
        <f t="shared" si="0"/>
        <v>-7.7490324501013674E-2</v>
      </c>
      <c r="K48" s="3">
        <v>607.19221084748096</v>
      </c>
      <c r="L48" s="3">
        <v>607.21701580906495</v>
      </c>
      <c r="M48" s="3">
        <f t="shared" si="1"/>
        <v>-2.4804961583981822E-2</v>
      </c>
      <c r="N48" s="3">
        <v>6.5</v>
      </c>
      <c r="O48" s="3">
        <v>12.75</v>
      </c>
      <c r="P48" s="8">
        <v>259.75</v>
      </c>
    </row>
    <row r="49" spans="1:16" x14ac:dyDescent="0.25">
      <c r="A49" s="11"/>
      <c r="B49" s="11"/>
      <c r="C49" s="3">
        <v>9</v>
      </c>
      <c r="D49" s="11"/>
      <c r="E49" s="11"/>
      <c r="F49" s="11"/>
      <c r="G49" s="11"/>
      <c r="H49" s="3">
        <v>607.30209751854102</v>
      </c>
      <c r="I49" s="3">
        <v>607.36082647319597</v>
      </c>
      <c r="J49" s="3">
        <f t="shared" si="0"/>
        <v>-5.8728954654952759E-2</v>
      </c>
      <c r="K49" s="3">
        <v>607.34887344923902</v>
      </c>
      <c r="L49" s="3">
        <v>607.36663052086396</v>
      </c>
      <c r="M49" s="3">
        <f t="shared" si="1"/>
        <v>-1.7757071624942E-2</v>
      </c>
      <c r="N49" s="3">
        <v>7.75</v>
      </c>
      <c r="O49" s="3">
        <v>14.5</v>
      </c>
      <c r="P49" s="8">
        <v>312.75</v>
      </c>
    </row>
  </sheetData>
  <mergeCells count="55">
    <mergeCell ref="G18:G21"/>
    <mergeCell ref="G22:G25"/>
    <mergeCell ref="F18:F19"/>
    <mergeCell ref="F20:F23"/>
    <mergeCell ref="F24:F25"/>
    <mergeCell ref="A34:A49"/>
    <mergeCell ref="B34:B41"/>
    <mergeCell ref="D34:D41"/>
    <mergeCell ref="E34:E41"/>
    <mergeCell ref="D18:D25"/>
    <mergeCell ref="B18:B25"/>
    <mergeCell ref="E18:E25"/>
    <mergeCell ref="B26:B33"/>
    <mergeCell ref="A18:A33"/>
    <mergeCell ref="D26:D33"/>
    <mergeCell ref="E30:E33"/>
    <mergeCell ref="E26:E29"/>
    <mergeCell ref="F26:F27"/>
    <mergeCell ref="F28:F29"/>
    <mergeCell ref="F30:F31"/>
    <mergeCell ref="F32:F33"/>
    <mergeCell ref="G26:G29"/>
    <mergeCell ref="G30:G33"/>
    <mergeCell ref="G2:G5"/>
    <mergeCell ref="F4:F7"/>
    <mergeCell ref="G6:G9"/>
    <mergeCell ref="F8:F9"/>
    <mergeCell ref="B10:B17"/>
    <mergeCell ref="A2:A17"/>
    <mergeCell ref="B2:B9"/>
    <mergeCell ref="D2:D9"/>
    <mergeCell ref="E2:E9"/>
    <mergeCell ref="F2:F3"/>
    <mergeCell ref="D10:D17"/>
    <mergeCell ref="F10:F11"/>
    <mergeCell ref="G10:G13"/>
    <mergeCell ref="F12:F13"/>
    <mergeCell ref="F14:F15"/>
    <mergeCell ref="G14:G17"/>
    <mergeCell ref="F16:F17"/>
    <mergeCell ref="B42:B49"/>
    <mergeCell ref="D42:D49"/>
    <mergeCell ref="E42:E45"/>
    <mergeCell ref="F42:F43"/>
    <mergeCell ref="G42:G45"/>
    <mergeCell ref="F34:F35"/>
    <mergeCell ref="G34:G37"/>
    <mergeCell ref="F36:F39"/>
    <mergeCell ref="G38:G41"/>
    <mergeCell ref="F40:F41"/>
    <mergeCell ref="F44:F45"/>
    <mergeCell ref="E46:E49"/>
    <mergeCell ref="F46:F47"/>
    <mergeCell ref="G46:G49"/>
    <mergeCell ref="F48:F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1B14-7309-4E78-AD67-5664E6F728F4}">
  <dimension ref="A1:U13"/>
  <sheetViews>
    <sheetView workbookViewId="0">
      <selection activeCell="C10" sqref="C10:U10"/>
    </sheetView>
  </sheetViews>
  <sheetFormatPr defaultRowHeight="15" x14ac:dyDescent="0.25"/>
  <cols>
    <col min="1" max="1" width="11.7109375" bestFit="1" customWidth="1"/>
    <col min="2" max="2" width="15.28515625" bestFit="1" customWidth="1"/>
    <col min="3" max="3" width="3.7109375" bestFit="1" customWidth="1"/>
    <col min="4" max="4" width="4.42578125" bestFit="1" customWidth="1"/>
    <col min="5" max="5" width="10" bestFit="1" customWidth="1"/>
    <col min="6" max="6" width="12.42578125" bestFit="1" customWidth="1"/>
    <col min="7" max="7" width="11.5703125" bestFit="1" customWidth="1"/>
    <col min="8" max="8" width="10.7109375" bestFit="1" customWidth="1"/>
    <col min="9" max="9" width="13.5703125" bestFit="1" customWidth="1"/>
    <col min="10" max="10" width="15.28515625" bestFit="1" customWidth="1"/>
    <col min="11" max="11" width="15" bestFit="1" customWidth="1"/>
    <col min="12" max="12" width="16.7109375" bestFit="1" customWidth="1"/>
    <col min="13" max="13" width="9.5703125" bestFit="1" customWidth="1"/>
    <col min="14" max="14" width="9.7109375" bestFit="1" customWidth="1"/>
    <col min="15" max="15" width="11.28515625" bestFit="1" customWidth="1"/>
    <col min="16" max="16" width="11.140625" bestFit="1" customWidth="1"/>
    <col min="17" max="17" width="12.7109375" bestFit="1" customWidth="1"/>
    <col min="18" max="18" width="9.5703125" bestFit="1" customWidth="1"/>
    <col min="19" max="19" width="8.140625" bestFit="1" customWidth="1"/>
    <col min="20" max="20" width="8.28515625" bestFit="1" customWidth="1"/>
    <col min="21" max="21" width="17.7109375" bestFit="1" customWidth="1"/>
  </cols>
  <sheetData>
    <row r="1" spans="1:21" x14ac:dyDescent="0.25">
      <c r="A1" s="4" t="s">
        <v>28</v>
      </c>
      <c r="B1" s="4" t="s">
        <v>16</v>
      </c>
      <c r="C1" s="4" t="s">
        <v>1</v>
      </c>
      <c r="D1" s="4" t="s">
        <v>2</v>
      </c>
      <c r="E1" s="4" t="s">
        <v>3</v>
      </c>
      <c r="F1" s="4" t="s">
        <v>12</v>
      </c>
      <c r="G1" s="4" t="s">
        <v>13</v>
      </c>
      <c r="H1" s="4" t="s">
        <v>14</v>
      </c>
      <c r="I1" s="4" t="s">
        <v>8</v>
      </c>
      <c r="J1" s="4" t="s">
        <v>20</v>
      </c>
      <c r="K1" s="4" t="s">
        <v>9</v>
      </c>
      <c r="L1" s="4" t="s">
        <v>21</v>
      </c>
      <c r="M1" s="4" t="s">
        <v>22</v>
      </c>
      <c r="N1" s="4" t="s">
        <v>6</v>
      </c>
      <c r="O1" s="4" t="s">
        <v>23</v>
      </c>
      <c r="P1" s="4" t="s">
        <v>7</v>
      </c>
      <c r="Q1" s="4" t="s">
        <v>24</v>
      </c>
      <c r="R1" s="4" t="s">
        <v>22</v>
      </c>
      <c r="S1" s="4" t="s">
        <v>10</v>
      </c>
      <c r="T1" s="4" t="s">
        <v>11</v>
      </c>
      <c r="U1" s="4" t="s">
        <v>25</v>
      </c>
    </row>
    <row r="2" spans="1:21" x14ac:dyDescent="0.25">
      <c r="A2" s="12" t="s">
        <v>26</v>
      </c>
      <c r="B2" s="11" t="s">
        <v>17</v>
      </c>
      <c r="C2" s="11">
        <v>1</v>
      </c>
      <c r="D2" s="2">
        <v>1</v>
      </c>
      <c r="E2" s="11" t="s">
        <v>4</v>
      </c>
      <c r="F2" s="13">
        <v>15</v>
      </c>
      <c r="G2" s="11">
        <v>650</v>
      </c>
      <c r="H2" s="11">
        <v>600</v>
      </c>
      <c r="I2" s="10"/>
      <c r="J2" s="10" t="e">
        <f>10000000*(532-I2)/(532*I2)</f>
        <v>#DIV/0!</v>
      </c>
      <c r="K2" s="10"/>
      <c r="L2" s="10" t="e">
        <f>10000000*(532-K2)/(532*K2)</f>
        <v>#DIV/0!</v>
      </c>
      <c r="M2" s="10" t="e">
        <f>J2-L2</f>
        <v>#DIV/0!</v>
      </c>
      <c r="N2" s="10"/>
      <c r="O2" s="10" t="e">
        <f>10000000*(532-N2)/(532*N2)</f>
        <v>#DIV/0!</v>
      </c>
      <c r="P2" s="10"/>
      <c r="Q2" s="10" t="e">
        <f>10000000*(532-P2)/(532*P2)</f>
        <v>#DIV/0!</v>
      </c>
      <c r="R2" s="10" t="e">
        <f>O2-Q2</f>
        <v>#DIV/0!</v>
      </c>
      <c r="S2" s="10"/>
      <c r="T2" s="10"/>
      <c r="U2" s="10"/>
    </row>
    <row r="3" spans="1:21" x14ac:dyDescent="0.25">
      <c r="A3" s="12"/>
      <c r="B3" s="11"/>
      <c r="C3" s="11"/>
      <c r="D3" s="2">
        <v>2</v>
      </c>
      <c r="E3" s="11"/>
      <c r="F3" s="14"/>
      <c r="G3" s="11"/>
      <c r="H3" s="11"/>
      <c r="I3" s="10"/>
      <c r="J3" s="10" t="e">
        <f t="shared" ref="J3:J5" si="0">10000000*(532-I3)/(532*I3)</f>
        <v>#DIV/0!</v>
      </c>
      <c r="K3" s="10"/>
      <c r="L3" s="10" t="e">
        <f t="shared" ref="L3:L5" si="1">10000000*(532-K3)/(532*K3)</f>
        <v>#DIV/0!</v>
      </c>
      <c r="M3" s="10" t="e">
        <f t="shared" ref="M3:M9" si="2">J3-L3</f>
        <v>#DIV/0!</v>
      </c>
      <c r="N3" s="10"/>
      <c r="O3" s="10" t="e">
        <f t="shared" ref="O3:Q5" si="3">10000000*(532-N3)/(532*N3)</f>
        <v>#DIV/0!</v>
      </c>
      <c r="P3" s="10"/>
      <c r="Q3" s="10" t="e">
        <f t="shared" si="3"/>
        <v>#DIV/0!</v>
      </c>
      <c r="R3" s="10" t="e">
        <f t="shared" ref="R3:R9" si="4">O3-Q3</f>
        <v>#DIV/0!</v>
      </c>
      <c r="S3" s="10"/>
      <c r="T3" s="10"/>
      <c r="U3" s="10"/>
    </row>
    <row r="4" spans="1:21" x14ac:dyDescent="0.25">
      <c r="A4" s="12"/>
      <c r="B4" s="11"/>
      <c r="C4" s="11">
        <v>2</v>
      </c>
      <c r="D4" s="2">
        <v>2</v>
      </c>
      <c r="E4" s="11" t="s">
        <v>5</v>
      </c>
      <c r="F4" s="13">
        <v>20</v>
      </c>
      <c r="G4" s="11">
        <v>400</v>
      </c>
      <c r="H4" s="11">
        <v>1200</v>
      </c>
      <c r="I4" s="10"/>
      <c r="J4" s="10" t="e">
        <f t="shared" si="0"/>
        <v>#DIV/0!</v>
      </c>
      <c r="K4" s="10"/>
      <c r="L4" s="10" t="e">
        <f t="shared" si="1"/>
        <v>#DIV/0!</v>
      </c>
      <c r="M4" s="10" t="e">
        <f t="shared" si="2"/>
        <v>#DIV/0!</v>
      </c>
      <c r="N4" s="10"/>
      <c r="O4" s="10" t="e">
        <f t="shared" si="3"/>
        <v>#DIV/0!</v>
      </c>
      <c r="P4" s="10"/>
      <c r="Q4" s="10" t="e">
        <f t="shared" si="3"/>
        <v>#DIV/0!</v>
      </c>
      <c r="R4" s="10" t="e">
        <f t="shared" si="4"/>
        <v>#DIV/0!</v>
      </c>
      <c r="S4" s="10"/>
      <c r="T4" s="10"/>
      <c r="U4" s="10"/>
    </row>
    <row r="5" spans="1:21" x14ac:dyDescent="0.25">
      <c r="A5" s="12"/>
      <c r="B5" s="11"/>
      <c r="C5" s="11"/>
      <c r="D5" s="2">
        <v>3</v>
      </c>
      <c r="E5" s="11"/>
      <c r="F5" s="14"/>
      <c r="G5" s="11"/>
      <c r="H5" s="11"/>
      <c r="I5" s="10"/>
      <c r="J5" s="10" t="e">
        <f t="shared" si="0"/>
        <v>#DIV/0!</v>
      </c>
      <c r="K5" s="10"/>
      <c r="L5" s="10" t="e">
        <f t="shared" si="1"/>
        <v>#DIV/0!</v>
      </c>
      <c r="M5" s="10" t="e">
        <f t="shared" si="2"/>
        <v>#DIV/0!</v>
      </c>
      <c r="N5" s="10"/>
      <c r="O5" s="10" t="e">
        <f t="shared" si="3"/>
        <v>#DIV/0!</v>
      </c>
      <c r="P5" s="10"/>
      <c r="Q5" s="10" t="e">
        <f t="shared" si="3"/>
        <v>#DIV/0!</v>
      </c>
      <c r="R5" s="10" t="e">
        <f t="shared" si="4"/>
        <v>#DIV/0!</v>
      </c>
      <c r="S5" s="10"/>
      <c r="T5" s="10"/>
      <c r="U5" s="10"/>
    </row>
    <row r="6" spans="1:21" x14ac:dyDescent="0.25">
      <c r="A6" s="12"/>
      <c r="B6" s="11" t="s">
        <v>18</v>
      </c>
      <c r="C6" s="7">
        <v>1</v>
      </c>
      <c r="D6" s="7">
        <v>6</v>
      </c>
      <c r="E6" s="7" t="s">
        <v>4</v>
      </c>
      <c r="F6" s="7">
        <v>15</v>
      </c>
      <c r="G6" s="7">
        <v>750</v>
      </c>
      <c r="H6" s="7">
        <v>300</v>
      </c>
      <c r="I6" s="16"/>
      <c r="J6" s="16" t="e">
        <f>10000000*(487.79-I6)/(487.79*I6)</f>
        <v>#DIV/0!</v>
      </c>
      <c r="K6" s="16"/>
      <c r="L6" s="16" t="e">
        <f>10000000*(487.79-K6)/(487.79*K6)</f>
        <v>#DIV/0!</v>
      </c>
      <c r="M6" s="16" t="e">
        <f t="shared" si="2"/>
        <v>#DIV/0!</v>
      </c>
      <c r="N6" s="16"/>
      <c r="O6" s="16" t="e">
        <f>10000000*(487.79-N6)/(487.79*N6)</f>
        <v>#DIV/0!</v>
      </c>
      <c r="P6" s="16"/>
      <c r="Q6" s="16" t="e">
        <f>10000000*(487.79-P6)/(487.79*P6)</f>
        <v>#DIV/0!</v>
      </c>
      <c r="R6" s="16" t="e">
        <f t="shared" si="4"/>
        <v>#DIV/0!</v>
      </c>
      <c r="S6" s="16"/>
      <c r="T6" s="16"/>
      <c r="U6" s="16"/>
    </row>
    <row r="7" spans="1:21" x14ac:dyDescent="0.25">
      <c r="A7" s="12"/>
      <c r="B7" s="11"/>
      <c r="C7" s="2">
        <v>2</v>
      </c>
      <c r="D7" s="2">
        <v>3</v>
      </c>
      <c r="E7" s="2" t="s">
        <v>5</v>
      </c>
      <c r="F7" s="2">
        <v>10</v>
      </c>
      <c r="G7" s="2">
        <v>400</v>
      </c>
      <c r="H7" s="2">
        <v>600</v>
      </c>
      <c r="I7" s="8"/>
      <c r="J7" s="8" t="e">
        <f t="shared" ref="J7:J13" si="5">10000000*(487.79-I7)/(487.79*I7)</f>
        <v>#DIV/0!</v>
      </c>
      <c r="K7" s="8"/>
      <c r="L7" s="8" t="e">
        <f t="shared" ref="L7:L13" si="6">10000000*(487.79-K7)/(487.79*K7)</f>
        <v>#DIV/0!</v>
      </c>
      <c r="M7" s="8" t="e">
        <f t="shared" si="2"/>
        <v>#DIV/0!</v>
      </c>
      <c r="N7" s="8"/>
      <c r="O7" s="8" t="e">
        <f t="shared" ref="O7:Q9" si="7">10000000*(487.79-N7)/(487.79*N7)</f>
        <v>#DIV/0!</v>
      </c>
      <c r="P7" s="8"/>
      <c r="Q7" s="8" t="e">
        <f t="shared" si="7"/>
        <v>#DIV/0!</v>
      </c>
      <c r="R7" s="8" t="e">
        <f t="shared" si="4"/>
        <v>#DIV/0!</v>
      </c>
      <c r="S7" s="8"/>
      <c r="T7" s="8"/>
      <c r="U7" s="8"/>
    </row>
    <row r="8" spans="1:21" x14ac:dyDescent="0.25">
      <c r="A8" s="12"/>
      <c r="B8" s="11" t="s">
        <v>19</v>
      </c>
      <c r="C8" s="2">
        <v>1</v>
      </c>
      <c r="D8" s="2">
        <v>2</v>
      </c>
      <c r="E8" s="2" t="s">
        <v>4</v>
      </c>
      <c r="F8" s="5">
        <v>10</v>
      </c>
      <c r="G8" s="2">
        <v>750</v>
      </c>
      <c r="H8" s="7">
        <v>600</v>
      </c>
      <c r="I8" s="8"/>
      <c r="J8" s="8" t="e">
        <f t="shared" si="5"/>
        <v>#DIV/0!</v>
      </c>
      <c r="K8" s="8"/>
      <c r="L8" s="8" t="e">
        <f t="shared" si="6"/>
        <v>#DIV/0!</v>
      </c>
      <c r="M8" s="8" t="e">
        <f t="shared" si="2"/>
        <v>#DIV/0!</v>
      </c>
      <c r="N8" s="8"/>
      <c r="O8" s="8" t="e">
        <f t="shared" si="7"/>
        <v>#DIV/0!</v>
      </c>
      <c r="P8" s="8"/>
      <c r="Q8" s="8" t="e">
        <f t="shared" si="7"/>
        <v>#DIV/0!</v>
      </c>
      <c r="R8" s="8" t="e">
        <f t="shared" si="4"/>
        <v>#DIV/0!</v>
      </c>
      <c r="S8" s="8"/>
      <c r="T8" s="8"/>
      <c r="U8" s="8"/>
    </row>
    <row r="9" spans="1:21" x14ac:dyDescent="0.25">
      <c r="A9" s="12"/>
      <c r="B9" s="11"/>
      <c r="C9" s="2">
        <v>2</v>
      </c>
      <c r="D9" s="2">
        <v>5</v>
      </c>
      <c r="E9" s="2" t="s">
        <v>5</v>
      </c>
      <c r="F9" s="6">
        <v>400</v>
      </c>
      <c r="G9" s="2">
        <v>400</v>
      </c>
      <c r="H9" s="7">
        <v>600</v>
      </c>
      <c r="I9" s="8"/>
      <c r="J9" s="8" t="e">
        <f t="shared" si="5"/>
        <v>#DIV/0!</v>
      </c>
      <c r="K9" s="8"/>
      <c r="L9" s="8" t="e">
        <f t="shared" si="6"/>
        <v>#DIV/0!</v>
      </c>
      <c r="M9" s="8" t="e">
        <f t="shared" si="2"/>
        <v>#DIV/0!</v>
      </c>
      <c r="N9" s="8"/>
      <c r="O9" s="8" t="e">
        <f t="shared" si="7"/>
        <v>#DIV/0!</v>
      </c>
      <c r="P9" s="8"/>
      <c r="Q9" s="8" t="e">
        <f t="shared" si="7"/>
        <v>#DIV/0!</v>
      </c>
      <c r="R9" s="8" t="e">
        <f t="shared" si="4"/>
        <v>#DIV/0!</v>
      </c>
      <c r="S9" s="8"/>
      <c r="T9" s="8"/>
      <c r="U9" s="8"/>
    </row>
    <row r="10" spans="1:21" x14ac:dyDescent="0.25">
      <c r="A10" s="12" t="s">
        <v>27</v>
      </c>
      <c r="B10" s="11" t="s">
        <v>18</v>
      </c>
      <c r="C10" s="7">
        <v>1</v>
      </c>
      <c r="D10" s="7">
        <v>6</v>
      </c>
      <c r="E10" s="7" t="s">
        <v>4</v>
      </c>
      <c r="F10" s="7">
        <v>15</v>
      </c>
      <c r="G10" s="7">
        <v>750</v>
      </c>
      <c r="H10" s="7">
        <v>300</v>
      </c>
      <c r="I10" s="16"/>
      <c r="J10" s="16" t="e">
        <f>10000000*(487.79-I10)/(487.79*I10)</f>
        <v>#DIV/0!</v>
      </c>
      <c r="K10" s="16"/>
      <c r="L10" s="16" t="e">
        <f>10000000*(487.79-K10)/(487.79*K10)</f>
        <v>#DIV/0!</v>
      </c>
      <c r="M10" s="16" t="e">
        <f t="shared" ref="M10:M13" si="8">J10-L10</f>
        <v>#DIV/0!</v>
      </c>
      <c r="N10" s="16"/>
      <c r="O10" s="16" t="e">
        <f>10000000*(487.79-N10)/(487.79*N10)</f>
        <v>#DIV/0!</v>
      </c>
      <c r="P10" s="16"/>
      <c r="Q10" s="16" t="e">
        <f>10000000*(487.79-P10)/(487.79*P10)</f>
        <v>#DIV/0!</v>
      </c>
      <c r="R10" s="16" t="e">
        <f t="shared" ref="R10:R13" si="9">O10-Q10</f>
        <v>#DIV/0!</v>
      </c>
      <c r="S10" s="16"/>
      <c r="T10" s="16"/>
      <c r="U10" s="16"/>
    </row>
    <row r="11" spans="1:21" x14ac:dyDescent="0.25">
      <c r="A11" s="12"/>
      <c r="B11" s="11"/>
      <c r="C11" s="2">
        <v>2</v>
      </c>
      <c r="D11" s="2">
        <v>3</v>
      </c>
      <c r="E11" s="2" t="s">
        <v>5</v>
      </c>
      <c r="F11" s="2">
        <v>10</v>
      </c>
      <c r="G11" s="2">
        <v>400</v>
      </c>
      <c r="H11" s="2">
        <v>600</v>
      </c>
      <c r="I11" s="8"/>
      <c r="J11" s="8" t="e">
        <f t="shared" si="5"/>
        <v>#DIV/0!</v>
      </c>
      <c r="K11" s="8"/>
      <c r="L11" s="8" t="e">
        <f t="shared" si="6"/>
        <v>#DIV/0!</v>
      </c>
      <c r="M11" s="8" t="e">
        <f t="shared" si="8"/>
        <v>#DIV/0!</v>
      </c>
      <c r="N11" s="8"/>
      <c r="O11" s="8" t="e">
        <f t="shared" ref="O11" si="10">10000000*(487.79-N11)/(487.79*N11)</f>
        <v>#DIV/0!</v>
      </c>
      <c r="P11" s="8"/>
      <c r="Q11" s="8" t="e">
        <f t="shared" ref="Q11" si="11">10000000*(487.79-P11)/(487.79*P11)</f>
        <v>#DIV/0!</v>
      </c>
      <c r="R11" s="8" t="e">
        <f t="shared" si="9"/>
        <v>#DIV/0!</v>
      </c>
      <c r="S11" s="8"/>
      <c r="T11" s="8"/>
      <c r="U11" s="8"/>
    </row>
    <row r="12" spans="1:21" x14ac:dyDescent="0.25">
      <c r="A12" s="12"/>
      <c r="B12" s="11" t="s">
        <v>19</v>
      </c>
      <c r="C12" s="2">
        <v>1</v>
      </c>
      <c r="D12" s="2">
        <v>2</v>
      </c>
      <c r="E12" s="2" t="s">
        <v>4</v>
      </c>
      <c r="F12" s="5">
        <v>10</v>
      </c>
      <c r="G12" s="2">
        <v>750</v>
      </c>
      <c r="H12" s="7">
        <v>600</v>
      </c>
      <c r="I12" s="8"/>
      <c r="J12" s="8" t="e">
        <f t="shared" si="5"/>
        <v>#DIV/0!</v>
      </c>
      <c r="K12" s="8"/>
      <c r="L12" s="8" t="e">
        <f t="shared" si="6"/>
        <v>#DIV/0!</v>
      </c>
      <c r="M12" s="8" t="e">
        <f t="shared" si="8"/>
        <v>#DIV/0!</v>
      </c>
      <c r="N12" s="8"/>
      <c r="O12" s="8" t="e">
        <f t="shared" ref="O12" si="12">10000000*(487.79-N12)/(487.79*N12)</f>
        <v>#DIV/0!</v>
      </c>
      <c r="P12" s="8"/>
      <c r="Q12" s="8" t="e">
        <f t="shared" ref="Q12" si="13">10000000*(487.79-P12)/(487.79*P12)</f>
        <v>#DIV/0!</v>
      </c>
      <c r="R12" s="8" t="e">
        <f t="shared" si="9"/>
        <v>#DIV/0!</v>
      </c>
      <c r="S12" s="8"/>
      <c r="T12" s="8"/>
      <c r="U12" s="8"/>
    </row>
    <row r="13" spans="1:21" x14ac:dyDescent="0.25">
      <c r="A13" s="12"/>
      <c r="B13" s="11"/>
      <c r="C13" s="2">
        <v>2</v>
      </c>
      <c r="D13" s="2">
        <v>5</v>
      </c>
      <c r="E13" s="2" t="s">
        <v>5</v>
      </c>
      <c r="F13" s="6">
        <v>400</v>
      </c>
      <c r="G13" s="2">
        <v>400</v>
      </c>
      <c r="H13" s="7">
        <v>600</v>
      </c>
      <c r="I13" s="8"/>
      <c r="J13" s="8" t="e">
        <f t="shared" si="5"/>
        <v>#DIV/0!</v>
      </c>
      <c r="K13" s="8"/>
      <c r="L13" s="8" t="e">
        <f t="shared" si="6"/>
        <v>#DIV/0!</v>
      </c>
      <c r="M13" s="8" t="e">
        <f t="shared" si="8"/>
        <v>#DIV/0!</v>
      </c>
      <c r="N13" s="8"/>
      <c r="O13" s="8" t="e">
        <f t="shared" ref="O13" si="14">10000000*(487.79-N13)/(487.79*N13)</f>
        <v>#DIV/0!</v>
      </c>
      <c r="P13" s="8"/>
      <c r="Q13" s="8" t="e">
        <f t="shared" ref="Q13" si="15">10000000*(487.79-P13)/(487.79*P13)</f>
        <v>#DIV/0!</v>
      </c>
      <c r="R13" s="8" t="e">
        <f t="shared" si="9"/>
        <v>#DIV/0!</v>
      </c>
      <c r="S13" s="8"/>
      <c r="T13" s="8"/>
      <c r="U13" s="8"/>
    </row>
  </sheetData>
  <mergeCells count="17">
    <mergeCell ref="E4:E5"/>
    <mergeCell ref="G4:G5"/>
    <mergeCell ref="H4:H5"/>
    <mergeCell ref="F4:F5"/>
    <mergeCell ref="B2:B5"/>
    <mergeCell ref="C2:C3"/>
    <mergeCell ref="E2:E3"/>
    <mergeCell ref="F2:F3"/>
    <mergeCell ref="G2:G3"/>
    <mergeCell ref="H2:H3"/>
    <mergeCell ref="C4:C5"/>
    <mergeCell ref="B8:B9"/>
    <mergeCell ref="B10:B11"/>
    <mergeCell ref="B12:B13"/>
    <mergeCell ref="A2:A9"/>
    <mergeCell ref="A10:A13"/>
    <mergeCell ref="B6:B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 Fluorescence</vt:lpstr>
      <vt:lpstr>Raman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Knorr</dc:creator>
  <cp:lastModifiedBy>Trevor Morales</cp:lastModifiedBy>
  <dcterms:created xsi:type="dcterms:W3CDTF">2024-04-25T19:19:46Z</dcterms:created>
  <dcterms:modified xsi:type="dcterms:W3CDTF">2024-04-29T02:36:58Z</dcterms:modified>
</cp:coreProperties>
</file>