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3395" windowHeight="7755" tabRatio="302" firstSheet="1" activeTab="1"/>
  </bookViews>
  <sheets>
    <sheet name="Sheet1" sheetId="1" r:id="rId1"/>
    <sheet name="order_13_Nov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I32" i="4"/>
  <c r="K32" s="1"/>
  <c r="G32"/>
  <c r="K8"/>
  <c r="K31"/>
  <c r="K30"/>
  <c r="I31"/>
  <c r="I30"/>
  <c r="G31"/>
  <c r="G30"/>
  <c r="G29"/>
  <c r="I29" s="1"/>
  <c r="K29" s="1"/>
  <c r="K28"/>
  <c r="K22"/>
  <c r="K14"/>
  <c r="K6"/>
  <c r="K5"/>
  <c r="I5"/>
  <c r="G28"/>
  <c r="G25"/>
  <c r="G24"/>
  <c r="G22"/>
  <c r="G18"/>
  <c r="G15"/>
  <c r="G14"/>
  <c r="G13"/>
  <c r="G11"/>
  <c r="G8"/>
  <c r="G5"/>
  <c r="J28"/>
  <c r="J25"/>
  <c r="K25" s="1"/>
  <c r="J24"/>
  <c r="J23"/>
  <c r="J22"/>
  <c r="J20"/>
  <c r="J19"/>
  <c r="J18"/>
  <c r="K18" s="1"/>
  <c r="J17"/>
  <c r="J16"/>
  <c r="J15"/>
  <c r="K15" s="1"/>
  <c r="J13"/>
  <c r="K13" s="1"/>
  <c r="J12"/>
  <c r="J11"/>
  <c r="K11" s="1"/>
  <c r="J10"/>
  <c r="J9"/>
  <c r="J8"/>
  <c r="J7"/>
  <c r="J3"/>
  <c r="G15" i="1"/>
  <c r="K24" i="4" l="1"/>
  <c r="K34"/>
  <c r="G28" i="1"/>
  <c r="G22"/>
  <c r="G25"/>
  <c r="G24"/>
  <c r="G23"/>
  <c r="G20"/>
  <c r="G19"/>
  <c r="G18"/>
  <c r="G17"/>
  <c r="G16"/>
  <c r="G14"/>
  <c r="G13"/>
  <c r="G12"/>
  <c r="G11"/>
  <c r="G10"/>
  <c r="G9"/>
  <c r="G7"/>
  <c r="G3"/>
  <c r="G8"/>
  <c r="G34" l="1"/>
</calcChain>
</file>

<file path=xl/sharedStrings.xml><?xml version="1.0" encoding="utf-8"?>
<sst xmlns="http://schemas.openxmlformats.org/spreadsheetml/2006/main" count="213" uniqueCount="110">
  <si>
    <t>RJ-11</t>
  </si>
  <si>
    <t>ICD</t>
  </si>
  <si>
    <t>desc</t>
  </si>
  <si>
    <t>price</t>
  </si>
  <si>
    <t>number per board</t>
  </si>
  <si>
    <t>source</t>
  </si>
  <si>
    <t>PDIP</t>
  </si>
  <si>
    <t>http://www.microchip.com/wwwproducts/en/en010265</t>
  </si>
  <si>
    <t>microchip.com</t>
  </si>
  <si>
    <t>PIC18LF1320-I/SO</t>
  </si>
  <si>
    <t>PIC18LF1320-I/P  </t>
  </si>
  <si>
    <t>cost per board</t>
  </si>
  <si>
    <t>ICD debugger</t>
  </si>
  <si>
    <t>digikey part number 553-2258-ND</t>
  </si>
  <si>
    <t>PDIP socket</t>
  </si>
  <si>
    <t>digikey: ED3047-5-ND</t>
  </si>
  <si>
    <t>IC REG LDO 3V 0.15A SOT23-5</t>
  </si>
  <si>
    <t>digiKey: 576-1258-1-ND</t>
  </si>
  <si>
    <t>MIC5205</t>
  </si>
  <si>
    <t>Cap 10uF</t>
  </si>
  <si>
    <t>Cap 0.1 uF</t>
  </si>
  <si>
    <t>through hole</t>
  </si>
  <si>
    <t>tantalum through hole</t>
  </si>
  <si>
    <t>surface mount</t>
  </si>
  <si>
    <t>digiKey: 478-9315-ND</t>
  </si>
  <si>
    <t>LED: 1.9V, 2mA</t>
  </si>
  <si>
    <t>through hole, 3.2mm</t>
  </si>
  <si>
    <t>PCB</t>
  </si>
  <si>
    <t>total:</t>
  </si>
  <si>
    <t>toggle switch</t>
  </si>
  <si>
    <t>rotary switch</t>
  </si>
  <si>
    <t>digiKey: 160-1909-1-ND</t>
  </si>
  <si>
    <t>digiKey:  TLLR4400-ND</t>
  </si>
  <si>
    <t>digiKey: 732-6367-1-ND</t>
  </si>
  <si>
    <t>manufacturer/part no</t>
  </si>
  <si>
    <t>E-Switch/RDMBR10P1T</t>
  </si>
  <si>
    <t>Garyhill/EG4983-5-ND</t>
  </si>
  <si>
    <t>BCD, 10 position rotary switch, 3-3, through hole</t>
  </si>
  <si>
    <t>digiKey: EG4983-5-ND</t>
  </si>
  <si>
    <t>min order 1050</t>
  </si>
  <si>
    <t>digiKey: GH7252-ND</t>
  </si>
  <si>
    <t>SOIC, L = low voltage, I  = temp range -40 to +85,  'T' would be better but is out of stock</t>
  </si>
  <si>
    <t>DIP switch</t>
  </si>
  <si>
    <t>digiKey: GH7722-ND</t>
  </si>
  <si>
    <t>Garyhill/76STD01T</t>
  </si>
  <si>
    <t>Not washable</t>
  </si>
  <si>
    <t>through hole toggle switch</t>
  </si>
  <si>
    <t>E-Switch/100AWSP1T2B4M6RE</t>
  </si>
  <si>
    <t>min order 200</t>
  </si>
  <si>
    <t>C&amp;K Components/E101MD1ABE</t>
  </si>
  <si>
    <t>digiKey: CKN1060-ND</t>
  </si>
  <si>
    <t>Oscillator</t>
  </si>
  <si>
    <t>digiKey: SER3697CT-ND</t>
  </si>
  <si>
    <t>32.768kHz, 12-SOJ package</t>
  </si>
  <si>
    <t>surface mount, EIA 3216 (3.2mm x 1.6mm, height 1 mm)</t>
  </si>
  <si>
    <t>C4, C5</t>
  </si>
  <si>
    <t>digiKey: 478-8275-1-ND</t>
  </si>
  <si>
    <t>https://en.wikipedia.org/wiki/Surface-mount_technology#Packages</t>
  </si>
  <si>
    <t>push switch</t>
  </si>
  <si>
    <t>S3</t>
  </si>
  <si>
    <t>digiKey: 450-1804-ND</t>
  </si>
  <si>
    <t>FSM series, through hole push switch, red</t>
  </si>
  <si>
    <t>Epson/SG-3040LC 32.7680KB3: PURE SN (3.60mm x 2.40mm)</t>
  </si>
  <si>
    <t>Epson/SG-3030JF (7.10mm x 4.60mm)</t>
  </si>
  <si>
    <t>mouser: 732-SG3030JF32.7B3R, digiKey min quantity 250.</t>
  </si>
  <si>
    <t>S1, S2</t>
  </si>
  <si>
    <t>U1</t>
  </si>
  <si>
    <t>S4</t>
  </si>
  <si>
    <t>LED1</t>
  </si>
  <si>
    <t>1K</t>
  </si>
  <si>
    <t>1/8 Watt</t>
  </si>
  <si>
    <t>4.7K</t>
  </si>
  <si>
    <t>10K</t>
  </si>
  <si>
    <t>R3, R5, R6</t>
  </si>
  <si>
    <t>U2</t>
  </si>
  <si>
    <t>Microcontroller</t>
  </si>
  <si>
    <t>pcbway</t>
  </si>
  <si>
    <t>40mm diameter</t>
  </si>
  <si>
    <t xml:space="preserve">JST-EH 5 pin </t>
  </si>
  <si>
    <t>socket</t>
  </si>
  <si>
    <t>crimp connectors</t>
  </si>
  <si>
    <t>difiKey: SER3618CT-ND</t>
  </si>
  <si>
    <t>Epson/SG-3030JC 32.7680 (10.50mm x 5.00mm)</t>
  </si>
  <si>
    <t>C3</t>
  </si>
  <si>
    <t>C2, C6</t>
  </si>
  <si>
    <t>Cap &gt;0.1uF (0.22uF)</t>
  </si>
  <si>
    <t>digiKey: 478-8818-ND</t>
  </si>
  <si>
    <t>455-1614-ND</t>
  </si>
  <si>
    <t>receptacle (housing)</t>
  </si>
  <si>
    <t>EHR-5</t>
  </si>
  <si>
    <t>455-1003-ND</t>
  </si>
  <si>
    <t>455-1042-1-ND</t>
  </si>
  <si>
    <t>SEH-001T-P0.6</t>
  </si>
  <si>
    <t>number for 10 boards</t>
  </si>
  <si>
    <t>unit cost</t>
  </si>
  <si>
    <t>line price</t>
  </si>
  <si>
    <t>digiKey: RNF 18FTD4K75CT-ND</t>
  </si>
  <si>
    <t>digiKey: 18FTD1K00CT-ND</t>
  </si>
  <si>
    <t>digiKey:  RNF18FTD10K0CT-ND</t>
  </si>
  <si>
    <t>digiKey:  RNF18FTD523RCT-ND</t>
  </si>
  <si>
    <t> 523R</t>
  </si>
  <si>
    <t>R4</t>
  </si>
  <si>
    <t>R1, R2</t>
  </si>
  <si>
    <t xml:space="preserve"> </t>
  </si>
  <si>
    <t>in stock</t>
  </si>
  <si>
    <t>num to order</t>
  </si>
  <si>
    <t>digiKey: PIC18LF1320-I/SO-ND, microchip.com</t>
  </si>
  <si>
    <t>IC1</t>
  </si>
  <si>
    <t>digiKey: SER3618CT-ND</t>
  </si>
  <si>
    <t>line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</si>
</sst>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rgb="FF383739"/>
      <name val="Arial"/>
      <family val="2"/>
    </font>
    <font>
      <b/>
      <sz val="10"/>
      <color rgb="FF318C43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color theme="0" tint="-0.249977111117893"/>
      <name val="Arial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9"/>
      <name val="Arial"/>
      <family val="2"/>
    </font>
    <font>
      <sz val="9"/>
      <color theme="0" tint="-0.249977111117893"/>
      <name val="Arial"/>
      <family val="2"/>
    </font>
    <font>
      <strike/>
      <sz val="11"/>
      <color theme="0" tint="-0.249977111117893"/>
      <name val="Calibri"/>
      <family val="2"/>
      <scheme val="minor"/>
    </font>
    <font>
      <u/>
      <sz val="11"/>
      <color theme="0" tint="-0.249977111117893"/>
      <name val="Calibri"/>
      <family val="2"/>
    </font>
    <font>
      <b/>
      <sz val="9"/>
      <color rgb="FF0070C0"/>
      <name val="Arial"/>
      <family val="2"/>
    </font>
    <font>
      <b/>
      <sz val="11"/>
      <color rgb="FF0070C0"/>
      <name val="Calibri"/>
      <family val="2"/>
      <scheme val="minor"/>
    </font>
    <font>
      <b/>
      <u/>
      <sz val="11"/>
      <color rgb="FF0070C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4" fillId="0" borderId="0" xfId="1" applyAlignment="1" applyProtection="1"/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0" fillId="0" borderId="1" xfId="0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4" fillId="0" borderId="1" xfId="1" applyBorder="1" applyAlignment="1" applyProtection="1"/>
    <xf numFmtId="0" fontId="0" fillId="0" borderId="2" xfId="0" applyBorder="1" applyAlignment="1"/>
    <xf numFmtId="0" fontId="5" fillId="0" borderId="0" xfId="0" applyFont="1"/>
    <xf numFmtId="0" fontId="0" fillId="0" borderId="0" xfId="0" applyBorder="1" applyAlignment="1"/>
    <xf numFmtId="0" fontId="4" fillId="0" borderId="0" xfId="1" applyBorder="1" applyAlignment="1" applyProtection="1"/>
    <xf numFmtId="0" fontId="0" fillId="0" borderId="0" xfId="0" applyFill="1" applyBorder="1" applyAlignment="1"/>
    <xf numFmtId="0" fontId="4" fillId="0" borderId="0" xfId="1" applyFill="1" applyBorder="1" applyAlignment="1" applyProtection="1"/>
    <xf numFmtId="0" fontId="3" fillId="0" borderId="0" xfId="0" applyFont="1"/>
    <xf numFmtId="0" fontId="3" fillId="0" borderId="0" xfId="0" applyFont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/>
    <xf numFmtId="0" fontId="8" fillId="0" borderId="1" xfId="0" applyFont="1" applyBorder="1" applyAlignment="1"/>
    <xf numFmtId="0" fontId="15" fillId="0" borderId="1" xfId="0" applyFont="1" applyBorder="1" applyAlignment="1"/>
    <xf numFmtId="0" fontId="15" fillId="0" borderId="0" xfId="0" applyFont="1" applyAlignment="1"/>
    <xf numFmtId="0" fontId="8" fillId="0" borderId="2" xfId="0" applyFont="1" applyBorder="1" applyAlignment="1"/>
    <xf numFmtId="0" fontId="16" fillId="0" borderId="0" xfId="1" applyFont="1" applyAlignment="1" applyProtection="1"/>
    <xf numFmtId="0" fontId="16" fillId="0" borderId="1" xfId="1" applyFont="1" applyBorder="1" applyAlignment="1" applyProtection="1"/>
    <xf numFmtId="0" fontId="17" fillId="0" borderId="0" xfId="0" applyFont="1"/>
    <xf numFmtId="0" fontId="18" fillId="0" borderId="1" xfId="0" applyFont="1" applyBorder="1" applyAlignment="1"/>
    <xf numFmtId="0" fontId="19" fillId="0" borderId="0" xfId="1" applyFont="1" applyAlignment="1" applyProtection="1"/>
    <xf numFmtId="0" fontId="18" fillId="0" borderId="0" xfId="0" applyFont="1" applyFill="1" applyBorder="1" applyAlignment="1"/>
    <xf numFmtId="0" fontId="18" fillId="0" borderId="0" xfId="0" applyFont="1" applyAlignment="1"/>
    <xf numFmtId="0" fontId="19" fillId="0" borderId="0" xfId="1" applyFont="1" applyFill="1" applyBorder="1" applyAlignment="1" applyProtection="1"/>
    <xf numFmtId="0" fontId="15" fillId="0" borderId="0" xfId="0" applyFont="1"/>
    <xf numFmtId="0" fontId="6" fillId="0" borderId="0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search/en?mpart=1825910-7&amp;vendor=450" TargetMode="External"/><Relationship Id="rId3" Type="http://schemas.openxmlformats.org/officeDocument/2006/relationships/hyperlink" Target="http://www.digikey.com/product-search/en/switches/toggle-switches/1114212?k=toggle+switch&amp;k=&amp;pkeyword=toggle+switch&amp;pv69=80&amp;pv69=367&amp;pv69=400&amp;FV=fff40011%2Cfff80064&amp;mnonly=0&amp;newproducts=0&amp;ColumnSort=0&amp;page=1&amp;quantity=0&amp;ptm=0&amp;fid=0&amp;pageSize=25" TargetMode="External"/><Relationship Id="rId7" Type="http://schemas.openxmlformats.org/officeDocument/2006/relationships/hyperlink" Target="http://www.digikey.com/product-search/en/capacitors/tantalum-capacitors/131082?k=Tantalum+capacitor&amp;k=&amp;pkeyword=Tantalum+capacitor&amp;pv46=13695&amp;FV=fff40002%2Cfff8000a%2C340045%2C1140003&amp;mnonly=0&amp;newproducts=0&amp;ColumnSort=0&amp;page=1&amp;quantity=0&amp;ptm=0&amp;fid=0&amp;page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search/en/switches/dip-switches/1114203?k=10+position+rotary+switch&amp;k=&amp;pkeyword=10+position+rotary+switch&amp;pv69=80&amp;FV=140035%2C142207%2C142490%2C1424a1%2C142c6a%2C14325a%2C1434b8%2C160000a%2C884006e%2Cca80001%2Cfff40011%2Cfff" TargetMode="External"/><Relationship Id="rId1" Type="http://schemas.openxmlformats.org/officeDocument/2006/relationships/hyperlink" Target="http://www.digikey.com/en/supplier-centers/e/e-switch" TargetMode="External"/><Relationship Id="rId6" Type="http://schemas.openxmlformats.org/officeDocument/2006/relationships/hyperlink" Target="http://www.digikey.com/product-search/en/crystals-and-oscillators/oscillators/852334?k=Crystal+Oscillators&amp;k=&amp;pkeyword=Crystal+Oscillators&amp;pv252=2&amp;FV=402142%2C403191%2C4031b3%2C40361e%2C4500012%2C4500018%2C45000c9%2C4500168%2C4500180%2C4500196%2C4500270%252" TargetMode="External"/><Relationship Id="rId11" Type="http://schemas.openxmlformats.org/officeDocument/2006/relationships/hyperlink" Target="http://www.digikey.com/product-detail/en/avx-corporation/F931D106MAA/478-8275-1-ND/4005705" TargetMode="External"/><Relationship Id="rId5" Type="http://schemas.openxmlformats.org/officeDocument/2006/relationships/hyperlink" Target="http://www.digikey.com/product-detail/en/c-k-components/E101MD1ABE/CKN1060-ND/67008" TargetMode="External"/><Relationship Id="rId10" Type="http://schemas.openxmlformats.org/officeDocument/2006/relationships/hyperlink" Target="http://www.digikey.com/product-detail/en/epson/SG-3030JC-32.7680KB3:ROHS/SER3618CT-ND/1532566" TargetMode="External"/><Relationship Id="rId4" Type="http://schemas.openxmlformats.org/officeDocument/2006/relationships/hyperlink" Target="http://www.digikey.com/product-detail/en/e-switch/100AWSP1T2B4M6RE/EG2434-ND/378903" TargetMode="External"/><Relationship Id="rId9" Type="http://schemas.openxmlformats.org/officeDocument/2006/relationships/hyperlink" Target="http://www.mouser.com/ProductDetail/Epson-Timing/SG-3030JF-327680KB3-ROHS/?qs=%252b0hcjpVv37qdcD2%2FpWJTvA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search/en?mpart=1825910-7&amp;vendor=450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digikey.com/product-search/en/switches/toggle-switches/1114212?k=toggle+switch&amp;k=&amp;pkeyword=toggle+switch&amp;pv69=80&amp;pv69=367&amp;pv69=400&amp;FV=fff40011%2Cfff80064&amp;mnonly=0&amp;newproducts=0&amp;ColumnSort=0&amp;page=1&amp;quantity=0&amp;ptm=0&amp;fid=0&amp;pageSize=25" TargetMode="External"/><Relationship Id="rId7" Type="http://schemas.openxmlformats.org/officeDocument/2006/relationships/hyperlink" Target="http://www.digikey.com/product-search/en/capacitors/tantalum-capacitors/131082?k=Tantalum+capacitor&amp;k=&amp;pkeyword=Tantalum+capacitor&amp;pv46=13695&amp;FV=fff40002%2Cfff8000a%2C340045%2C1140003&amp;mnonly=0&amp;newproducts=0&amp;ColumnSort=0&amp;page=1&amp;quantity=0&amp;ptm=0&amp;fid=0&amp;pageS" TargetMode="External"/><Relationship Id="rId12" Type="http://schemas.openxmlformats.org/officeDocument/2006/relationships/hyperlink" Target="http://www.digikey.com/product-search/en?keywords=RNF18FTD10K0CT-ND" TargetMode="External"/><Relationship Id="rId2" Type="http://schemas.openxmlformats.org/officeDocument/2006/relationships/hyperlink" Target="http://www.digikey.com/product-search/en/switches/dip-switches/1114203?k=10+position+rotary+switch&amp;k=&amp;pkeyword=10+position+rotary+switch&amp;pv69=80&amp;FV=140035%2C142207%2C142490%2C1424a1%2C142c6a%2C14325a%2C1434b8%2C160000a%2C884006e%2Cca80001%2Cfff40011%2Cfff" TargetMode="External"/><Relationship Id="rId1" Type="http://schemas.openxmlformats.org/officeDocument/2006/relationships/hyperlink" Target="http://www.digikey.com/en/supplier-centers/e/e-switch" TargetMode="External"/><Relationship Id="rId6" Type="http://schemas.openxmlformats.org/officeDocument/2006/relationships/hyperlink" Target="http://www.digikey.com/product-search/en/crystals-and-oscillators/oscillators/852334?k=Crystal+Oscillators&amp;k=&amp;pkeyword=Crystal+Oscillators&amp;pv252=2&amp;FV=402142%2C403191%2C4031b3%2C40361e%2C4500012%2C4500018%2C45000c9%2C4500168%2C4500180%2C4500196%2C4500270%252" TargetMode="External"/><Relationship Id="rId11" Type="http://schemas.openxmlformats.org/officeDocument/2006/relationships/hyperlink" Target="http://www.digikey.com/product-detail/en/avx-corporation/F931D106MAA/478-8275-1-ND/4005705" TargetMode="External"/><Relationship Id="rId5" Type="http://schemas.openxmlformats.org/officeDocument/2006/relationships/hyperlink" Target="http://www.digikey.com/product-detail/en/c-k-components/E101MD1ABE/CKN1060-ND/67008" TargetMode="External"/><Relationship Id="rId10" Type="http://schemas.openxmlformats.org/officeDocument/2006/relationships/hyperlink" Target="http://www.digikey.com/product-detail/en/epson/SG-3030JC-32.7680KB3:ROHS/SER3618CT-ND/1532566" TargetMode="External"/><Relationship Id="rId4" Type="http://schemas.openxmlformats.org/officeDocument/2006/relationships/hyperlink" Target="http://www.digikey.com/product-detail/en/e-switch/100AWSP1T2B4M6RE/EG2434-ND/378903" TargetMode="External"/><Relationship Id="rId9" Type="http://schemas.openxmlformats.org/officeDocument/2006/relationships/hyperlink" Target="http://www.mouser.com/ProductDetail/Epson-Timing/SG-3030JF-327680KB3-ROHS/?qs=%252b0hcjpVv37qdcD2%2FpWJTv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4"/>
  <sheetViews>
    <sheetView topLeftCell="A11" workbookViewId="0">
      <selection activeCell="A33" sqref="A33"/>
    </sheetView>
  </sheetViews>
  <sheetFormatPr defaultRowHeight="15"/>
  <cols>
    <col min="1" max="1" width="15.28515625" style="2" customWidth="1"/>
    <col min="2" max="2" width="20" style="2" customWidth="1"/>
    <col min="3" max="3" width="19.7109375" style="2" customWidth="1"/>
    <col min="4" max="4" width="32.140625" style="2" customWidth="1"/>
    <col min="5" max="5" width="9.140625" style="2"/>
    <col min="6" max="6" width="20.140625" style="2" customWidth="1"/>
    <col min="7" max="7" width="13.28515625" style="2" customWidth="1"/>
    <col min="8" max="8" width="19.85546875" style="2" customWidth="1"/>
    <col min="9" max="16384" width="9.140625" style="2"/>
  </cols>
  <sheetData>
    <row r="2" spans="1:10">
      <c r="C2" s="2" t="s">
        <v>2</v>
      </c>
      <c r="D2" s="2" t="s">
        <v>34</v>
      </c>
      <c r="E2" s="2" t="s">
        <v>3</v>
      </c>
      <c r="F2" s="2" t="s">
        <v>4</v>
      </c>
      <c r="G2" s="2" t="s">
        <v>11</v>
      </c>
      <c r="H2" s="2" t="s">
        <v>5</v>
      </c>
    </row>
    <row r="3" spans="1:10">
      <c r="B3" s="3" t="s">
        <v>0</v>
      </c>
      <c r="C3" s="2" t="s">
        <v>12</v>
      </c>
      <c r="E3" s="2">
        <v>3.9</v>
      </c>
      <c r="F3" s="2">
        <v>0</v>
      </c>
      <c r="G3" s="2">
        <f t="shared" ref="G3:G7" si="0">E3*F3</f>
        <v>0</v>
      </c>
      <c r="H3" s="2" t="s">
        <v>13</v>
      </c>
    </row>
    <row r="4" spans="1:10">
      <c r="B4" s="3" t="s">
        <v>78</v>
      </c>
      <c r="C4" s="2" t="s">
        <v>88</v>
      </c>
      <c r="D4" s="18" t="s">
        <v>89</v>
      </c>
      <c r="E4" s="2">
        <v>0.1</v>
      </c>
      <c r="F4" s="2">
        <v>0</v>
      </c>
      <c r="H4" s="17" t="s">
        <v>90</v>
      </c>
    </row>
    <row r="5" spans="1:10">
      <c r="B5" s="3"/>
      <c r="C5" s="2" t="s">
        <v>79</v>
      </c>
      <c r="E5" s="2">
        <v>0.24</v>
      </c>
      <c r="F5" s="2">
        <v>1</v>
      </c>
      <c r="H5" s="17" t="s">
        <v>87</v>
      </c>
    </row>
    <row r="6" spans="1:10">
      <c r="B6" s="3"/>
      <c r="C6" s="2" t="s">
        <v>80</v>
      </c>
      <c r="D6" s="18" t="s">
        <v>92</v>
      </c>
      <c r="E6" s="2">
        <v>0.1</v>
      </c>
      <c r="F6" s="2">
        <v>0</v>
      </c>
      <c r="H6" s="17" t="s">
        <v>91</v>
      </c>
    </row>
    <row r="7" spans="1:10">
      <c r="B7" s="2" t="s">
        <v>1</v>
      </c>
      <c r="E7" s="2">
        <v>200</v>
      </c>
      <c r="F7" s="2">
        <v>0</v>
      </c>
      <c r="G7" s="2">
        <f t="shared" si="0"/>
        <v>0</v>
      </c>
      <c r="H7" s="2" t="s">
        <v>8</v>
      </c>
    </row>
    <row r="8" spans="1:10" s="6" customFormat="1">
      <c r="A8" s="6" t="s">
        <v>75</v>
      </c>
      <c r="B8" s="7" t="s">
        <v>9</v>
      </c>
      <c r="C8" s="6" t="s">
        <v>41</v>
      </c>
      <c r="E8" s="6">
        <v>2.95</v>
      </c>
      <c r="F8" s="6">
        <v>1</v>
      </c>
      <c r="G8" s="6">
        <f>E8*F8</f>
        <v>2.95</v>
      </c>
      <c r="H8" s="6" t="s">
        <v>8</v>
      </c>
      <c r="I8" s="6" t="s">
        <v>7</v>
      </c>
    </row>
    <row r="9" spans="1:10">
      <c r="B9" s="4" t="s">
        <v>10</v>
      </c>
      <c r="C9" s="2" t="s">
        <v>6</v>
      </c>
      <c r="E9" s="2">
        <v>2.86</v>
      </c>
      <c r="F9" s="2">
        <v>0</v>
      </c>
      <c r="G9" s="2">
        <f t="shared" ref="G9:G25" si="1">E9*F9</f>
        <v>0</v>
      </c>
    </row>
    <row r="10" spans="1:10">
      <c r="B10" s="2" t="s">
        <v>14</v>
      </c>
      <c r="E10" s="2">
        <v>2.0299999999999998</v>
      </c>
      <c r="F10" s="2">
        <v>0</v>
      </c>
      <c r="G10" s="2">
        <f t="shared" si="1"/>
        <v>0</v>
      </c>
      <c r="H10" s="2" t="s">
        <v>15</v>
      </c>
    </row>
    <row r="11" spans="1:10" s="6" customFormat="1">
      <c r="A11" s="6" t="s">
        <v>66</v>
      </c>
      <c r="B11" s="8" t="s">
        <v>18</v>
      </c>
      <c r="C11" s="8" t="s">
        <v>16</v>
      </c>
      <c r="D11" s="8"/>
      <c r="E11" s="6">
        <v>0.4</v>
      </c>
      <c r="F11" s="6">
        <v>1</v>
      </c>
      <c r="G11" s="6">
        <f t="shared" si="1"/>
        <v>0.4</v>
      </c>
      <c r="H11" s="6" t="s">
        <v>17</v>
      </c>
    </row>
    <row r="12" spans="1:10" s="6" customFormat="1">
      <c r="A12" s="6" t="s">
        <v>55</v>
      </c>
      <c r="B12" s="6" t="s">
        <v>19</v>
      </c>
      <c r="C12" s="9" t="s">
        <v>21</v>
      </c>
      <c r="D12" s="9"/>
      <c r="E12" s="9">
        <v>0.75</v>
      </c>
      <c r="F12" s="9">
        <v>0</v>
      </c>
      <c r="G12" s="9">
        <f t="shared" si="1"/>
        <v>0</v>
      </c>
      <c r="H12" s="6" t="s">
        <v>33</v>
      </c>
    </row>
    <row r="13" spans="1:10">
      <c r="C13" s="1" t="s">
        <v>54</v>
      </c>
      <c r="E13" s="2">
        <v>0.53</v>
      </c>
      <c r="F13" s="2">
        <v>2</v>
      </c>
      <c r="G13" s="2">
        <f t="shared" si="1"/>
        <v>1.06</v>
      </c>
      <c r="H13" s="1" t="s">
        <v>56</v>
      </c>
      <c r="J13" s="2" t="s">
        <v>57</v>
      </c>
    </row>
    <row r="14" spans="1:10" s="6" customFormat="1">
      <c r="A14" s="6" t="s">
        <v>84</v>
      </c>
      <c r="B14" s="6" t="s">
        <v>20</v>
      </c>
      <c r="C14" s="6" t="s">
        <v>22</v>
      </c>
      <c r="E14" s="6">
        <v>0.42</v>
      </c>
      <c r="F14" s="6">
        <v>2</v>
      </c>
      <c r="G14" s="6">
        <f t="shared" si="1"/>
        <v>0.84</v>
      </c>
      <c r="H14" s="6" t="s">
        <v>24</v>
      </c>
    </row>
    <row r="15" spans="1:10" s="13" customFormat="1">
      <c r="A15" s="15" t="s">
        <v>83</v>
      </c>
      <c r="B15" s="15" t="s">
        <v>85</v>
      </c>
      <c r="C15" s="6" t="s">
        <v>22</v>
      </c>
      <c r="E15" s="15">
        <v>0.42</v>
      </c>
      <c r="F15" s="15">
        <v>1</v>
      </c>
      <c r="G15" s="15">
        <f t="shared" si="1"/>
        <v>0.42</v>
      </c>
      <c r="H15" s="15" t="s">
        <v>86</v>
      </c>
    </row>
    <row r="16" spans="1:10">
      <c r="C16" s="5" t="s">
        <v>23</v>
      </c>
      <c r="G16" s="2">
        <f t="shared" si="1"/>
        <v>0</v>
      </c>
    </row>
    <row r="17" spans="1:9" s="6" customFormat="1">
      <c r="A17" s="6" t="s">
        <v>68</v>
      </c>
      <c r="B17" s="6" t="s">
        <v>25</v>
      </c>
      <c r="C17" s="9" t="s">
        <v>23</v>
      </c>
      <c r="D17" s="9"/>
      <c r="E17" s="9">
        <v>0.51</v>
      </c>
      <c r="F17" s="9">
        <v>0</v>
      </c>
      <c r="G17" s="9">
        <f t="shared" si="1"/>
        <v>0</v>
      </c>
      <c r="H17" s="6" t="s">
        <v>31</v>
      </c>
    </row>
    <row r="18" spans="1:9">
      <c r="C18" s="2" t="s">
        <v>26</v>
      </c>
      <c r="E18" s="2">
        <v>0.5</v>
      </c>
      <c r="F18" s="2">
        <v>1</v>
      </c>
      <c r="G18" s="2">
        <f t="shared" si="1"/>
        <v>0.5</v>
      </c>
      <c r="H18" s="2" t="s">
        <v>32</v>
      </c>
    </row>
    <row r="19" spans="1:9" s="11" customFormat="1">
      <c r="A19" s="11" t="s">
        <v>27</v>
      </c>
      <c r="C19" s="11" t="s">
        <v>77</v>
      </c>
      <c r="E19" s="11">
        <v>8</v>
      </c>
      <c r="F19" s="11">
        <v>1</v>
      </c>
      <c r="G19" s="11">
        <f t="shared" si="1"/>
        <v>8</v>
      </c>
      <c r="H19" s="11" t="s">
        <v>76</v>
      </c>
    </row>
    <row r="20" spans="1:9" s="6" customFormat="1">
      <c r="A20" s="6" t="s">
        <v>67</v>
      </c>
      <c r="B20" s="6" t="s">
        <v>29</v>
      </c>
      <c r="C20" s="6" t="s">
        <v>42</v>
      </c>
      <c r="D20" s="6" t="s">
        <v>44</v>
      </c>
      <c r="E20" s="6">
        <v>3.44</v>
      </c>
      <c r="F20" s="6">
        <v>0</v>
      </c>
      <c r="G20" s="6">
        <f t="shared" si="1"/>
        <v>0</v>
      </c>
      <c r="H20" s="6" t="s">
        <v>43</v>
      </c>
      <c r="I20" s="6" t="s">
        <v>45</v>
      </c>
    </row>
    <row r="21" spans="1:9">
      <c r="C21" s="1" t="s">
        <v>46</v>
      </c>
      <c r="D21" s="1" t="s">
        <v>47</v>
      </c>
      <c r="I21" s="2" t="s">
        <v>48</v>
      </c>
    </row>
    <row r="22" spans="1:9" ht="14.25" customHeight="1">
      <c r="C22" s="1"/>
      <c r="D22" s="1" t="s">
        <v>49</v>
      </c>
      <c r="E22" s="2">
        <v>5.23</v>
      </c>
      <c r="F22" s="2">
        <v>1</v>
      </c>
      <c r="G22" s="2">
        <f>F22*E22</f>
        <v>5.23</v>
      </c>
      <c r="H22" s="2" t="s">
        <v>50</v>
      </c>
    </row>
    <row r="23" spans="1:9" s="6" customFormat="1">
      <c r="A23" s="6" t="s">
        <v>65</v>
      </c>
      <c r="B23" s="6" t="s">
        <v>30</v>
      </c>
      <c r="C23" s="10" t="s">
        <v>37</v>
      </c>
      <c r="D23" s="10" t="s">
        <v>35</v>
      </c>
      <c r="E23" s="6">
        <v>2.2799999999999998</v>
      </c>
      <c r="F23" s="6">
        <v>0</v>
      </c>
      <c r="G23" s="6">
        <f t="shared" si="1"/>
        <v>0</v>
      </c>
      <c r="H23" s="6" t="s">
        <v>38</v>
      </c>
      <c r="I23" s="6" t="s">
        <v>39</v>
      </c>
    </row>
    <row r="24" spans="1:9">
      <c r="D24" s="2" t="s">
        <v>36</v>
      </c>
      <c r="E24" s="2">
        <v>2.88</v>
      </c>
      <c r="F24" s="2">
        <v>2</v>
      </c>
      <c r="G24" s="2">
        <f t="shared" si="1"/>
        <v>5.76</v>
      </c>
      <c r="H24" s="2" t="s">
        <v>40</v>
      </c>
    </row>
    <row r="25" spans="1:9" s="6" customFormat="1">
      <c r="A25" s="6" t="s">
        <v>74</v>
      </c>
      <c r="B25" s="6" t="s">
        <v>51</v>
      </c>
      <c r="C25" s="10" t="s">
        <v>53</v>
      </c>
      <c r="D25" s="6" t="s">
        <v>62</v>
      </c>
      <c r="E25" s="6">
        <v>1.58</v>
      </c>
      <c r="F25" s="6">
        <v>1</v>
      </c>
      <c r="G25" s="6">
        <f t="shared" si="1"/>
        <v>1.58</v>
      </c>
      <c r="H25" s="6" t="s">
        <v>52</v>
      </c>
    </row>
    <row r="26" spans="1:9" s="13" customFormat="1">
      <c r="C26" s="14"/>
      <c r="D26" s="13" t="s">
        <v>82</v>
      </c>
      <c r="E26" s="15">
        <v>1.53</v>
      </c>
      <c r="H26" s="16" t="s">
        <v>81</v>
      </c>
    </row>
    <row r="27" spans="1:9">
      <c r="C27" s="1"/>
      <c r="D27" s="12" t="s">
        <v>63</v>
      </c>
      <c r="E27" s="5">
        <v>1.75</v>
      </c>
      <c r="F27" s="5">
        <v>0</v>
      </c>
      <c r="H27" s="1" t="s">
        <v>64</v>
      </c>
    </row>
    <row r="28" spans="1:9" s="6" customFormat="1">
      <c r="A28" s="6" t="s">
        <v>59</v>
      </c>
      <c r="B28" s="6" t="s">
        <v>58</v>
      </c>
      <c r="C28" s="6" t="s">
        <v>61</v>
      </c>
      <c r="E28" s="6">
        <v>0.1</v>
      </c>
      <c r="F28" s="6">
        <v>1</v>
      </c>
      <c r="G28" s="6">
        <f>F28*E28</f>
        <v>0.1</v>
      </c>
      <c r="H28" s="10" t="s">
        <v>60</v>
      </c>
    </row>
    <row r="29" spans="1:9" s="6" customFormat="1">
      <c r="A29" s="6" t="s">
        <v>102</v>
      </c>
      <c r="B29" s="6" t="s">
        <v>69</v>
      </c>
      <c r="C29" s="6" t="s">
        <v>70</v>
      </c>
      <c r="F29" s="6">
        <v>2</v>
      </c>
      <c r="G29" s="6">
        <v>0.1</v>
      </c>
      <c r="H29" s="10"/>
    </row>
    <row r="30" spans="1:9" s="6" customFormat="1">
      <c r="A30" s="6" t="s">
        <v>73</v>
      </c>
      <c r="B30" s="6" t="s">
        <v>71</v>
      </c>
      <c r="C30" s="6" t="s">
        <v>70</v>
      </c>
      <c r="F30" s="6">
        <v>3</v>
      </c>
      <c r="G30" s="6">
        <v>0.1</v>
      </c>
      <c r="H30" s="10"/>
    </row>
    <row r="31" spans="1:9">
      <c r="B31" s="2" t="s">
        <v>72</v>
      </c>
      <c r="C31" s="2" t="s">
        <v>70</v>
      </c>
      <c r="H31" s="1"/>
    </row>
    <row r="32" spans="1:9">
      <c r="A32" s="17" t="s">
        <v>101</v>
      </c>
      <c r="B32" s="17" t="s">
        <v>100</v>
      </c>
      <c r="C32" s="2" t="s">
        <v>70</v>
      </c>
      <c r="F32" s="2">
        <v>1</v>
      </c>
      <c r="G32" s="2">
        <v>0.1</v>
      </c>
      <c r="H32" s="1"/>
    </row>
    <row r="33" spans="6:8">
      <c r="H33" s="1"/>
    </row>
    <row r="34" spans="6:8">
      <c r="F34" s="2" t="s">
        <v>28</v>
      </c>
      <c r="G34" s="2">
        <f>SUM(G3:G28)</f>
        <v>26.839999999999996</v>
      </c>
    </row>
  </sheetData>
  <hyperlinks>
    <hyperlink ref="D23" r:id="rId1" display="http://www.digikey.com/en/supplier-centers/e/e-switch"/>
    <hyperlink ref="C23" r:id="rId2"/>
    <hyperlink ref="C21" r:id="rId3"/>
    <hyperlink ref="D21" r:id="rId4"/>
    <hyperlink ref="D22" r:id="rId5"/>
    <hyperlink ref="C25" r:id="rId6" display="32.768kHz"/>
    <hyperlink ref="C13" r:id="rId7"/>
    <hyperlink ref="H28" r:id="rId8"/>
    <hyperlink ref="H27" r:id="rId9"/>
    <hyperlink ref="H26" r:id="rId10"/>
    <hyperlink ref="H13" r:id="rId11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>
  <dimension ref="A2:R34"/>
  <sheetViews>
    <sheetView tabSelected="1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M4" sqref="M4"/>
    </sheetView>
  </sheetViews>
  <sheetFormatPr defaultRowHeight="15"/>
  <cols>
    <col min="1" max="1" width="10.140625" style="2" customWidth="1"/>
    <col min="2" max="2" width="20" style="2" customWidth="1"/>
    <col min="3" max="3" width="19.7109375" style="2" customWidth="1"/>
    <col min="4" max="4" width="26.5703125" style="2" customWidth="1"/>
    <col min="5" max="5" width="9.140625" style="2"/>
    <col min="6" max="7" width="20.140625" style="2" customWidth="1"/>
    <col min="8" max="8" width="9.5703125" style="2" customWidth="1"/>
    <col min="9" max="9" width="13.42578125" style="2" customWidth="1"/>
    <col min="10" max="11" width="10" style="2" customWidth="1"/>
    <col min="12" max="12" width="5.85546875" style="2" customWidth="1"/>
    <col min="13" max="13" width="52" style="2" bestFit="1" customWidth="1"/>
    <col min="14" max="16384" width="9.140625" style="2"/>
  </cols>
  <sheetData>
    <row r="2" spans="1:15">
      <c r="C2" s="2" t="s">
        <v>2</v>
      </c>
      <c r="D2" s="2" t="s">
        <v>34</v>
      </c>
      <c r="E2" s="2" t="s">
        <v>3</v>
      </c>
      <c r="F2" s="2" t="s">
        <v>4</v>
      </c>
      <c r="G2" s="2" t="s">
        <v>93</v>
      </c>
      <c r="H2" s="2" t="s">
        <v>104</v>
      </c>
      <c r="I2" s="2" t="s">
        <v>105</v>
      </c>
      <c r="J2" s="2" t="s">
        <v>94</v>
      </c>
      <c r="K2" s="2" t="s">
        <v>95</v>
      </c>
      <c r="L2" s="2" t="s">
        <v>109</v>
      </c>
      <c r="M2" s="2" t="s">
        <v>5</v>
      </c>
    </row>
    <row r="3" spans="1:15" s="23" customFormat="1">
      <c r="B3" s="24" t="s">
        <v>0</v>
      </c>
      <c r="C3" s="23" t="s">
        <v>12</v>
      </c>
      <c r="E3" s="23">
        <v>3.9</v>
      </c>
      <c r="F3" s="23">
        <v>0</v>
      </c>
      <c r="J3" s="23">
        <f t="shared" ref="J3:J7" si="0">E3*F3</f>
        <v>0</v>
      </c>
      <c r="M3" s="23" t="s">
        <v>13</v>
      </c>
    </row>
    <row r="4" spans="1:15" s="21" customFormat="1">
      <c r="B4" s="22" t="s">
        <v>78</v>
      </c>
      <c r="C4" s="21" t="s">
        <v>103</v>
      </c>
      <c r="D4" s="27" t="s">
        <v>89</v>
      </c>
      <c r="E4" s="21">
        <v>0.1</v>
      </c>
      <c r="F4" s="21">
        <v>0</v>
      </c>
      <c r="M4" s="28" t="s">
        <v>90</v>
      </c>
    </row>
    <row r="5" spans="1:15" s="19" customFormat="1">
      <c r="B5" s="20"/>
      <c r="C5" s="19" t="s">
        <v>79</v>
      </c>
      <c r="E5" s="19">
        <v>0.24</v>
      </c>
      <c r="F5" s="19">
        <v>1</v>
      </c>
      <c r="G5" s="19">
        <f>F5*10</f>
        <v>10</v>
      </c>
      <c r="H5" s="19">
        <v>2</v>
      </c>
      <c r="I5" s="19">
        <f>G5-H5</f>
        <v>8</v>
      </c>
      <c r="J5" s="19">
        <v>0.24</v>
      </c>
      <c r="K5" s="19">
        <f>I5*J5</f>
        <v>1.92</v>
      </c>
      <c r="L5" s="19">
        <v>11</v>
      </c>
      <c r="M5" s="35" t="s">
        <v>87</v>
      </c>
    </row>
    <row r="6" spans="1:15" s="19" customFormat="1">
      <c r="B6" s="20"/>
      <c r="C6" s="19" t="s">
        <v>80</v>
      </c>
      <c r="D6" s="26" t="s">
        <v>92</v>
      </c>
      <c r="E6" s="19">
        <v>0.1</v>
      </c>
      <c r="F6" s="19">
        <v>0</v>
      </c>
      <c r="H6" s="19">
        <v>5</v>
      </c>
      <c r="I6" s="19">
        <v>10</v>
      </c>
      <c r="J6" s="19">
        <v>0.1</v>
      </c>
      <c r="K6" s="19">
        <f>I6*J6</f>
        <v>1</v>
      </c>
      <c r="L6" s="19">
        <v>12</v>
      </c>
      <c r="M6" s="35" t="s">
        <v>91</v>
      </c>
    </row>
    <row r="7" spans="1:15">
      <c r="A7" s="23"/>
      <c r="B7" s="23" t="s">
        <v>1</v>
      </c>
      <c r="C7" s="23"/>
      <c r="D7" s="23"/>
      <c r="E7" s="23">
        <v>200</v>
      </c>
      <c r="F7" s="23">
        <v>0</v>
      </c>
      <c r="G7" s="23"/>
      <c r="H7" s="23"/>
      <c r="I7" s="23"/>
      <c r="J7" s="23">
        <f t="shared" si="0"/>
        <v>0</v>
      </c>
      <c r="K7" s="23"/>
      <c r="L7" s="23"/>
      <c r="M7" s="23" t="s">
        <v>8</v>
      </c>
      <c r="N7" s="23"/>
    </row>
    <row r="8" spans="1:15" s="6" customFormat="1">
      <c r="A8" s="6" t="s">
        <v>107</v>
      </c>
      <c r="B8" s="7" t="s">
        <v>9</v>
      </c>
      <c r="C8" s="6" t="s">
        <v>41</v>
      </c>
      <c r="E8" s="6">
        <v>2.95</v>
      </c>
      <c r="F8" s="6">
        <v>1</v>
      </c>
      <c r="G8" s="19">
        <f>F8*10</f>
        <v>10</v>
      </c>
      <c r="H8" s="6">
        <v>8</v>
      </c>
      <c r="I8" s="19">
        <v>4</v>
      </c>
      <c r="J8" s="6">
        <f>E8*F8</f>
        <v>2.95</v>
      </c>
      <c r="K8" s="19">
        <f>I8*J8</f>
        <v>11.8</v>
      </c>
      <c r="L8" s="19">
        <v>13</v>
      </c>
      <c r="M8" s="36" t="s">
        <v>106</v>
      </c>
      <c r="N8" s="6" t="s">
        <v>7</v>
      </c>
    </row>
    <row r="9" spans="1:15">
      <c r="A9" s="23"/>
      <c r="B9" s="25" t="s">
        <v>10</v>
      </c>
      <c r="C9" s="23" t="s">
        <v>6</v>
      </c>
      <c r="D9" s="23"/>
      <c r="E9" s="23">
        <v>2.86</v>
      </c>
      <c r="F9" s="23">
        <v>0</v>
      </c>
      <c r="G9" s="23"/>
      <c r="H9" s="23"/>
      <c r="I9" s="23"/>
      <c r="J9" s="23">
        <f t="shared" ref="J9:J25" si="1">E9*F9</f>
        <v>0</v>
      </c>
      <c r="K9" s="23"/>
      <c r="L9" s="23"/>
      <c r="M9" s="23"/>
      <c r="N9" s="23"/>
      <c r="O9" s="23"/>
    </row>
    <row r="10" spans="1:15">
      <c r="A10" s="23"/>
      <c r="B10" s="23" t="s">
        <v>14</v>
      </c>
      <c r="C10" s="23"/>
      <c r="D10" s="23"/>
      <c r="E10" s="23">
        <v>2.0299999999999998</v>
      </c>
      <c r="F10" s="23">
        <v>0</v>
      </c>
      <c r="G10" s="23"/>
      <c r="H10" s="23"/>
      <c r="I10" s="23"/>
      <c r="J10" s="23">
        <f t="shared" si="1"/>
        <v>0</v>
      </c>
      <c r="K10" s="23"/>
      <c r="L10" s="23"/>
      <c r="M10" s="23" t="s">
        <v>15</v>
      </c>
      <c r="N10" s="23"/>
      <c r="O10" s="23"/>
    </row>
    <row r="11" spans="1:15" s="6" customFormat="1">
      <c r="A11" s="6" t="s">
        <v>66</v>
      </c>
      <c r="B11" s="8" t="s">
        <v>18</v>
      </c>
      <c r="C11" s="8" t="s">
        <v>16</v>
      </c>
      <c r="D11" s="8"/>
      <c r="E11" s="6">
        <v>0.4</v>
      </c>
      <c r="F11" s="6">
        <v>1</v>
      </c>
      <c r="G11" s="19">
        <f>F11*10</f>
        <v>10</v>
      </c>
      <c r="H11" s="6">
        <v>0</v>
      </c>
      <c r="I11" s="6">
        <v>15</v>
      </c>
      <c r="J11" s="6">
        <f t="shared" si="1"/>
        <v>0.4</v>
      </c>
      <c r="K11" s="19">
        <f>I11*J11</f>
        <v>6</v>
      </c>
      <c r="L11" s="19">
        <v>9</v>
      </c>
      <c r="M11" s="36" t="s">
        <v>17</v>
      </c>
    </row>
    <row r="12" spans="1:15" s="6" customFormat="1">
      <c r="A12" s="6" t="s">
        <v>55</v>
      </c>
      <c r="B12" s="29" t="s">
        <v>19</v>
      </c>
      <c r="C12" s="30" t="s">
        <v>21</v>
      </c>
      <c r="D12" s="30"/>
      <c r="E12" s="30">
        <v>0.75</v>
      </c>
      <c r="F12" s="30">
        <v>0</v>
      </c>
      <c r="G12" s="30"/>
      <c r="H12" s="30"/>
      <c r="I12" s="30"/>
      <c r="J12" s="30">
        <f t="shared" si="1"/>
        <v>0</v>
      </c>
      <c r="K12" s="30"/>
      <c r="L12" s="30"/>
      <c r="M12" s="29" t="s">
        <v>33</v>
      </c>
      <c r="N12" s="29"/>
      <c r="O12" s="29"/>
    </row>
    <row r="13" spans="1:15">
      <c r="C13" s="1" t="s">
        <v>54</v>
      </c>
      <c r="E13" s="2">
        <v>0.53</v>
      </c>
      <c r="F13" s="2">
        <v>2</v>
      </c>
      <c r="G13" s="19">
        <f>F13*10</f>
        <v>20</v>
      </c>
      <c r="H13" s="2">
        <v>0</v>
      </c>
      <c r="I13" s="19">
        <v>25</v>
      </c>
      <c r="J13" s="2">
        <f t="shared" si="1"/>
        <v>1.06</v>
      </c>
      <c r="K13" s="19">
        <f>I13*J13</f>
        <v>26.5</v>
      </c>
      <c r="L13" s="19">
        <v>1</v>
      </c>
      <c r="M13" s="37" t="s">
        <v>56</v>
      </c>
      <c r="O13" s="2" t="s">
        <v>57</v>
      </c>
    </row>
    <row r="14" spans="1:15" s="6" customFormat="1">
      <c r="A14" s="6" t="s">
        <v>84</v>
      </c>
      <c r="B14" s="6" t="s">
        <v>20</v>
      </c>
      <c r="C14" s="6" t="s">
        <v>22</v>
      </c>
      <c r="E14" s="6">
        <v>0.42</v>
      </c>
      <c r="F14" s="6">
        <v>2</v>
      </c>
      <c r="G14" s="19">
        <f>F14*10</f>
        <v>20</v>
      </c>
      <c r="H14" s="6">
        <v>8</v>
      </c>
      <c r="I14" s="19">
        <v>25</v>
      </c>
      <c r="J14" s="6">
        <v>0.42</v>
      </c>
      <c r="K14" s="19">
        <f>I14*J14</f>
        <v>10.5</v>
      </c>
      <c r="L14" s="19">
        <v>14</v>
      </c>
      <c r="M14" s="36" t="s">
        <v>24</v>
      </c>
    </row>
    <row r="15" spans="1:15" s="13" customFormat="1">
      <c r="A15" s="15" t="s">
        <v>83</v>
      </c>
      <c r="B15" s="15" t="s">
        <v>85</v>
      </c>
      <c r="C15" s="6" t="s">
        <v>22</v>
      </c>
      <c r="E15" s="15">
        <v>0.42</v>
      </c>
      <c r="F15" s="15">
        <v>1</v>
      </c>
      <c r="G15" s="19">
        <f>F15*10</f>
        <v>10</v>
      </c>
      <c r="H15" s="15">
        <v>2</v>
      </c>
      <c r="I15" s="19">
        <v>10</v>
      </c>
      <c r="J15" s="15">
        <f t="shared" si="1"/>
        <v>0.42</v>
      </c>
      <c r="K15" s="19">
        <f>I15*J15</f>
        <v>4.2</v>
      </c>
      <c r="L15" s="19">
        <v>15</v>
      </c>
      <c r="M15" s="38" t="s">
        <v>86</v>
      </c>
    </row>
    <row r="16" spans="1:15" s="21" customFormat="1">
      <c r="C16" s="31" t="s">
        <v>23</v>
      </c>
      <c r="J16" s="21">
        <f t="shared" si="1"/>
        <v>0</v>
      </c>
    </row>
    <row r="17" spans="1:18" s="6" customFormat="1">
      <c r="A17" s="6" t="s">
        <v>68</v>
      </c>
      <c r="B17" s="6" t="s">
        <v>25</v>
      </c>
      <c r="C17" s="30" t="s">
        <v>23</v>
      </c>
      <c r="D17" s="30"/>
      <c r="E17" s="30">
        <v>0.51</v>
      </c>
      <c r="F17" s="30">
        <v>0</v>
      </c>
      <c r="G17" s="30"/>
      <c r="H17" s="30"/>
      <c r="I17" s="30"/>
      <c r="J17" s="30">
        <f t="shared" si="1"/>
        <v>0</v>
      </c>
      <c r="K17" s="30"/>
      <c r="L17" s="30"/>
      <c r="M17" s="29" t="s">
        <v>31</v>
      </c>
      <c r="N17" s="29"/>
      <c r="O17" s="29"/>
    </row>
    <row r="18" spans="1:18">
      <c r="C18" s="2" t="s">
        <v>26</v>
      </c>
      <c r="E18" s="2">
        <v>0.5</v>
      </c>
      <c r="F18" s="2">
        <v>1</v>
      </c>
      <c r="G18" s="19">
        <f>F18*10</f>
        <v>10</v>
      </c>
      <c r="H18" s="15">
        <v>7</v>
      </c>
      <c r="I18" s="2">
        <v>10</v>
      </c>
      <c r="J18" s="2">
        <f t="shared" si="1"/>
        <v>0.5</v>
      </c>
      <c r="K18" s="19">
        <f>I18*J18</f>
        <v>5</v>
      </c>
      <c r="L18" s="19">
        <v>16</v>
      </c>
      <c r="M18" s="39" t="s">
        <v>32</v>
      </c>
    </row>
    <row r="19" spans="1:18" s="32" customFormat="1">
      <c r="A19" s="32" t="s">
        <v>27</v>
      </c>
      <c r="C19" s="32" t="s">
        <v>77</v>
      </c>
      <c r="E19" s="32">
        <v>8</v>
      </c>
      <c r="F19" s="32">
        <v>1</v>
      </c>
      <c r="J19" s="32">
        <f t="shared" si="1"/>
        <v>8</v>
      </c>
      <c r="M19" s="32" t="s">
        <v>76</v>
      </c>
    </row>
    <row r="20" spans="1:18" s="6" customFormat="1">
      <c r="A20" s="6" t="s">
        <v>67</v>
      </c>
      <c r="B20" s="6" t="s">
        <v>29</v>
      </c>
      <c r="C20" s="29" t="s">
        <v>42</v>
      </c>
      <c r="D20" s="29" t="s">
        <v>44</v>
      </c>
      <c r="E20" s="29">
        <v>3.44</v>
      </c>
      <c r="F20" s="29">
        <v>0</v>
      </c>
      <c r="G20" s="29"/>
      <c r="H20" s="29"/>
      <c r="I20" s="29"/>
      <c r="J20" s="29">
        <f t="shared" si="1"/>
        <v>0</v>
      </c>
      <c r="K20" s="29"/>
      <c r="L20" s="29"/>
      <c r="M20" s="29" t="s">
        <v>43</v>
      </c>
      <c r="N20" s="29" t="s">
        <v>45</v>
      </c>
      <c r="O20" s="29"/>
      <c r="P20" s="29"/>
      <c r="Q20" s="29"/>
      <c r="R20" s="29"/>
    </row>
    <row r="21" spans="1:18">
      <c r="C21" s="33" t="s">
        <v>46</v>
      </c>
      <c r="D21" s="33" t="s">
        <v>47</v>
      </c>
      <c r="E21" s="21"/>
      <c r="F21" s="21"/>
      <c r="G21" s="21"/>
      <c r="H21" s="21"/>
      <c r="I21" s="21"/>
      <c r="J21" s="21"/>
      <c r="K21" s="21"/>
      <c r="L21" s="21"/>
      <c r="M21" s="21"/>
      <c r="N21" s="21" t="s">
        <v>48</v>
      </c>
      <c r="O21" s="21"/>
      <c r="P21" s="21"/>
      <c r="Q21" s="21"/>
      <c r="R21" s="21"/>
    </row>
    <row r="22" spans="1:18" ht="14.25" customHeight="1">
      <c r="C22" s="1"/>
      <c r="D22" s="1" t="s">
        <v>49</v>
      </c>
      <c r="E22" s="2">
        <v>5.23</v>
      </c>
      <c r="F22" s="2">
        <v>1</v>
      </c>
      <c r="G22" s="19">
        <f>F22*10</f>
        <v>10</v>
      </c>
      <c r="H22" s="2">
        <v>1</v>
      </c>
      <c r="I22" s="19">
        <v>12</v>
      </c>
      <c r="J22" s="2">
        <f>F22*E22</f>
        <v>5.23</v>
      </c>
      <c r="K22" s="19">
        <f>I22*J22</f>
        <v>62.760000000000005</v>
      </c>
      <c r="L22" s="19">
        <v>5</v>
      </c>
      <c r="M22" s="39" t="s">
        <v>50</v>
      </c>
    </row>
    <row r="23" spans="1:18" s="6" customFormat="1">
      <c r="A23" s="6" t="s">
        <v>65</v>
      </c>
      <c r="B23" s="6" t="s">
        <v>30</v>
      </c>
      <c r="C23" s="10" t="s">
        <v>37</v>
      </c>
      <c r="D23" s="34" t="s">
        <v>35</v>
      </c>
      <c r="E23" s="29">
        <v>2.2799999999999998</v>
      </c>
      <c r="F23" s="29">
        <v>0</v>
      </c>
      <c r="G23" s="29"/>
      <c r="H23" s="29"/>
      <c r="I23" s="29"/>
      <c r="J23" s="29">
        <f t="shared" si="1"/>
        <v>0</v>
      </c>
      <c r="K23" s="29"/>
      <c r="L23" s="29"/>
      <c r="M23" s="29" t="s">
        <v>38</v>
      </c>
      <c r="N23" s="29" t="s">
        <v>39</v>
      </c>
      <c r="O23" s="29"/>
      <c r="P23" s="29"/>
    </row>
    <row r="24" spans="1:18">
      <c r="D24" s="2" t="s">
        <v>36</v>
      </c>
      <c r="E24" s="2">
        <v>2.88</v>
      </c>
      <c r="F24" s="2">
        <v>2</v>
      </c>
      <c r="G24" s="19">
        <f>F24*10</f>
        <v>20</v>
      </c>
      <c r="H24" s="2">
        <v>0</v>
      </c>
      <c r="I24" s="19">
        <v>22</v>
      </c>
      <c r="J24" s="2">
        <f t="shared" si="1"/>
        <v>5.76</v>
      </c>
      <c r="K24" s="19">
        <f>I24*J24</f>
        <v>126.72</v>
      </c>
      <c r="L24" s="19">
        <v>2</v>
      </c>
      <c r="M24" s="39" t="s">
        <v>40</v>
      </c>
    </row>
    <row r="25" spans="1:18" s="6" customFormat="1">
      <c r="A25" s="6" t="s">
        <v>74</v>
      </c>
      <c r="B25" s="6" t="s">
        <v>51</v>
      </c>
      <c r="C25" s="10" t="s">
        <v>53</v>
      </c>
      <c r="D25" s="6" t="s">
        <v>62</v>
      </c>
      <c r="E25" s="6">
        <v>1.58</v>
      </c>
      <c r="F25" s="6">
        <v>1</v>
      </c>
      <c r="G25" s="19">
        <f>F25*10</f>
        <v>10</v>
      </c>
      <c r="H25" s="6">
        <v>3</v>
      </c>
      <c r="I25" s="19">
        <v>15</v>
      </c>
      <c r="J25" s="6">
        <f t="shared" si="1"/>
        <v>1.58</v>
      </c>
      <c r="K25" s="19">
        <f>I25*J25</f>
        <v>23.700000000000003</v>
      </c>
      <c r="L25" s="19">
        <v>3</v>
      </c>
      <c r="M25" s="36" t="s">
        <v>52</v>
      </c>
    </row>
    <row r="26" spans="1:18" s="13" customFormat="1">
      <c r="C26" s="14"/>
      <c r="D26" s="13" t="s">
        <v>82</v>
      </c>
      <c r="E26" s="15">
        <v>1.53</v>
      </c>
      <c r="G26" s="13">
        <v>10</v>
      </c>
      <c r="H26" s="13">
        <v>3</v>
      </c>
      <c r="I26" s="19">
        <v>10</v>
      </c>
      <c r="L26" s="42">
        <v>17</v>
      </c>
      <c r="M26" s="40" t="s">
        <v>108</v>
      </c>
    </row>
    <row r="27" spans="1:18">
      <c r="C27" s="33"/>
      <c r="D27" s="41" t="s">
        <v>63</v>
      </c>
      <c r="E27" s="31">
        <v>1.75</v>
      </c>
      <c r="F27" s="31">
        <v>0</v>
      </c>
      <c r="G27" s="31"/>
      <c r="H27" s="31"/>
      <c r="I27" s="31"/>
      <c r="J27" s="21"/>
      <c r="K27" s="21"/>
      <c r="L27" s="21"/>
      <c r="M27" s="33" t="s">
        <v>64</v>
      </c>
      <c r="N27" s="21"/>
      <c r="O27" s="21"/>
      <c r="P27" s="21"/>
      <c r="Q27" s="21"/>
    </row>
    <row r="28" spans="1:18" s="6" customFormat="1">
      <c r="A28" s="6" t="s">
        <v>59</v>
      </c>
      <c r="B28" s="6" t="s">
        <v>58</v>
      </c>
      <c r="C28" s="6" t="s">
        <v>61</v>
      </c>
      <c r="E28" s="6">
        <v>0.1</v>
      </c>
      <c r="F28" s="6">
        <v>1</v>
      </c>
      <c r="G28" s="19">
        <f>F28*10</f>
        <v>10</v>
      </c>
      <c r="H28" s="6">
        <v>2</v>
      </c>
      <c r="I28" s="19">
        <v>15</v>
      </c>
      <c r="J28" s="6">
        <f>F28*E28</f>
        <v>0.1</v>
      </c>
      <c r="K28" s="19">
        <f>I28*J28</f>
        <v>1.5</v>
      </c>
      <c r="L28" s="19">
        <v>4</v>
      </c>
      <c r="M28" s="10" t="s">
        <v>60</v>
      </c>
    </row>
    <row r="29" spans="1:18" s="6" customFormat="1">
      <c r="A29" s="6" t="s">
        <v>102</v>
      </c>
      <c r="B29" s="6" t="s">
        <v>69</v>
      </c>
      <c r="C29" s="6" t="s">
        <v>70</v>
      </c>
      <c r="F29" s="6">
        <v>2</v>
      </c>
      <c r="G29" s="19">
        <f>F29*10</f>
        <v>20</v>
      </c>
      <c r="H29" s="6">
        <v>6</v>
      </c>
      <c r="I29" s="19">
        <f>G29-H29</f>
        <v>14</v>
      </c>
      <c r="J29" s="6">
        <v>0.1</v>
      </c>
      <c r="K29" s="19">
        <f>I29*J29</f>
        <v>1.4000000000000001</v>
      </c>
      <c r="L29" s="19">
        <v>7</v>
      </c>
      <c r="M29" s="10" t="s">
        <v>97</v>
      </c>
    </row>
    <row r="30" spans="1:18" s="6" customFormat="1">
      <c r="A30" s="6" t="s">
        <v>73</v>
      </c>
      <c r="B30" s="6" t="s">
        <v>71</v>
      </c>
      <c r="C30" s="6" t="s">
        <v>70</v>
      </c>
      <c r="F30" s="6">
        <v>3</v>
      </c>
      <c r="G30" s="19">
        <f>F30*10</f>
        <v>30</v>
      </c>
      <c r="H30" s="6">
        <v>6</v>
      </c>
      <c r="I30" s="19">
        <f>G30-H30</f>
        <v>24</v>
      </c>
      <c r="J30" s="6">
        <v>0.1</v>
      </c>
      <c r="K30" s="19">
        <f>I30*J30</f>
        <v>2.4000000000000004</v>
      </c>
      <c r="L30" s="19">
        <v>8</v>
      </c>
      <c r="M30" s="10" t="s">
        <v>96</v>
      </c>
    </row>
    <row r="31" spans="1:18">
      <c r="B31" s="2" t="s">
        <v>72</v>
      </c>
      <c r="C31" s="2" t="s">
        <v>70</v>
      </c>
      <c r="G31" s="19">
        <f>10*F30</f>
        <v>30</v>
      </c>
      <c r="H31" s="15">
        <v>0</v>
      </c>
      <c r="I31" s="19">
        <f>G31-H31</f>
        <v>30</v>
      </c>
      <c r="J31" s="2">
        <v>0.1</v>
      </c>
      <c r="K31" s="19">
        <f>I31*J31</f>
        <v>3</v>
      </c>
      <c r="L31" s="19">
        <v>6</v>
      </c>
      <c r="M31" s="1" t="s">
        <v>98</v>
      </c>
    </row>
    <row r="32" spans="1:18">
      <c r="A32" s="2" t="s">
        <v>101</v>
      </c>
      <c r="B32" s="17" t="s">
        <v>100</v>
      </c>
      <c r="C32" s="2" t="s">
        <v>70</v>
      </c>
      <c r="F32" s="2">
        <v>1</v>
      </c>
      <c r="G32" s="19">
        <f>F32*10</f>
        <v>10</v>
      </c>
      <c r="H32" s="15">
        <v>0</v>
      </c>
      <c r="I32" s="19">
        <f>G32-H32</f>
        <v>10</v>
      </c>
      <c r="J32" s="2">
        <v>0.1</v>
      </c>
      <c r="K32" s="19">
        <f>I32*J32</f>
        <v>1</v>
      </c>
      <c r="L32" s="19">
        <v>18</v>
      </c>
      <c r="M32" s="1" t="s">
        <v>99</v>
      </c>
    </row>
    <row r="33" spans="6:13">
      <c r="M33" s="1"/>
    </row>
    <row r="34" spans="6:13">
      <c r="F34" s="2" t="s">
        <v>28</v>
      </c>
      <c r="K34" s="2">
        <f>SUM(K3:K32)</f>
        <v>289.39999999999992</v>
      </c>
    </row>
  </sheetData>
  <hyperlinks>
    <hyperlink ref="D23" r:id="rId1" display="http://www.digikey.com/en/supplier-centers/e/e-switch"/>
    <hyperlink ref="C23" r:id="rId2"/>
    <hyperlink ref="C21" r:id="rId3"/>
    <hyperlink ref="D21" r:id="rId4"/>
    <hyperlink ref="D22" r:id="rId5"/>
    <hyperlink ref="C25" r:id="rId6" display="32.768kHz"/>
    <hyperlink ref="C13" r:id="rId7"/>
    <hyperlink ref="M28" r:id="rId8"/>
    <hyperlink ref="M27" r:id="rId9"/>
    <hyperlink ref="M26" r:id="rId10" display="difiKey: SER3618CT-ND"/>
    <hyperlink ref="M13" r:id="rId11"/>
    <hyperlink ref="M31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order_13_Nov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Rawlings</dc:creator>
  <cp:lastModifiedBy>Trevor Rawlings</cp:lastModifiedBy>
  <dcterms:created xsi:type="dcterms:W3CDTF">2016-08-11T03:04:05Z</dcterms:created>
  <dcterms:modified xsi:type="dcterms:W3CDTF">2016-11-16T18:33:24Z</dcterms:modified>
</cp:coreProperties>
</file>