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7866d4f95e45d1a7/Documents/Classes/PHYS 362/Test 3/"/>
    </mc:Choice>
  </mc:AlternateContent>
  <bookViews>
    <workbookView xWindow="0" yWindow="0" windowWidth="20490" windowHeight="7770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3" l="1"/>
  <c r="C5" i="3"/>
  <c r="C5" i="2"/>
  <c r="C4" i="2"/>
  <c r="H3" i="1"/>
  <c r="I13" i="1"/>
  <c r="I11" i="1"/>
  <c r="I10" i="1"/>
  <c r="C12" i="1"/>
  <c r="I9" i="1"/>
  <c r="I4" i="1"/>
  <c r="I5" i="1"/>
  <c r="I6" i="1"/>
  <c r="I7" i="1"/>
  <c r="I3" i="1"/>
  <c r="H4" i="1"/>
  <c r="H5" i="1"/>
  <c r="H6" i="1"/>
  <c r="H7" i="1"/>
  <c r="G4" i="1"/>
  <c r="G5" i="1"/>
  <c r="G6" i="1"/>
  <c r="G7" i="1"/>
  <c r="G3" i="1"/>
  <c r="F4" i="1"/>
  <c r="F5" i="1"/>
  <c r="F6" i="1"/>
  <c r="F7" i="1"/>
  <c r="F3" i="1"/>
  <c r="E4" i="1"/>
  <c r="E5" i="1"/>
  <c r="E6" i="1"/>
  <c r="E7" i="1"/>
  <c r="E3" i="1"/>
</calcChain>
</file>

<file path=xl/sharedStrings.xml><?xml version="1.0" encoding="utf-8"?>
<sst xmlns="http://schemas.openxmlformats.org/spreadsheetml/2006/main" count="24" uniqueCount="22">
  <si>
    <t>Bin</t>
  </si>
  <si>
    <t>Measured</t>
  </si>
  <si>
    <t>Gaussian</t>
  </si>
  <si>
    <t>Percent</t>
  </si>
  <si>
    <t>N</t>
  </si>
  <si>
    <t>Mean</t>
  </si>
  <si>
    <t>Std Dev</t>
  </si>
  <si>
    <t>Diff</t>
  </si>
  <si>
    <t>Diff^2</t>
  </si>
  <si>
    <t>Diff^2 / Measured</t>
  </si>
  <si>
    <t>Chi^2:</t>
  </si>
  <si>
    <t>DOF</t>
  </si>
  <si>
    <t>Red Chi^2:</t>
  </si>
  <si>
    <t>Red Chi:</t>
  </si>
  <si>
    <t>Chi^2 Prob:</t>
  </si>
  <si>
    <t>There is a ~100% chance you will find a worse chi squared if you were to measure this again</t>
  </si>
  <si>
    <t>This tells you how many std devs each bin is off the data on average, it is very low and therefore an extremely good fit.</t>
  </si>
  <si>
    <t>A</t>
  </si>
  <si>
    <t>Zero:</t>
  </si>
  <si>
    <t>Seven+:</t>
  </si>
  <si>
    <t>Fraction from 29 to 30</t>
  </si>
  <si>
    <t>How many out of 2M &gt;40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</si>
</sst>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3"/>
  <sheetViews>
    <sheetView topLeftCell="B1" zoomScaleNormal="100" workbookViewId="0">
      <selection activeCell="K15" sqref="K15"/>
    </sheetView>
  </sheetViews>
  <sheetFormatPr defaultRowHeight="15" x14ac:dyDescent="0.25"/>
  <cols>
    <col min="4" max="4" width="12.28515625" customWidth="1"/>
    <col min="6" max="6" width="14.42578125" customWidth="1"/>
    <col min="7" max="7" width="12.5703125" customWidth="1"/>
    <col min="8" max="8" width="13.85546875" customWidth="1"/>
    <col min="9" max="9" width="21.85546875" customWidth="1"/>
  </cols>
  <sheetData>
    <row r="2" spans="1:11" x14ac:dyDescent="0.25">
      <c r="B2" s="2" t="s">
        <v>0</v>
      </c>
      <c r="C2" s="2"/>
      <c r="D2" s="1" t="s">
        <v>1</v>
      </c>
      <c r="E2" s="1" t="s">
        <v>3</v>
      </c>
      <c r="F2" s="1" t="s">
        <v>2</v>
      </c>
      <c r="G2" s="1" t="s">
        <v>7</v>
      </c>
      <c r="H2" s="1" t="s">
        <v>8</v>
      </c>
      <c r="I2" s="1" t="s">
        <v>9</v>
      </c>
    </row>
    <row r="3" spans="1:11" x14ac:dyDescent="0.25">
      <c r="B3">
        <v>50</v>
      </c>
      <c r="C3">
        <v>60</v>
      </c>
      <c r="D3">
        <v>5</v>
      </c>
      <c r="E3">
        <f>D3/C$9</f>
        <v>0.11904761904761904</v>
      </c>
      <c r="F3">
        <f>_xlfn.NORM.DIST(C3,C$10,C$11,1) - _xlfn.NORM.DIST(B3,C$10,C$11,1)</f>
        <v>9.997369797067511E-2</v>
      </c>
      <c r="G3">
        <f>F3-E3</f>
        <v>-1.9073921076943931E-2</v>
      </c>
      <c r="H3">
        <f>POWER(G3,2)</f>
        <v>3.6381446524948592E-4</v>
      </c>
      <c r="I3">
        <f>H3/E3</f>
        <v>3.0560415080956821E-3</v>
      </c>
    </row>
    <row r="4" spans="1:11" x14ac:dyDescent="0.25">
      <c r="B4">
        <v>60</v>
      </c>
      <c r="C4">
        <v>70</v>
      </c>
      <c r="D4">
        <v>10</v>
      </c>
      <c r="E4">
        <f t="shared" ref="E4:E7" si="0">D4/C$9</f>
        <v>0.23809523809523808</v>
      </c>
      <c r="F4">
        <f t="shared" ref="F4:F7" si="1">_xlfn.NORM.DIST(C4,C$10,C$11,1) - _xlfn.NORM.DIST(B4,C$10,C$11,1)</f>
        <v>0.24685032410799723</v>
      </c>
      <c r="G4">
        <f t="shared" ref="G4:G7" si="2">F4-E4</f>
        <v>8.7550860127591501E-3</v>
      </c>
      <c r="H4">
        <f t="shared" ref="H4:H7" si="3">POWER(G4,2)</f>
        <v>7.6651531090810918E-5</v>
      </c>
      <c r="I4">
        <f t="shared" ref="I4:I7" si="4">H4/E4</f>
        <v>3.2193643058140586E-4</v>
      </c>
    </row>
    <row r="5" spans="1:11" x14ac:dyDescent="0.25">
      <c r="B5">
        <v>70</v>
      </c>
      <c r="C5">
        <v>80</v>
      </c>
      <c r="D5">
        <v>12</v>
      </c>
      <c r="E5">
        <f t="shared" si="0"/>
        <v>0.2857142857142857</v>
      </c>
      <c r="F5">
        <f t="shared" si="1"/>
        <v>0.31952470651862003</v>
      </c>
      <c r="G5">
        <f t="shared" si="2"/>
        <v>3.3810420804334329E-2</v>
      </c>
      <c r="H5">
        <f t="shared" si="3"/>
        <v>1.1431445549661635E-3</v>
      </c>
      <c r="I5">
        <f t="shared" si="4"/>
        <v>4.0010059423815723E-3</v>
      </c>
    </row>
    <row r="6" spans="1:11" x14ac:dyDescent="0.25">
      <c r="B6">
        <v>80</v>
      </c>
      <c r="C6">
        <v>90</v>
      </c>
      <c r="D6">
        <v>10</v>
      </c>
      <c r="E6">
        <f t="shared" si="0"/>
        <v>0.23809523809523808</v>
      </c>
      <c r="F6">
        <f t="shared" si="1"/>
        <v>0.21696205579216299</v>
      </c>
      <c r="G6">
        <f t="shared" si="2"/>
        <v>-2.1133182303075093E-2</v>
      </c>
      <c r="H6">
        <f t="shared" si="3"/>
        <v>4.4661139425500632E-4</v>
      </c>
      <c r="I6">
        <f t="shared" si="4"/>
        <v>1.8757678558710266E-3</v>
      </c>
    </row>
    <row r="7" spans="1:11" x14ac:dyDescent="0.25">
      <c r="B7">
        <v>90</v>
      </c>
      <c r="C7">
        <v>100</v>
      </c>
      <c r="D7">
        <v>5</v>
      </c>
      <c r="E7">
        <f t="shared" si="0"/>
        <v>0.11904761904761904</v>
      </c>
      <c r="F7">
        <f t="shared" si="1"/>
        <v>7.7205096379114324E-2</v>
      </c>
      <c r="G7">
        <f t="shared" si="2"/>
        <v>-4.1842522668504717E-2</v>
      </c>
      <c r="H7">
        <f t="shared" si="3"/>
        <v>1.7507967032643311E-3</v>
      </c>
      <c r="I7">
        <f t="shared" si="4"/>
        <v>1.4706692307420381E-2</v>
      </c>
    </row>
    <row r="9" spans="1:11" x14ac:dyDescent="0.25">
      <c r="A9" t="s">
        <v>4</v>
      </c>
      <c r="C9">
        <v>42</v>
      </c>
      <c r="H9" t="s">
        <v>10</v>
      </c>
      <c r="I9">
        <f>SUM(I3:I7)</f>
        <v>2.3961444044350071E-2</v>
      </c>
    </row>
    <row r="10" spans="1:11" x14ac:dyDescent="0.25">
      <c r="A10" t="s">
        <v>5</v>
      </c>
      <c r="C10">
        <v>74</v>
      </c>
      <c r="H10" t="s">
        <v>12</v>
      </c>
      <c r="I10">
        <f>I9/C12</f>
        <v>6.143960011371813E-4</v>
      </c>
    </row>
    <row r="11" spans="1:11" x14ac:dyDescent="0.25">
      <c r="A11" t="s">
        <v>6</v>
      </c>
      <c r="C11">
        <v>12.1</v>
      </c>
      <c r="H11" t="s">
        <v>13</v>
      </c>
      <c r="I11">
        <f>SQRT(I10)</f>
        <v>2.4787012751382152E-2</v>
      </c>
      <c r="K11" t="s">
        <v>16</v>
      </c>
    </row>
    <row r="12" spans="1:11" x14ac:dyDescent="0.25">
      <c r="A12" t="s">
        <v>11</v>
      </c>
      <c r="C12">
        <f>C9-3</f>
        <v>39</v>
      </c>
    </row>
    <row r="13" spans="1:11" x14ac:dyDescent="0.25">
      <c r="H13" t="s">
        <v>14</v>
      </c>
      <c r="I13">
        <f>_xlfn.CHISQ.DIST.RT(I9,C12)</f>
        <v>1</v>
      </c>
      <c r="K13" t="s">
        <v>15</v>
      </c>
    </row>
  </sheetData>
  <mergeCells count="1">
    <mergeCell ref="B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"/>
  <sheetViews>
    <sheetView workbookViewId="0">
      <selection activeCell="C6" sqref="C6"/>
    </sheetView>
  </sheetViews>
  <sheetFormatPr defaultRowHeight="15" x14ac:dyDescent="0.25"/>
  <sheetData>
    <row r="2" spans="2:3" x14ac:dyDescent="0.25">
      <c r="B2" t="s">
        <v>17</v>
      </c>
      <c r="C2">
        <v>3.5</v>
      </c>
    </row>
    <row r="4" spans="2:3" x14ac:dyDescent="0.25">
      <c r="B4" t="s">
        <v>18</v>
      </c>
      <c r="C4">
        <f>_xlfn.POISSON.DIST(0,C2,0)</f>
        <v>3.0197383422318501E-2</v>
      </c>
    </row>
    <row r="5" spans="2:3" x14ac:dyDescent="0.25">
      <c r="B5" t="s">
        <v>19</v>
      </c>
      <c r="C5">
        <f>1 - _xlfn.POISSON.DIST(6,C2,1)</f>
        <v>6.5288097028953773E-2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"/>
  <sheetViews>
    <sheetView tabSelected="1" workbookViewId="0">
      <selection activeCell="E8" sqref="E8"/>
    </sheetView>
  </sheetViews>
  <sheetFormatPr defaultRowHeight="15" x14ac:dyDescent="0.25"/>
  <cols>
    <col min="2" max="2" width="23" customWidth="1"/>
  </cols>
  <sheetData>
    <row r="2" spans="2:3" x14ac:dyDescent="0.25">
      <c r="B2" t="s">
        <v>5</v>
      </c>
      <c r="C2">
        <v>27.3</v>
      </c>
    </row>
    <row r="3" spans="2:3" x14ac:dyDescent="0.25">
      <c r="B3" t="s">
        <v>6</v>
      </c>
      <c r="C3">
        <v>3</v>
      </c>
    </row>
    <row r="5" spans="2:3" x14ac:dyDescent="0.25">
      <c r="B5" t="s">
        <v>20</v>
      </c>
      <c r="C5">
        <f>_xlfn.NORM.DIST(30,C2,C3,1) - _xlfn.NORM.DIST(29,C2,C3,1)</f>
        <v>0.10141021055468458</v>
      </c>
    </row>
    <row r="6" spans="2:3" x14ac:dyDescent="0.25">
      <c r="B6" t="s">
        <v>21</v>
      </c>
      <c r="C6">
        <f>(1 - _xlfn.NORM.DIST(40,C2,C3,1)) * 2000000</f>
        <v>23.025283619748649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J Hoglund</dc:creator>
  <cp:lastModifiedBy>Trevor J Hoglund</cp:lastModifiedBy>
  <dcterms:created xsi:type="dcterms:W3CDTF">2016-04-15T13:02:39Z</dcterms:created>
  <dcterms:modified xsi:type="dcterms:W3CDTF">2016-04-15T13:28:16Z</dcterms:modified>
</cp:coreProperties>
</file>