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! !PKNU\2학년 2학기\0.디스플레이광학실습\OpticsPractice-value\RAW_DATA\"/>
    </mc:Choice>
  </mc:AlternateContent>
  <xr:revisionPtr revIDLastSave="0" documentId="8_{F685344A-EA57-4C2A-9AD5-504A69ECEE59}" xr6:coauthVersionLast="47" xr6:coauthVersionMax="47" xr10:uidLastSave="{00000000-0000-0000-0000-000000000000}"/>
  <bookViews>
    <workbookView xWindow="-120" yWindow="-120" windowWidth="29040" windowHeight="15840" xr2:uid="{F47D05C0-2250-4AEB-8CDB-02925C7CF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1" l="1"/>
  <c r="AC22" i="1"/>
  <c r="AB22" i="1"/>
  <c r="Y22" i="1"/>
  <c r="X22" i="1"/>
  <c r="S22" i="1" s="1"/>
  <c r="W22" i="1"/>
  <c r="V22" i="1" s="1"/>
  <c r="T22" i="1"/>
  <c r="AD21" i="1"/>
  <c r="Y21" i="1" s="1"/>
  <c r="AC21" i="1"/>
  <c r="AB21" i="1" s="1"/>
  <c r="X21" i="1"/>
  <c r="W21" i="1"/>
  <c r="V21" i="1"/>
  <c r="T21" i="1"/>
  <c r="S21" i="1" s="1"/>
  <c r="AD20" i="1"/>
  <c r="AC20" i="1"/>
  <c r="AB20" i="1"/>
  <c r="Y20" i="1"/>
  <c r="X20" i="1"/>
  <c r="S20" i="1" s="1"/>
  <c r="W20" i="1"/>
  <c r="V20" i="1" s="1"/>
  <c r="AD19" i="1"/>
  <c r="Y19" i="1" s="1"/>
  <c r="AC19" i="1"/>
  <c r="AB19" i="1"/>
  <c r="X19" i="1"/>
  <c r="W19" i="1"/>
  <c r="V19" i="1"/>
  <c r="S19" i="1"/>
  <c r="P19" i="1"/>
  <c r="K19" i="1" s="1"/>
  <c r="O19" i="1"/>
  <c r="N19" i="1" s="1"/>
  <c r="M19" i="1"/>
  <c r="L19" i="1"/>
  <c r="AD18" i="1"/>
  <c r="Y18" i="1" s="1"/>
  <c r="AC18" i="1"/>
  <c r="AB18" i="1" s="1"/>
  <c r="X18" i="1"/>
  <c r="S18" i="1" s="1"/>
  <c r="W18" i="1"/>
  <c r="V18" i="1"/>
  <c r="P18" i="1"/>
  <c r="O18" i="1"/>
  <c r="M18" i="1"/>
  <c r="N18" i="1" s="1"/>
  <c r="L18" i="1"/>
  <c r="K18" i="1" s="1"/>
  <c r="X17" i="1"/>
  <c r="W17" i="1"/>
  <c r="U17" i="1"/>
  <c r="V17" i="1" s="1"/>
  <c r="T17" i="1"/>
  <c r="S17" i="1" s="1"/>
  <c r="P17" i="1"/>
  <c r="O17" i="1"/>
  <c r="M17" i="1"/>
  <c r="N17" i="1" s="1"/>
  <c r="L17" i="1"/>
  <c r="K17" i="1" s="1"/>
  <c r="P16" i="1"/>
  <c r="O16" i="1"/>
  <c r="M16" i="1"/>
  <c r="N16" i="1" s="1"/>
  <c r="L16" i="1"/>
  <c r="K16" i="1" s="1"/>
  <c r="AD15" i="1"/>
  <c r="AC15" i="1"/>
  <c r="AB15" i="1"/>
  <c r="Y15" i="1"/>
  <c r="X15" i="1"/>
  <c r="S15" i="1" s="1"/>
  <c r="W15" i="1"/>
  <c r="V15" i="1" s="1"/>
  <c r="P15" i="1"/>
  <c r="O15" i="1"/>
  <c r="N15" i="1"/>
  <c r="M15" i="1"/>
  <c r="K15" i="1" s="1"/>
  <c r="L15" i="1"/>
  <c r="AD14" i="1"/>
  <c r="Y14" i="1" s="1"/>
  <c r="AC14" i="1"/>
  <c r="AB14" i="1"/>
  <c r="X14" i="1"/>
  <c r="W14" i="1"/>
  <c r="V14" i="1"/>
  <c r="T14" i="1"/>
  <c r="S14" i="1"/>
  <c r="N14" i="1"/>
  <c r="AD13" i="1"/>
  <c r="AC13" i="1"/>
  <c r="AB13" i="1"/>
  <c r="Y13" i="1"/>
  <c r="X13" i="1"/>
  <c r="S13" i="1" s="1"/>
  <c r="W13" i="1"/>
  <c r="V13" i="1" s="1"/>
  <c r="U13" i="1"/>
  <c r="P13" i="1"/>
  <c r="K13" i="1" s="1"/>
  <c r="O13" i="1"/>
  <c r="N13" i="1" s="1"/>
  <c r="M13" i="1"/>
  <c r="L13" i="1"/>
  <c r="H13" i="1"/>
  <c r="C13" i="1" s="1"/>
  <c r="G13" i="1"/>
  <c r="F13" i="1" s="1"/>
  <c r="E13" i="1"/>
  <c r="D13" i="1"/>
  <c r="AD12" i="1"/>
  <c r="Y12" i="1" s="1"/>
  <c r="AC12" i="1"/>
  <c r="AB12" i="1" s="1"/>
  <c r="X12" i="1"/>
  <c r="W12" i="1"/>
  <c r="U12" i="1"/>
  <c r="S12" i="1" s="1"/>
  <c r="P12" i="1"/>
  <c r="O12" i="1"/>
  <c r="M12" i="1"/>
  <c r="N12" i="1" s="1"/>
  <c r="L12" i="1"/>
  <c r="K12" i="1" s="1"/>
  <c r="H12" i="1"/>
  <c r="G12" i="1"/>
  <c r="E12" i="1"/>
  <c r="F12" i="1" s="1"/>
  <c r="D12" i="1"/>
  <c r="C12" i="1" s="1"/>
  <c r="AD11" i="1"/>
  <c r="AC11" i="1"/>
  <c r="AB11" i="1"/>
  <c r="Y11" i="1"/>
  <c r="X11" i="1"/>
  <c r="S11" i="1" s="1"/>
  <c r="W11" i="1"/>
  <c r="V11" i="1" s="1"/>
  <c r="P11" i="1"/>
  <c r="O11" i="1"/>
  <c r="N11" i="1"/>
  <c r="M11" i="1"/>
  <c r="K11" i="1" s="1"/>
  <c r="L11" i="1"/>
  <c r="H11" i="1"/>
  <c r="G11" i="1"/>
  <c r="F11" i="1"/>
  <c r="E11" i="1"/>
  <c r="C11" i="1" s="1"/>
  <c r="D11" i="1"/>
  <c r="X10" i="1"/>
  <c r="W10" i="1"/>
  <c r="V10" i="1"/>
  <c r="U10" i="1"/>
  <c r="S10" i="1" s="1"/>
  <c r="T10" i="1"/>
  <c r="P10" i="1"/>
  <c r="O10" i="1"/>
  <c r="N10" i="1"/>
  <c r="M10" i="1"/>
  <c r="K10" i="1" s="1"/>
  <c r="L10" i="1"/>
  <c r="P9" i="1"/>
  <c r="O9" i="1"/>
  <c r="N9" i="1"/>
  <c r="M9" i="1"/>
  <c r="L9" i="1"/>
  <c r="K9" i="1" s="1"/>
  <c r="H9" i="1"/>
  <c r="G9" i="1"/>
  <c r="F9" i="1"/>
  <c r="E9" i="1"/>
  <c r="D9" i="1"/>
  <c r="C9" i="1" s="1"/>
  <c r="AD8" i="1"/>
  <c r="Y8" i="1" s="1"/>
  <c r="AC8" i="1"/>
  <c r="AB8" i="1"/>
  <c r="X8" i="1"/>
  <c r="W8" i="1"/>
  <c r="V8" i="1"/>
  <c r="T8" i="1"/>
  <c r="S8" i="1"/>
  <c r="N8" i="1"/>
  <c r="H8" i="1"/>
  <c r="G8" i="1"/>
  <c r="E8" i="1"/>
  <c r="F8" i="1" s="1"/>
  <c r="D8" i="1"/>
  <c r="C8" i="1" s="1"/>
  <c r="AD7" i="1"/>
  <c r="AC7" i="1"/>
  <c r="AB7" i="1"/>
  <c r="Y7" i="1"/>
  <c r="X7" i="1"/>
  <c r="S7" i="1" s="1"/>
  <c r="W7" i="1"/>
  <c r="V7" i="1" s="1"/>
  <c r="T7" i="1"/>
  <c r="P7" i="1"/>
  <c r="K7" i="1" s="1"/>
  <c r="O7" i="1"/>
  <c r="N7" i="1" s="1"/>
  <c r="M7" i="1"/>
  <c r="L7" i="1"/>
  <c r="H7" i="1"/>
  <c r="C7" i="1" s="1"/>
  <c r="G7" i="1"/>
  <c r="F7" i="1" s="1"/>
  <c r="E7" i="1"/>
  <c r="D7" i="1"/>
  <c r="AD6" i="1"/>
  <c r="Y6" i="1" s="1"/>
  <c r="AC6" i="1"/>
  <c r="AB6" i="1" s="1"/>
  <c r="X6" i="1"/>
  <c r="W6" i="1"/>
  <c r="V6" i="1"/>
  <c r="S6" i="1"/>
  <c r="P6" i="1"/>
  <c r="O6" i="1"/>
  <c r="M6" i="1"/>
  <c r="N6" i="1" s="1"/>
  <c r="L6" i="1"/>
  <c r="K6" i="1"/>
  <c r="AD5" i="1"/>
  <c r="AC5" i="1"/>
  <c r="AB5" i="1"/>
  <c r="Y5" i="1"/>
  <c r="X5" i="1"/>
  <c r="S5" i="1" s="1"/>
  <c r="W5" i="1"/>
  <c r="V5" i="1" s="1"/>
  <c r="P5" i="1"/>
  <c r="O5" i="1"/>
  <c r="M5" i="1"/>
  <c r="N5" i="1" s="1"/>
  <c r="L5" i="1"/>
  <c r="K5" i="1" s="1"/>
  <c r="H5" i="1"/>
  <c r="G5" i="1"/>
  <c r="F5" i="1"/>
  <c r="D5" i="1"/>
  <c r="C5" i="1" s="1"/>
  <c r="AD4" i="1"/>
  <c r="AC4" i="1"/>
  <c r="AB4" i="1"/>
  <c r="Y4" i="1"/>
  <c r="X4" i="1"/>
  <c r="S4" i="1" s="1"/>
  <c r="W4" i="1"/>
  <c r="V4" i="1" s="1"/>
  <c r="P4" i="1"/>
  <c r="O4" i="1"/>
  <c r="N4" i="1"/>
  <c r="M4" i="1"/>
  <c r="K4" i="1" s="1"/>
  <c r="L4" i="1"/>
  <c r="H4" i="1"/>
  <c r="G4" i="1"/>
  <c r="F4" i="1"/>
  <c r="D4" i="1"/>
  <c r="C4" i="1" s="1"/>
  <c r="X3" i="1"/>
  <c r="W3" i="1"/>
  <c r="U3" i="1"/>
  <c r="V3" i="1" s="1"/>
  <c r="T3" i="1"/>
  <c r="S3" i="1" s="1"/>
  <c r="P3" i="1"/>
  <c r="O3" i="1"/>
  <c r="M3" i="1"/>
  <c r="N3" i="1" s="1"/>
  <c r="L3" i="1"/>
  <c r="K3" i="1" s="1"/>
  <c r="H3" i="1"/>
  <c r="G3" i="1"/>
  <c r="E3" i="1"/>
  <c r="F3" i="1" s="1"/>
  <c r="D3" i="1"/>
  <c r="C3" i="1" s="1"/>
  <c r="V12" i="1" l="1"/>
</calcChain>
</file>

<file path=xl/sharedStrings.xml><?xml version="1.0" encoding="utf-8"?>
<sst xmlns="http://schemas.openxmlformats.org/spreadsheetml/2006/main" count="43" uniqueCount="22">
  <si>
    <t>10도 = 600분</t>
    <phoneticPr fontId="1" type="noConversion"/>
  </si>
  <si>
    <t>기</t>
    <phoneticPr fontId="1" type="noConversion"/>
  </si>
  <si>
    <t>ㄱㅣ준</t>
    <phoneticPr fontId="1" type="noConversion"/>
  </si>
  <si>
    <t>기준</t>
    <phoneticPr fontId="1" type="noConversion"/>
  </si>
  <si>
    <t>죄</t>
    <phoneticPr fontId="1" type="noConversion"/>
  </si>
  <si>
    <t>노랑</t>
    <phoneticPr fontId="1" type="noConversion"/>
  </si>
  <si>
    <t>노</t>
    <phoneticPr fontId="1" type="noConversion"/>
  </si>
  <si>
    <t>우</t>
    <phoneticPr fontId="1" type="noConversion"/>
  </si>
  <si>
    <t>연두</t>
    <phoneticPr fontId="1" type="noConversion"/>
  </si>
  <si>
    <t>연</t>
    <phoneticPr fontId="1" type="noConversion"/>
  </si>
  <si>
    <t>파랑</t>
    <phoneticPr fontId="1" type="noConversion"/>
  </si>
  <si>
    <t>청록</t>
    <phoneticPr fontId="1" type="noConversion"/>
  </si>
  <si>
    <t>ㄱ</t>
    <phoneticPr fontId="1" type="noConversion"/>
  </si>
  <si>
    <t>보라</t>
    <phoneticPr fontId="1" type="noConversion"/>
  </si>
  <si>
    <t>파</t>
    <phoneticPr fontId="1" type="noConversion"/>
  </si>
  <si>
    <t>ㅈ</t>
    <phoneticPr fontId="1" type="noConversion"/>
  </si>
  <si>
    <t>보</t>
    <phoneticPr fontId="1" type="noConversion"/>
  </si>
  <si>
    <t>ㅇ</t>
    <phoneticPr fontId="1" type="noConversion"/>
  </si>
  <si>
    <t>ㄴ</t>
    <phoneticPr fontId="1" type="noConversion"/>
  </si>
  <si>
    <t>ㅍ</t>
    <phoneticPr fontId="1" type="noConversion"/>
  </si>
  <si>
    <t>ㅂ</t>
    <phoneticPr fontId="1" type="noConversion"/>
  </si>
  <si>
    <t>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</si>
</sst>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7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0" fillId="0" borderId="5" xfId="0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67C8-A4AA-43A1-9805-73216587FFB9}">
  <dimension ref="A1:AD22"/>
  <sheetViews>
    <sheetView tabSelected="1" workbookViewId="0">
      <selection activeCell="E20" sqref="E20"/>
    </sheetView>
  </sheetViews>
  <sheetFormatPr defaultRowHeight="16.5" x14ac:dyDescent="0.3"/>
  <sheetData>
    <row r="1" spans="1:30" x14ac:dyDescent="0.3">
      <c r="A1" t="s">
        <v>0</v>
      </c>
    </row>
    <row r="2" spans="1:30" ht="17.25" thickBot="1" x14ac:dyDescent="0.35"/>
    <row r="3" spans="1:30" ht="17.25" thickBot="1" x14ac:dyDescent="0.35">
      <c r="B3" s="1" t="s">
        <v>1</v>
      </c>
      <c r="C3" s="2">
        <f>D3+E3*H3</f>
        <v>266.5</v>
      </c>
      <c r="D3" s="2">
        <f>270-3</f>
        <v>267</v>
      </c>
      <c r="E3" s="2">
        <f>-1.5</f>
        <v>-1.5</v>
      </c>
      <c r="F3" s="3">
        <f>G3*E3</f>
        <v>-30</v>
      </c>
      <c r="G3" s="4">
        <f>20</f>
        <v>20</v>
      </c>
      <c r="H3" s="5">
        <f>1/3</f>
        <v>0.33333333333333331</v>
      </c>
      <c r="J3" s="1" t="s">
        <v>2</v>
      </c>
      <c r="K3" s="6">
        <f>L3+M3*P3</f>
        <v>266.66666666666669</v>
      </c>
      <c r="L3" s="6">
        <f>270-3</f>
        <v>267</v>
      </c>
      <c r="M3" s="6">
        <f>-1</f>
        <v>-1</v>
      </c>
      <c r="N3" s="3">
        <f>O3*M3</f>
        <v>-20</v>
      </c>
      <c r="O3" s="4">
        <f>20</f>
        <v>20</v>
      </c>
      <c r="P3" s="5">
        <f>1/3</f>
        <v>0.33333333333333331</v>
      </c>
      <c r="R3" s="1" t="s">
        <v>3</v>
      </c>
      <c r="S3" s="6">
        <f>T3+U3*X3</f>
        <v>266.66666666666669</v>
      </c>
      <c r="T3" s="6">
        <f>270-3</f>
        <v>267</v>
      </c>
      <c r="U3" s="6">
        <f>-1</f>
        <v>-1</v>
      </c>
      <c r="V3" s="3">
        <f>W3*U3</f>
        <v>-20</v>
      </c>
      <c r="W3" s="4">
        <f>20</f>
        <v>20</v>
      </c>
      <c r="X3" s="5">
        <f>1/3</f>
        <v>0.33333333333333331</v>
      </c>
    </row>
    <row r="4" spans="1:30" x14ac:dyDescent="0.3">
      <c r="B4" s="7" t="s">
        <v>4</v>
      </c>
      <c r="C4" s="8">
        <f>D4+E4*H4</f>
        <v>304.83333333333331</v>
      </c>
      <c r="D4" s="8">
        <f>310-5</f>
        <v>305</v>
      </c>
      <c r="E4" s="8">
        <v>-0.5</v>
      </c>
      <c r="F4" s="9">
        <f>G4*E4</f>
        <v>-10</v>
      </c>
      <c r="G4" s="10">
        <f>20</f>
        <v>20</v>
      </c>
      <c r="H4" s="11">
        <f t="shared" ref="H4:H13" si="0">1/3</f>
        <v>0.33333333333333331</v>
      </c>
      <c r="J4" s="7" t="s">
        <v>5</v>
      </c>
      <c r="K4" s="12">
        <f t="shared" ref="K4:K19" si="1">L4+M4*P4</f>
        <v>229.16666666666666</v>
      </c>
      <c r="L4" s="12">
        <f>230</f>
        <v>230</v>
      </c>
      <c r="M4" s="12">
        <f>-2.5</f>
        <v>-2.5</v>
      </c>
      <c r="N4" s="9">
        <f t="shared" ref="N4:N19" si="2">O4*M4</f>
        <v>-50</v>
      </c>
      <c r="O4" s="10">
        <f>20</f>
        <v>20</v>
      </c>
      <c r="P4" s="11">
        <f t="shared" ref="P4:P13" si="3">1/3</f>
        <v>0.33333333333333331</v>
      </c>
      <c r="R4" s="7" t="s">
        <v>6</v>
      </c>
      <c r="S4" s="12">
        <f>T4+U4*X4</f>
        <v>252.33333333333334</v>
      </c>
      <c r="T4" s="12">
        <v>252</v>
      </c>
      <c r="U4" s="12">
        <v>1</v>
      </c>
      <c r="V4" s="9">
        <f t="shared" ref="V4:V8" si="4">W4*U4</f>
        <v>20</v>
      </c>
      <c r="W4" s="10">
        <f>20</f>
        <v>20</v>
      </c>
      <c r="X4" s="11">
        <f t="shared" ref="X4:X22" si="5">1/3</f>
        <v>0.33333333333333331</v>
      </c>
      <c r="Y4" s="13">
        <f>Z4+AA4*AD4</f>
        <v>280.66666666666669</v>
      </c>
      <c r="Z4" s="6">
        <v>280</v>
      </c>
      <c r="AA4" s="6">
        <v>2</v>
      </c>
      <c r="AB4" s="3">
        <f t="shared" ref="AB4:AB8" si="6">AC4*AA4</f>
        <v>40</v>
      </c>
      <c r="AC4" s="4">
        <f>20</f>
        <v>20</v>
      </c>
      <c r="AD4" s="5">
        <f t="shared" ref="AD4:AD8" si="7">1/3</f>
        <v>0.33333333333333331</v>
      </c>
    </row>
    <row r="5" spans="1:30" x14ac:dyDescent="0.3">
      <c r="B5" s="7" t="s">
        <v>7</v>
      </c>
      <c r="C5" s="8">
        <f>D5+E5*H5</f>
        <v>228.1</v>
      </c>
      <c r="D5" s="8">
        <f>230-1</f>
        <v>229</v>
      </c>
      <c r="E5" s="8">
        <v>-2.7</v>
      </c>
      <c r="F5" s="9">
        <f>G5*E5</f>
        <v>-54</v>
      </c>
      <c r="G5" s="10">
        <f>20</f>
        <v>20</v>
      </c>
      <c r="H5" s="11">
        <f t="shared" si="0"/>
        <v>0.33333333333333331</v>
      </c>
      <c r="J5" s="7" t="s">
        <v>8</v>
      </c>
      <c r="K5" s="12">
        <f t="shared" si="1"/>
        <v>229</v>
      </c>
      <c r="L5" s="12">
        <f>230-1</f>
        <v>229</v>
      </c>
      <c r="M5" s="12">
        <f>0</f>
        <v>0</v>
      </c>
      <c r="N5" s="9">
        <f t="shared" si="2"/>
        <v>0</v>
      </c>
      <c r="O5" s="10">
        <f>20</f>
        <v>20</v>
      </c>
      <c r="P5" s="11">
        <f t="shared" si="3"/>
        <v>0.33333333333333331</v>
      </c>
      <c r="R5" s="7" t="s">
        <v>9</v>
      </c>
      <c r="S5" s="12">
        <f t="shared" ref="S5:S8" si="8">T5+U5*X5</f>
        <v>251.33333333333334</v>
      </c>
      <c r="T5" s="12">
        <v>251</v>
      </c>
      <c r="U5" s="12">
        <v>1</v>
      </c>
      <c r="V5" s="9">
        <f t="shared" si="4"/>
        <v>20</v>
      </c>
      <c r="W5" s="10">
        <f>20</f>
        <v>20</v>
      </c>
      <c r="X5" s="11">
        <f t="shared" si="5"/>
        <v>0.33333333333333331</v>
      </c>
      <c r="Y5" s="14">
        <f t="shared" ref="Y5:Y8" si="9">Z5+AA5*AD5</f>
        <v>281.83333333333331</v>
      </c>
      <c r="Z5" s="12">
        <v>281</v>
      </c>
      <c r="AA5" s="12">
        <v>2.5</v>
      </c>
      <c r="AB5" s="9">
        <f t="shared" si="6"/>
        <v>50</v>
      </c>
      <c r="AC5" s="10">
        <f>20</f>
        <v>20</v>
      </c>
      <c r="AD5" s="11">
        <f t="shared" si="7"/>
        <v>0.33333333333333331</v>
      </c>
    </row>
    <row r="6" spans="1:30" x14ac:dyDescent="0.3">
      <c r="B6" s="7"/>
      <c r="C6" s="8"/>
      <c r="D6" s="8"/>
      <c r="E6" s="8"/>
      <c r="F6" s="9"/>
      <c r="G6" s="10"/>
      <c r="H6" s="11"/>
      <c r="J6" s="7" t="s">
        <v>10</v>
      </c>
      <c r="K6" s="12">
        <f t="shared" si="1"/>
        <v>228.16666666666666</v>
      </c>
      <c r="L6" s="12">
        <f>230-1</f>
        <v>229</v>
      </c>
      <c r="M6" s="12">
        <f>-2.5</f>
        <v>-2.5</v>
      </c>
      <c r="N6" s="9">
        <f t="shared" si="2"/>
        <v>-50</v>
      </c>
      <c r="O6" s="10">
        <f>20</f>
        <v>20</v>
      </c>
      <c r="P6" s="11">
        <f t="shared" si="3"/>
        <v>0.33333333333333331</v>
      </c>
      <c r="R6" s="7" t="s">
        <v>11</v>
      </c>
      <c r="S6" s="12">
        <f t="shared" si="8"/>
        <v>249.33333333333334</v>
      </c>
      <c r="T6" s="12">
        <v>250</v>
      </c>
      <c r="U6" s="12">
        <v>-2</v>
      </c>
      <c r="V6" s="9">
        <f t="shared" si="4"/>
        <v>-40</v>
      </c>
      <c r="W6" s="10">
        <f>20</f>
        <v>20</v>
      </c>
      <c r="X6" s="11">
        <f t="shared" si="5"/>
        <v>0.33333333333333331</v>
      </c>
      <c r="Y6" s="14">
        <f t="shared" si="9"/>
        <v>283.83333333333331</v>
      </c>
      <c r="Z6" s="12">
        <v>283</v>
      </c>
      <c r="AA6" s="12">
        <v>2.5</v>
      </c>
      <c r="AB6" s="9">
        <f t="shared" si="6"/>
        <v>50</v>
      </c>
      <c r="AC6" s="10">
        <f>20</f>
        <v>20</v>
      </c>
      <c r="AD6" s="11">
        <f t="shared" si="7"/>
        <v>0.33333333333333331</v>
      </c>
    </row>
    <row r="7" spans="1:30" x14ac:dyDescent="0.3">
      <c r="B7" s="7" t="s">
        <v>12</v>
      </c>
      <c r="C7" s="8">
        <f>D7+E7*H7</f>
        <v>266.5</v>
      </c>
      <c r="D7" s="8">
        <f>270-3</f>
        <v>267</v>
      </c>
      <c r="E7" s="8">
        <f>-1.5</f>
        <v>-1.5</v>
      </c>
      <c r="F7" s="9">
        <f>G7*E7</f>
        <v>-30</v>
      </c>
      <c r="G7" s="10">
        <f>20</f>
        <v>20</v>
      </c>
      <c r="H7" s="11">
        <f t="shared" si="0"/>
        <v>0.33333333333333331</v>
      </c>
      <c r="J7" s="7" t="s">
        <v>13</v>
      </c>
      <c r="K7" s="12">
        <f t="shared" si="1"/>
        <v>227.53333333333333</v>
      </c>
      <c r="L7" s="12">
        <f>230-2</f>
        <v>228</v>
      </c>
      <c r="M7" s="12">
        <f>-1.4</f>
        <v>-1.4</v>
      </c>
      <c r="N7" s="9">
        <f t="shared" si="2"/>
        <v>-28</v>
      </c>
      <c r="O7" s="10">
        <f>20</f>
        <v>20</v>
      </c>
      <c r="P7" s="11">
        <f t="shared" si="3"/>
        <v>0.33333333333333331</v>
      </c>
      <c r="R7" s="7" t="s">
        <v>14</v>
      </c>
      <c r="S7" s="12">
        <f t="shared" si="8"/>
        <v>247.33333333333334</v>
      </c>
      <c r="T7" s="12">
        <f>250-2</f>
        <v>248</v>
      </c>
      <c r="U7" s="12">
        <v>-2</v>
      </c>
      <c r="V7" s="9">
        <f t="shared" si="4"/>
        <v>-40</v>
      </c>
      <c r="W7" s="10">
        <f>20</f>
        <v>20</v>
      </c>
      <c r="X7" s="11">
        <f t="shared" si="5"/>
        <v>0.33333333333333331</v>
      </c>
      <c r="Y7" s="14">
        <f t="shared" si="9"/>
        <v>285.75</v>
      </c>
      <c r="Z7" s="12">
        <v>285</v>
      </c>
      <c r="AA7" s="12">
        <v>2.25</v>
      </c>
      <c r="AB7" s="9">
        <f t="shared" si="6"/>
        <v>45</v>
      </c>
      <c r="AC7" s="10">
        <f>20</f>
        <v>20</v>
      </c>
      <c r="AD7" s="11">
        <f t="shared" si="7"/>
        <v>0.33333333333333331</v>
      </c>
    </row>
    <row r="8" spans="1:30" ht="17.25" thickBot="1" x14ac:dyDescent="0.35">
      <c r="B8" s="7" t="s">
        <v>15</v>
      </c>
      <c r="C8" s="8">
        <f>D8+E8*H8</f>
        <v>304.73333333333335</v>
      </c>
      <c r="D8" s="8">
        <f>310-5</f>
        <v>305</v>
      </c>
      <c r="E8" s="8">
        <f>-0.8</f>
        <v>-0.8</v>
      </c>
      <c r="F8" s="9">
        <f>G8*E8</f>
        <v>-16</v>
      </c>
      <c r="G8" s="10">
        <f>20</f>
        <v>20</v>
      </c>
      <c r="H8" s="11">
        <f t="shared" si="0"/>
        <v>0.33333333333333331</v>
      </c>
      <c r="J8" s="7"/>
      <c r="K8" s="12"/>
      <c r="L8" s="12"/>
      <c r="M8" s="12"/>
      <c r="N8" s="9">
        <f t="shared" si="2"/>
        <v>0</v>
      </c>
      <c r="P8" s="15"/>
      <c r="R8" s="7" t="s">
        <v>16</v>
      </c>
      <c r="S8" s="12">
        <f t="shared" si="8"/>
        <v>246.16666666666666</v>
      </c>
      <c r="T8" s="12">
        <f>250-3</f>
        <v>247</v>
      </c>
      <c r="U8" s="12">
        <v>-2.5</v>
      </c>
      <c r="V8" s="9">
        <f t="shared" si="4"/>
        <v>-50</v>
      </c>
      <c r="W8" s="10">
        <f>20</f>
        <v>20</v>
      </c>
      <c r="X8" s="11">
        <f t="shared" si="5"/>
        <v>0.33333333333333331</v>
      </c>
      <c r="Y8" s="16">
        <f t="shared" si="9"/>
        <v>286.93333333333334</v>
      </c>
      <c r="Z8" s="17">
        <v>286</v>
      </c>
      <c r="AA8" s="17">
        <v>2.8</v>
      </c>
      <c r="AB8" s="18">
        <f t="shared" si="6"/>
        <v>56</v>
      </c>
      <c r="AC8" s="19">
        <f>20</f>
        <v>20</v>
      </c>
      <c r="AD8" s="20">
        <f t="shared" si="7"/>
        <v>0.33333333333333331</v>
      </c>
    </row>
    <row r="9" spans="1:30" x14ac:dyDescent="0.3">
      <c r="B9" s="7" t="s">
        <v>17</v>
      </c>
      <c r="C9" s="8">
        <f>D9+E9*H9</f>
        <v>205.6</v>
      </c>
      <c r="D9" s="8">
        <f>210-4</f>
        <v>206</v>
      </c>
      <c r="E9" s="8">
        <f>-1.2</f>
        <v>-1.2</v>
      </c>
      <c r="F9" s="9">
        <f>G9*E9</f>
        <v>-24</v>
      </c>
      <c r="G9" s="10">
        <f>20</f>
        <v>20</v>
      </c>
      <c r="H9" s="11">
        <f t="shared" si="0"/>
        <v>0.33333333333333331</v>
      </c>
      <c r="J9" s="7" t="s">
        <v>12</v>
      </c>
      <c r="K9" s="12">
        <f t="shared" si="1"/>
        <v>266.66666666666669</v>
      </c>
      <c r="L9" s="12">
        <f>270-3</f>
        <v>267</v>
      </c>
      <c r="M9" s="12">
        <f>-1</f>
        <v>-1</v>
      </c>
      <c r="N9" s="9">
        <f t="shared" si="2"/>
        <v>-20</v>
      </c>
      <c r="O9" s="10">
        <f>20</f>
        <v>20</v>
      </c>
      <c r="P9" s="11">
        <f>1/3</f>
        <v>0.33333333333333331</v>
      </c>
      <c r="R9" s="7"/>
      <c r="S9" s="12"/>
      <c r="T9" s="12"/>
      <c r="U9" s="12"/>
      <c r="V9" s="9"/>
      <c r="W9" s="10"/>
      <c r="X9" s="11"/>
    </row>
    <row r="10" spans="1:30" ht="17.25" thickBot="1" x14ac:dyDescent="0.35">
      <c r="B10" s="7"/>
      <c r="C10" s="8"/>
      <c r="D10" s="8"/>
      <c r="E10" s="8"/>
      <c r="F10" s="9"/>
      <c r="G10" s="10"/>
      <c r="H10" s="11"/>
      <c r="J10" s="7" t="s">
        <v>18</v>
      </c>
      <c r="K10" s="12">
        <f t="shared" si="1"/>
        <v>229.16666666666666</v>
      </c>
      <c r="L10" s="12">
        <f>230</f>
        <v>230</v>
      </c>
      <c r="M10" s="12">
        <f>-2.5</f>
        <v>-2.5</v>
      </c>
      <c r="N10" s="9">
        <f t="shared" si="2"/>
        <v>-50</v>
      </c>
      <c r="O10" s="10">
        <f>20</f>
        <v>20</v>
      </c>
      <c r="P10" s="11">
        <f t="shared" si="3"/>
        <v>0.33333333333333331</v>
      </c>
      <c r="R10" s="7" t="s">
        <v>12</v>
      </c>
      <c r="S10" s="12">
        <f t="shared" ref="S10:S15" si="10">T10+U10*X10</f>
        <v>266.5</v>
      </c>
      <c r="T10" s="12">
        <f>270-3</f>
        <v>267</v>
      </c>
      <c r="U10" s="12">
        <f>-1.5</f>
        <v>-1.5</v>
      </c>
      <c r="V10" s="9">
        <f>W10*U10</f>
        <v>-30</v>
      </c>
      <c r="W10" s="10">
        <f>20</f>
        <v>20</v>
      </c>
      <c r="X10" s="11">
        <f t="shared" si="5"/>
        <v>0.33333333333333331</v>
      </c>
    </row>
    <row r="11" spans="1:30" x14ac:dyDescent="0.3">
      <c r="B11" s="7" t="s">
        <v>12</v>
      </c>
      <c r="C11" s="8">
        <f>D11+E11*H11</f>
        <v>266.5</v>
      </c>
      <c r="D11" s="8">
        <f>270-3</f>
        <v>267</v>
      </c>
      <c r="E11" s="8">
        <f>-1.5</f>
        <v>-1.5</v>
      </c>
      <c r="F11" s="9">
        <f>G11*E11</f>
        <v>-30</v>
      </c>
      <c r="G11" s="10">
        <f>20</f>
        <v>20</v>
      </c>
      <c r="H11" s="11">
        <f t="shared" si="0"/>
        <v>0.33333333333333331</v>
      </c>
      <c r="J11" s="7" t="s">
        <v>17</v>
      </c>
      <c r="K11" s="12">
        <f t="shared" si="1"/>
        <v>229.06666666666666</v>
      </c>
      <c r="L11" s="12">
        <f>230</f>
        <v>230</v>
      </c>
      <c r="M11" s="12">
        <f>-2.8</f>
        <v>-2.8</v>
      </c>
      <c r="N11" s="9">
        <f t="shared" si="2"/>
        <v>-56</v>
      </c>
      <c r="O11" s="10">
        <f>20</f>
        <v>20</v>
      </c>
      <c r="P11" s="11">
        <f t="shared" si="3"/>
        <v>0.33333333333333331</v>
      </c>
      <c r="R11" s="7" t="s">
        <v>18</v>
      </c>
      <c r="S11" s="12">
        <f t="shared" si="10"/>
        <v>252.5</v>
      </c>
      <c r="T11" s="12">
        <v>252</v>
      </c>
      <c r="U11" s="12">
        <v>1.5</v>
      </c>
      <c r="V11" s="9">
        <f t="shared" ref="V11:V15" si="11">W11*U11</f>
        <v>30</v>
      </c>
      <c r="W11" s="10">
        <f>20</f>
        <v>20</v>
      </c>
      <c r="X11" s="11">
        <f t="shared" si="5"/>
        <v>0.33333333333333331</v>
      </c>
      <c r="Y11" s="13">
        <f>Z11+AA11*AD11</f>
        <v>280.75</v>
      </c>
      <c r="Z11" s="6">
        <v>280</v>
      </c>
      <c r="AA11" s="6">
        <v>2.25</v>
      </c>
      <c r="AB11" s="3">
        <f t="shared" ref="AB11:AB15" si="12">AC11*AA11</f>
        <v>45</v>
      </c>
      <c r="AC11" s="4">
        <f>20</f>
        <v>20</v>
      </c>
      <c r="AD11" s="5">
        <f t="shared" ref="AD11:AD15" si="13">1/3</f>
        <v>0.33333333333333331</v>
      </c>
    </row>
    <row r="12" spans="1:30" x14ac:dyDescent="0.3">
      <c r="B12" s="7" t="s">
        <v>15</v>
      </c>
      <c r="C12" s="8">
        <f>D12+E12*H12</f>
        <v>304.83333333333331</v>
      </c>
      <c r="D12" s="8">
        <f>310-5</f>
        <v>305</v>
      </c>
      <c r="E12" s="8">
        <f>-0.5</f>
        <v>-0.5</v>
      </c>
      <c r="F12" s="9">
        <f>G12*E12</f>
        <v>-10</v>
      </c>
      <c r="G12" s="10">
        <f>20</f>
        <v>20</v>
      </c>
      <c r="H12" s="11">
        <f t="shared" si="0"/>
        <v>0.33333333333333331</v>
      </c>
      <c r="J12" s="7" t="s">
        <v>19</v>
      </c>
      <c r="K12" s="12">
        <f t="shared" si="1"/>
        <v>228.16666666666666</v>
      </c>
      <c r="L12" s="12">
        <f>230-1</f>
        <v>229</v>
      </c>
      <c r="M12" s="12">
        <f>-2.5</f>
        <v>-2.5</v>
      </c>
      <c r="N12" s="9">
        <f t="shared" si="2"/>
        <v>-50</v>
      </c>
      <c r="O12" s="10">
        <f>20</f>
        <v>20</v>
      </c>
      <c r="P12" s="11">
        <f t="shared" si="3"/>
        <v>0.33333333333333331</v>
      </c>
      <c r="R12" s="7" t="s">
        <v>17</v>
      </c>
      <c r="S12" s="12">
        <f t="shared" si="10"/>
        <v>251.44444444444446</v>
      </c>
      <c r="T12" s="12">
        <v>251</v>
      </c>
      <c r="U12" s="12">
        <f>1+1/3</f>
        <v>1.3333333333333333</v>
      </c>
      <c r="V12" s="9">
        <f t="shared" si="11"/>
        <v>26.666666666666664</v>
      </c>
      <c r="W12" s="10">
        <f>20</f>
        <v>20</v>
      </c>
      <c r="X12" s="11">
        <f t="shared" si="5"/>
        <v>0.33333333333333331</v>
      </c>
      <c r="Y12" s="14">
        <f t="shared" ref="Y12:Y15" si="14">Z12+AA12*AD12</f>
        <v>281.83333333333331</v>
      </c>
      <c r="Z12" s="12">
        <v>281</v>
      </c>
      <c r="AA12" s="12">
        <v>2.5</v>
      </c>
      <c r="AB12" s="9">
        <f t="shared" si="12"/>
        <v>50</v>
      </c>
      <c r="AC12" s="10">
        <f>20</f>
        <v>20</v>
      </c>
      <c r="AD12" s="11">
        <f t="shared" si="13"/>
        <v>0.33333333333333331</v>
      </c>
    </row>
    <row r="13" spans="1:30" ht="17.25" thickBot="1" x14ac:dyDescent="0.35">
      <c r="B13" s="21" t="s">
        <v>17</v>
      </c>
      <c r="C13" s="22">
        <f>D13+E13*H13</f>
        <v>228.16666666666666</v>
      </c>
      <c r="D13" s="22">
        <f>230-1</f>
        <v>229</v>
      </c>
      <c r="E13" s="22">
        <f>-2.5</f>
        <v>-2.5</v>
      </c>
      <c r="F13" s="18">
        <f>G13*E13</f>
        <v>-50</v>
      </c>
      <c r="G13" s="19">
        <f>20</f>
        <v>20</v>
      </c>
      <c r="H13" s="20">
        <f t="shared" si="0"/>
        <v>0.33333333333333331</v>
      </c>
      <c r="J13" s="7" t="s">
        <v>20</v>
      </c>
      <c r="K13" s="12">
        <f t="shared" si="1"/>
        <v>227.83333333333334</v>
      </c>
      <c r="L13" s="12">
        <f>230-2</f>
        <v>228</v>
      </c>
      <c r="M13" s="12">
        <f>-0.5</f>
        <v>-0.5</v>
      </c>
      <c r="N13" s="9">
        <f t="shared" si="2"/>
        <v>-10</v>
      </c>
      <c r="O13" s="10">
        <f>20</f>
        <v>20</v>
      </c>
      <c r="P13" s="11">
        <f t="shared" si="3"/>
        <v>0.33333333333333331</v>
      </c>
      <c r="R13" s="7" t="s">
        <v>21</v>
      </c>
      <c r="S13" s="12">
        <f t="shared" si="10"/>
        <v>249.41666666666666</v>
      </c>
      <c r="T13" s="12">
        <v>250</v>
      </c>
      <c r="U13" s="12">
        <f>-(2-0.25)</f>
        <v>-1.75</v>
      </c>
      <c r="V13" s="9">
        <f t="shared" si="11"/>
        <v>-35</v>
      </c>
      <c r="W13" s="10">
        <f>20</f>
        <v>20</v>
      </c>
      <c r="X13" s="11">
        <f t="shared" si="5"/>
        <v>0.33333333333333331</v>
      </c>
      <c r="Y13" s="14">
        <f t="shared" si="14"/>
        <v>283.91666666666669</v>
      </c>
      <c r="Z13" s="12">
        <v>283</v>
      </c>
      <c r="AA13" s="12">
        <v>2.75</v>
      </c>
      <c r="AB13" s="9">
        <f t="shared" si="12"/>
        <v>55</v>
      </c>
      <c r="AC13" s="10">
        <f>20</f>
        <v>20</v>
      </c>
      <c r="AD13" s="11">
        <f t="shared" si="13"/>
        <v>0.33333333333333331</v>
      </c>
    </row>
    <row r="14" spans="1:30" x14ac:dyDescent="0.3">
      <c r="J14" s="7"/>
      <c r="K14" s="12"/>
      <c r="L14" s="12"/>
      <c r="M14" s="12"/>
      <c r="N14" s="9">
        <f t="shared" si="2"/>
        <v>0</v>
      </c>
      <c r="P14" s="15"/>
      <c r="R14" s="7" t="s">
        <v>19</v>
      </c>
      <c r="S14" s="12">
        <f t="shared" si="10"/>
        <v>247.5</v>
      </c>
      <c r="T14" s="12">
        <f>250-2</f>
        <v>248</v>
      </c>
      <c r="U14" s="12">
        <v>-1.5</v>
      </c>
      <c r="V14" s="9">
        <f t="shared" si="11"/>
        <v>-30</v>
      </c>
      <c r="W14" s="10">
        <f>20</f>
        <v>20</v>
      </c>
      <c r="X14" s="11">
        <f t="shared" si="5"/>
        <v>0.33333333333333331</v>
      </c>
      <c r="Y14" s="14">
        <f t="shared" si="14"/>
        <v>285.83333333333331</v>
      </c>
      <c r="Z14" s="12">
        <v>285</v>
      </c>
      <c r="AA14" s="12">
        <v>2.5</v>
      </c>
      <c r="AB14" s="9">
        <f t="shared" si="12"/>
        <v>50</v>
      </c>
      <c r="AC14" s="10">
        <f>20</f>
        <v>20</v>
      </c>
      <c r="AD14" s="11">
        <f t="shared" si="13"/>
        <v>0.33333333333333331</v>
      </c>
    </row>
    <row r="15" spans="1:30" ht="17.25" thickBot="1" x14ac:dyDescent="0.35">
      <c r="J15" s="7" t="s">
        <v>12</v>
      </c>
      <c r="K15" s="12">
        <f t="shared" si="1"/>
        <v>266.66666666666669</v>
      </c>
      <c r="L15" s="12">
        <f>270-3</f>
        <v>267</v>
      </c>
      <c r="M15" s="12">
        <f>-1</f>
        <v>-1</v>
      </c>
      <c r="N15" s="9">
        <f t="shared" si="2"/>
        <v>-20</v>
      </c>
      <c r="O15" s="10">
        <f>20</f>
        <v>20</v>
      </c>
      <c r="P15" s="11">
        <f>1/3</f>
        <v>0.33333333333333331</v>
      </c>
      <c r="R15" s="7" t="s">
        <v>20</v>
      </c>
      <c r="S15" s="12">
        <f t="shared" si="10"/>
        <v>246.33333333333334</v>
      </c>
      <c r="T15" s="12">
        <v>246</v>
      </c>
      <c r="U15" s="12">
        <v>1</v>
      </c>
      <c r="V15" s="9">
        <f t="shared" si="11"/>
        <v>20</v>
      </c>
      <c r="W15" s="10">
        <f>20</f>
        <v>20</v>
      </c>
      <c r="X15" s="11">
        <f t="shared" si="5"/>
        <v>0.33333333333333331</v>
      </c>
      <c r="Y15" s="16">
        <f t="shared" si="14"/>
        <v>287</v>
      </c>
      <c r="Z15" s="17">
        <v>287</v>
      </c>
      <c r="AA15" s="17">
        <v>0</v>
      </c>
      <c r="AB15" s="18">
        <f t="shared" si="12"/>
        <v>0</v>
      </c>
      <c r="AC15" s="19">
        <f>20</f>
        <v>20</v>
      </c>
      <c r="AD15" s="20">
        <f t="shared" si="13"/>
        <v>0.33333333333333331</v>
      </c>
    </row>
    <row r="16" spans="1:30" x14ac:dyDescent="0.3">
      <c r="J16" s="7" t="s">
        <v>18</v>
      </c>
      <c r="K16" s="12">
        <f t="shared" si="1"/>
        <v>229.4</v>
      </c>
      <c r="L16" s="12">
        <f>230</f>
        <v>230</v>
      </c>
      <c r="M16" s="12">
        <f>-1.8</f>
        <v>-1.8</v>
      </c>
      <c r="N16" s="9">
        <f t="shared" si="2"/>
        <v>-36</v>
      </c>
      <c r="O16" s="10">
        <f>20</f>
        <v>20</v>
      </c>
      <c r="P16" s="11">
        <f t="shared" ref="P16:P19" si="15">1/3</f>
        <v>0.33333333333333331</v>
      </c>
      <c r="R16" s="7"/>
      <c r="S16" s="12"/>
      <c r="T16" s="12"/>
      <c r="U16" s="12"/>
      <c r="V16" s="9"/>
      <c r="W16" s="10"/>
      <c r="X16" s="11"/>
    </row>
    <row r="17" spans="10:30" ht="17.25" thickBot="1" x14ac:dyDescent="0.35">
      <c r="J17" s="7" t="s">
        <v>17</v>
      </c>
      <c r="K17" s="12">
        <f t="shared" si="1"/>
        <v>229.16666666666666</v>
      </c>
      <c r="L17" s="12">
        <f>230</f>
        <v>230</v>
      </c>
      <c r="M17" s="12">
        <f>-2.5</f>
        <v>-2.5</v>
      </c>
      <c r="N17" s="9">
        <f t="shared" si="2"/>
        <v>-50</v>
      </c>
      <c r="O17" s="10">
        <f>20</f>
        <v>20</v>
      </c>
      <c r="P17" s="11">
        <f t="shared" si="15"/>
        <v>0.33333333333333331</v>
      </c>
      <c r="R17" s="7" t="s">
        <v>12</v>
      </c>
      <c r="S17" s="12">
        <f t="shared" ref="S17:S22" si="16">T17+U17*X17</f>
        <v>266.5</v>
      </c>
      <c r="T17" s="12">
        <f>270-3</f>
        <v>267</v>
      </c>
      <c r="U17" s="12">
        <f>-1.5</f>
        <v>-1.5</v>
      </c>
      <c r="V17" s="9">
        <f>W17*U17</f>
        <v>-30</v>
      </c>
      <c r="W17" s="10">
        <f>20</f>
        <v>20</v>
      </c>
      <c r="X17" s="11">
        <f t="shared" si="5"/>
        <v>0.33333333333333331</v>
      </c>
    </row>
    <row r="18" spans="10:30" x14ac:dyDescent="0.3">
      <c r="J18" s="7" t="s">
        <v>19</v>
      </c>
      <c r="K18" s="12">
        <f t="shared" si="1"/>
        <v>228.16666666666666</v>
      </c>
      <c r="L18" s="12">
        <f>230-1</f>
        <v>229</v>
      </c>
      <c r="M18" s="12">
        <f>-2.5</f>
        <v>-2.5</v>
      </c>
      <c r="N18" s="9">
        <f t="shared" si="2"/>
        <v>-50</v>
      </c>
      <c r="O18" s="10">
        <f>20</f>
        <v>20</v>
      </c>
      <c r="P18" s="11">
        <f t="shared" si="15"/>
        <v>0.33333333333333331</v>
      </c>
      <c r="R18" s="7" t="s">
        <v>18</v>
      </c>
      <c r="S18" s="12">
        <f t="shared" si="16"/>
        <v>252.5</v>
      </c>
      <c r="T18" s="12">
        <v>252</v>
      </c>
      <c r="U18" s="12">
        <v>1.5</v>
      </c>
      <c r="V18" s="9">
        <f t="shared" ref="V18:V22" si="17">W18*U18</f>
        <v>30</v>
      </c>
      <c r="W18" s="10">
        <f>20</f>
        <v>20</v>
      </c>
      <c r="X18" s="11">
        <f t="shared" si="5"/>
        <v>0.33333333333333331</v>
      </c>
      <c r="Y18" s="13">
        <f>Z18+AA18*AD18</f>
        <v>280.53333333333336</v>
      </c>
      <c r="Z18" s="6">
        <v>280</v>
      </c>
      <c r="AA18" s="6">
        <v>1.6</v>
      </c>
      <c r="AB18" s="3">
        <f t="shared" ref="AB18:AB22" si="18">AC18*AA18</f>
        <v>32</v>
      </c>
      <c r="AC18" s="4">
        <f>20</f>
        <v>20</v>
      </c>
      <c r="AD18" s="5">
        <f t="shared" ref="AD18:AD22" si="19">1/3</f>
        <v>0.33333333333333331</v>
      </c>
    </row>
    <row r="19" spans="10:30" ht="17.25" thickBot="1" x14ac:dyDescent="0.35">
      <c r="J19" s="21" t="s">
        <v>20</v>
      </c>
      <c r="K19" s="17">
        <f t="shared" si="1"/>
        <v>227.83333333333334</v>
      </c>
      <c r="L19" s="17">
        <f>230-2</f>
        <v>228</v>
      </c>
      <c r="M19" s="17">
        <f>-0.5</f>
        <v>-0.5</v>
      </c>
      <c r="N19" s="18">
        <f t="shared" si="2"/>
        <v>-10</v>
      </c>
      <c r="O19" s="19">
        <f>20</f>
        <v>20</v>
      </c>
      <c r="P19" s="20">
        <f t="shared" si="15"/>
        <v>0.33333333333333331</v>
      </c>
      <c r="R19" s="7" t="s">
        <v>17</v>
      </c>
      <c r="S19" s="12">
        <f t="shared" si="16"/>
        <v>251.43333333333334</v>
      </c>
      <c r="T19" s="12">
        <v>251</v>
      </c>
      <c r="U19" s="12">
        <v>1.3</v>
      </c>
      <c r="V19" s="9">
        <f t="shared" si="17"/>
        <v>26</v>
      </c>
      <c r="W19" s="10">
        <f>20</f>
        <v>20</v>
      </c>
      <c r="X19" s="11">
        <f t="shared" si="5"/>
        <v>0.33333333333333331</v>
      </c>
      <c r="Y19" s="14">
        <f t="shared" ref="Y19:Y22" si="20">Z19+AA19*AD19</f>
        <v>281.66666666666669</v>
      </c>
      <c r="Z19" s="12">
        <v>281</v>
      </c>
      <c r="AA19" s="12">
        <v>2</v>
      </c>
      <c r="AB19" s="9">
        <f t="shared" si="18"/>
        <v>40</v>
      </c>
      <c r="AC19" s="10">
        <f>20</f>
        <v>20</v>
      </c>
      <c r="AD19" s="11">
        <f t="shared" si="19"/>
        <v>0.33333333333333331</v>
      </c>
    </row>
    <row r="20" spans="10:30" x14ac:dyDescent="0.3">
      <c r="R20" s="7" t="s">
        <v>21</v>
      </c>
      <c r="S20" s="12">
        <f t="shared" si="16"/>
        <v>249.5</v>
      </c>
      <c r="T20" s="12">
        <v>250</v>
      </c>
      <c r="U20" s="12">
        <v>-1.5</v>
      </c>
      <c r="V20" s="9">
        <f t="shared" si="17"/>
        <v>-30</v>
      </c>
      <c r="W20" s="10">
        <f>20</f>
        <v>20</v>
      </c>
      <c r="X20" s="11">
        <f t="shared" si="5"/>
        <v>0.33333333333333331</v>
      </c>
      <c r="Y20" s="14">
        <f t="shared" si="20"/>
        <v>283.66666666666669</v>
      </c>
      <c r="Z20" s="12">
        <v>283</v>
      </c>
      <c r="AA20" s="12">
        <v>2</v>
      </c>
      <c r="AB20" s="9">
        <f t="shared" si="18"/>
        <v>40</v>
      </c>
      <c r="AC20" s="10">
        <f>20</f>
        <v>20</v>
      </c>
      <c r="AD20" s="11">
        <f t="shared" si="19"/>
        <v>0.33333333333333331</v>
      </c>
    </row>
    <row r="21" spans="10:30" x14ac:dyDescent="0.3">
      <c r="R21" s="7" t="s">
        <v>19</v>
      </c>
      <c r="S21" s="12">
        <f t="shared" si="16"/>
        <v>247.5</v>
      </c>
      <c r="T21" s="12">
        <f>250-2</f>
        <v>248</v>
      </c>
      <c r="U21" s="12">
        <v>-1.5</v>
      </c>
      <c r="V21" s="9">
        <f t="shared" si="17"/>
        <v>-30</v>
      </c>
      <c r="W21" s="10">
        <f>20</f>
        <v>20</v>
      </c>
      <c r="X21" s="11">
        <f t="shared" si="5"/>
        <v>0.33333333333333331</v>
      </c>
      <c r="Y21" s="14">
        <f t="shared" si="20"/>
        <v>285.66666666666669</v>
      </c>
      <c r="Z21" s="12">
        <v>285</v>
      </c>
      <c r="AA21" s="12">
        <v>2</v>
      </c>
      <c r="AB21" s="9">
        <f t="shared" si="18"/>
        <v>40</v>
      </c>
      <c r="AC21" s="10">
        <f>20</f>
        <v>20</v>
      </c>
      <c r="AD21" s="11">
        <f t="shared" si="19"/>
        <v>0.33333333333333331</v>
      </c>
    </row>
    <row r="22" spans="10:30" ht="17.25" thickBot="1" x14ac:dyDescent="0.35">
      <c r="R22" s="21" t="s">
        <v>20</v>
      </c>
      <c r="S22" s="17">
        <f t="shared" si="16"/>
        <v>246.4</v>
      </c>
      <c r="T22" s="17">
        <f>250-3</f>
        <v>247</v>
      </c>
      <c r="U22" s="17">
        <v>-1.8</v>
      </c>
      <c r="V22" s="18">
        <f t="shared" si="17"/>
        <v>-36</v>
      </c>
      <c r="W22" s="19">
        <f>20</f>
        <v>20</v>
      </c>
      <c r="X22" s="20">
        <f t="shared" si="5"/>
        <v>0.33333333333333331</v>
      </c>
      <c r="Y22" s="16">
        <f t="shared" si="20"/>
        <v>286.83333333333331</v>
      </c>
      <c r="Z22" s="17">
        <v>286</v>
      </c>
      <c r="AA22" s="17">
        <v>2.5</v>
      </c>
      <c r="AB22" s="18">
        <f t="shared" si="18"/>
        <v>50</v>
      </c>
      <c r="AC22" s="19">
        <f>20</f>
        <v>20</v>
      </c>
      <c r="AD22" s="20">
        <f t="shared" si="19"/>
        <v>0.33333333333333331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김태훈</dc:creator>
  <cp:lastModifiedBy>김태훈</cp:lastModifiedBy>
  <dcterms:created xsi:type="dcterms:W3CDTF">2022-11-07T21:52:25Z</dcterms:created>
  <dcterms:modified xsi:type="dcterms:W3CDTF">2022-11-07T21:53:09Z</dcterms:modified>
</cp:coreProperties>
</file>