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C295C52B-1C4C-4477-8394-21F8833A9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come Analysis" sheetId="1" r:id="rId1"/>
  </sheets>
  <definedNames>
    <definedName name="Frozen_Panes" localSheetId="0" hidden="1">'Income Analysis'!$A$1</definedName>
    <definedName name="Horizontal_Windows" localSheetId="0" hidden="1">'Income Analysis'!$A$1</definedName>
    <definedName name="Q1_sales">'Income Analysis'!$B$4:$E$9</definedName>
    <definedName name="wvu.Frozen._.Panes." localSheetId="0" hidden="1">{TRUE,TRUE,-1.25,-15.5,484.5,301.5,FALSE,TRUE,TRUE,TRUE,0,1,2,1,3,1,2,4,TRUE,TRUE,3,TRUE,1,TRUE,100,"R3C2","R3C2",1,8,0,0.75,0.75,1,1,2,"&amp;C&amp;""Times""&amp;18&amp;B&amp;IRegional Income and Ratio Analysis","&amp;C&amp;""Times""&amp;12&amp;B&amp;IPage &amp;P of &amp;N",FALSE,FALSE,FALSE,TRUE,1,100,#N/A,#N/A,FALSE,"=C1","R1","C1",FALSE,FALSE}</definedName>
    <definedName name="wvu.Horizontal._.Windows." localSheetId="0" hidden="1">{TRUE,TRUE,1,1,480,139.5,FALSE,TRUE,TRUE,TRUE,0,1,#N/A,1,#N/A,4.53508771929825,6.1,1,FALSE,FALSE,1,TRUE,1,FALSE,100,"R1C1","R1C1",1,8,0,0.75,0.75,1,1,2,"&amp;C&amp;""Times""&amp;18&amp;B&amp;IRegional Income and Ratio Analysis","&amp;C&amp;""Times""&amp;12&amp;B&amp;IPage &amp;P of &amp;N",FALSE,FALSE,FALSE,TRUE,1,100,#N/A,#N/A,FALSE,"=C1","R1","C1",FALSE,FALSE}</definedName>
    <definedName name="Z_0CBE2CE1_A490_4C38_B588_70BE2997123A_.wvu.PrintTitles" localSheetId="0" hidden="1">'Income Analysis'!$A:$A</definedName>
    <definedName name="Z_3B004334_3624_438F_978C_21FF5955863D_.wvu.PrintTitles" localSheetId="0" hidden="1">'Income Analysis'!$A:$A</definedName>
    <definedName name="Z_530BAA1C_827B_4038_A3DF_17A0F0C4D28D_.wvu.Cols" localSheetId="0" hidden="1">'Income Analysis'!$B:$D,'Income Analysis'!$F:$H,'Income Analysis'!$J:$O</definedName>
    <definedName name="Z_530BAA1C_827B_4038_A3DF_17A0F0C4D28D_.wvu.PrintTitles" localSheetId="0" hidden="1">'Income Analysis'!$A:$A</definedName>
    <definedName name="Z_7C072B41_1D3E_4A73_ACE9_4EA25F3AADEC_.wvu.PrintTitles" localSheetId="0" hidden="1">'Income Analysis'!$A:$A</definedName>
  </definedNames>
  <calcPr calcId="191029"/>
  <customWorkbookViews>
    <customWorkbookView name="My View" guid="{40FCD256-CD20-4449-98D8-F78F8F1AD6AA}" xWindow="1072" windowWidth="848" windowHeight="1040" activeSheetId="1" showComments="commIndAndComment"/>
    <customWorkbookView name="Normal 100%" guid="{3B004334-3624-438F-978C-21FF5955863D}" maximized="1" windowWidth="796" windowHeight="433" activeSheetId="1"/>
    <customWorkbookView name="Qtrs 1-2 100%" guid="{530BAA1C-827B-4038-A3DF-17A0F0C4D28D}" maximized="1" windowWidth="796" windowHeight="433" activeSheetId="1"/>
    <customWorkbookView name="Frozen Panes 100%" guid="{7C072B41-1D3E-4A73-ACE9-4EA25F3AADEC}" maximized="1" windowWidth="796" windowHeight="433" activeSheetId="1"/>
    <customWorkbookView name="Frozen Panes 35%" guid="{0CBE2CE1-A490-4C38-B588-70BE2997123A}" maximized="1" windowWidth="796" windowHeight="433" activeSheetId="1"/>
  </customWorkbookView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E6" i="1" s="1"/>
  <c r="C7" i="1"/>
  <c r="D7" i="1" s="1"/>
  <c r="C8" i="1"/>
  <c r="D8" i="1" s="1"/>
  <c r="B9" i="1"/>
  <c r="C12" i="1"/>
  <c r="D12" i="1" s="1"/>
  <c r="C13" i="1"/>
  <c r="D13" i="1" s="1"/>
  <c r="C14" i="1"/>
  <c r="D14" i="1" s="1"/>
  <c r="C15" i="1"/>
  <c r="D15" i="1" s="1"/>
  <c r="C16" i="1"/>
  <c r="D16" i="1" s="1"/>
  <c r="B17" i="1"/>
  <c r="C20" i="1"/>
  <c r="D20" i="1" s="1"/>
  <c r="C21" i="1"/>
  <c r="D21" i="1" s="1"/>
  <c r="E21" i="1" s="1"/>
  <c r="C22" i="1"/>
  <c r="D22" i="1" s="1"/>
  <c r="C23" i="1"/>
  <c r="D23" i="1" s="1"/>
  <c r="C24" i="1"/>
  <c r="D24" i="1" s="1"/>
  <c r="E24" i="1" s="1"/>
  <c r="B25" i="1"/>
  <c r="B33" i="1"/>
  <c r="B52" i="1" s="1"/>
  <c r="B39" i="1"/>
  <c r="B40" i="1"/>
  <c r="B41" i="1"/>
  <c r="B42" i="1"/>
  <c r="B43" i="1"/>
  <c r="B47" i="1"/>
  <c r="B48" i="1"/>
  <c r="B49" i="1"/>
  <c r="B50" i="1"/>
  <c r="B51" i="1"/>
  <c r="C40" i="1" l="1"/>
  <c r="C31" i="1"/>
  <c r="C50" i="1" s="1"/>
  <c r="C17" i="1"/>
  <c r="C42" i="1"/>
  <c r="C29" i="1"/>
  <c r="C48" i="1" s="1"/>
  <c r="C43" i="1"/>
  <c r="C41" i="1"/>
  <c r="B44" i="1"/>
  <c r="C39" i="1"/>
  <c r="C32" i="1"/>
  <c r="C51" i="1" s="1"/>
  <c r="C30" i="1"/>
  <c r="C49" i="1" s="1"/>
  <c r="C25" i="1"/>
  <c r="C9" i="1"/>
  <c r="F6" i="1"/>
  <c r="G6" i="1" s="1"/>
  <c r="H6" i="1" s="1"/>
  <c r="I6" i="1" s="1"/>
  <c r="C28" i="1"/>
  <c r="E8" i="1"/>
  <c r="F8" i="1"/>
  <c r="G8" i="1" s="1"/>
  <c r="H8" i="1" s="1"/>
  <c r="I8" i="1" s="1"/>
  <c r="F5" i="1"/>
  <c r="G5" i="1" s="1"/>
  <c r="H5" i="1" s="1"/>
  <c r="E5" i="1"/>
  <c r="F24" i="1"/>
  <c r="G24" i="1" s="1"/>
  <c r="H24" i="1" s="1"/>
  <c r="J24" i="1" s="1"/>
  <c r="K24" i="1" s="1"/>
  <c r="L24" i="1" s="1"/>
  <c r="M24" i="1" s="1"/>
  <c r="N24" i="1" s="1"/>
  <c r="O24" i="1" s="1"/>
  <c r="F21" i="1"/>
  <c r="G21" i="1" s="1"/>
  <c r="H21" i="1" s="1"/>
  <c r="J21" i="1" s="1"/>
  <c r="K21" i="1" s="1"/>
  <c r="L21" i="1" s="1"/>
  <c r="M21" i="1" s="1"/>
  <c r="N21" i="1" s="1"/>
  <c r="O21" i="1" s="1"/>
  <c r="F22" i="1"/>
  <c r="E22" i="1"/>
  <c r="E20" i="1"/>
  <c r="F20" i="1"/>
  <c r="D25" i="1"/>
  <c r="F15" i="1"/>
  <c r="E15" i="1"/>
  <c r="F13" i="1"/>
  <c r="E13" i="1"/>
  <c r="D29" i="1"/>
  <c r="D40" i="1"/>
  <c r="I5" i="1"/>
  <c r="J5" i="1"/>
  <c r="F23" i="1"/>
  <c r="E23" i="1"/>
  <c r="E16" i="1"/>
  <c r="D32" i="1"/>
  <c r="F16" i="1"/>
  <c r="D43" i="1"/>
  <c r="F14" i="1"/>
  <c r="D41" i="1"/>
  <c r="E14" i="1"/>
  <c r="D30" i="1"/>
  <c r="F12" i="1"/>
  <c r="D17" i="1"/>
  <c r="E12" i="1"/>
  <c r="F7" i="1"/>
  <c r="D31" i="1"/>
  <c r="D42" i="1"/>
  <c r="E7" i="1"/>
  <c r="E4" i="1"/>
  <c r="D28" i="1"/>
  <c r="D39" i="1"/>
  <c r="F4" i="1"/>
  <c r="D9" i="1"/>
  <c r="C44" i="1" l="1"/>
  <c r="I21" i="1"/>
  <c r="P21" i="1" s="1"/>
  <c r="C33" i="1"/>
  <c r="C52" i="1" s="1"/>
  <c r="C47" i="1"/>
  <c r="D44" i="1"/>
  <c r="E9" i="1"/>
  <c r="F9" i="1"/>
  <c r="F39" i="1"/>
  <c r="G4" i="1"/>
  <c r="F28" i="1"/>
  <c r="E28" i="1"/>
  <c r="D33" i="1"/>
  <c r="D47" i="1"/>
  <c r="E31" i="1"/>
  <c r="D50" i="1"/>
  <c r="G7" i="1"/>
  <c r="F31" i="1"/>
  <c r="F42" i="1"/>
  <c r="J8" i="1"/>
  <c r="E17" i="1"/>
  <c r="G12" i="1"/>
  <c r="F17" i="1"/>
  <c r="E32" i="1"/>
  <c r="D51" i="1"/>
  <c r="G23" i="1"/>
  <c r="H23" i="1" s="1"/>
  <c r="J23" i="1" s="1"/>
  <c r="K23" i="1" s="1"/>
  <c r="L23" i="1" s="1"/>
  <c r="M23" i="1" s="1"/>
  <c r="N23" i="1" s="1"/>
  <c r="O23" i="1" s="1"/>
  <c r="K5" i="1"/>
  <c r="D48" i="1"/>
  <c r="E29" i="1"/>
  <c r="G13" i="1"/>
  <c r="F29" i="1"/>
  <c r="F40" i="1"/>
  <c r="G15" i="1"/>
  <c r="H15" i="1" s="1"/>
  <c r="J15" i="1" s="1"/>
  <c r="K15" i="1" s="1"/>
  <c r="L15" i="1" s="1"/>
  <c r="M15" i="1" s="1"/>
  <c r="N15" i="1" s="1"/>
  <c r="O15" i="1" s="1"/>
  <c r="F25" i="1"/>
  <c r="G20" i="1"/>
  <c r="I24" i="1"/>
  <c r="E30" i="1"/>
  <c r="D49" i="1"/>
  <c r="G14" i="1"/>
  <c r="F30" i="1"/>
  <c r="F41" i="1"/>
  <c r="F43" i="1"/>
  <c r="G16" i="1"/>
  <c r="F32" i="1"/>
  <c r="J6" i="1"/>
  <c r="E25" i="1"/>
  <c r="G22" i="1"/>
  <c r="P24" i="1"/>
  <c r="I15" i="1" l="1"/>
  <c r="H22" i="1"/>
  <c r="J22" i="1" s="1"/>
  <c r="K22" i="1" s="1"/>
  <c r="L22" i="1" s="1"/>
  <c r="M22" i="1" s="1"/>
  <c r="N22" i="1" s="1"/>
  <c r="O22" i="1" s="1"/>
  <c r="F51" i="1"/>
  <c r="H16" i="1"/>
  <c r="G43" i="1"/>
  <c r="G32" i="1"/>
  <c r="G51" i="1" s="1"/>
  <c r="G25" i="1"/>
  <c r="H20" i="1"/>
  <c r="I20" i="1" s="1"/>
  <c r="L5" i="1"/>
  <c r="K8" i="1"/>
  <c r="F50" i="1"/>
  <c r="G42" i="1"/>
  <c r="H7" i="1"/>
  <c r="G31" i="1"/>
  <c r="G50" i="1" s="1"/>
  <c r="D52" i="1"/>
  <c r="E33" i="1"/>
  <c r="F33" i="1"/>
  <c r="F47" i="1"/>
  <c r="I23" i="1"/>
  <c r="P23" i="1" s="1"/>
  <c r="K6" i="1"/>
  <c r="F49" i="1"/>
  <c r="H14" i="1"/>
  <c r="G30" i="1"/>
  <c r="G49" i="1" s="1"/>
  <c r="G41" i="1"/>
  <c r="F48" i="1"/>
  <c r="G40" i="1"/>
  <c r="H13" i="1"/>
  <c r="G29" i="1"/>
  <c r="G48" i="1" s="1"/>
  <c r="H12" i="1"/>
  <c r="G17" i="1"/>
  <c r="G9" i="1"/>
  <c r="H4" i="1"/>
  <c r="G28" i="1"/>
  <c r="G39" i="1"/>
  <c r="F44" i="1"/>
  <c r="I22" i="1"/>
  <c r="I7" i="1"/>
  <c r="P15" i="1"/>
  <c r="G44" i="1" l="1"/>
  <c r="G33" i="1"/>
  <c r="G52" i="1" s="1"/>
  <c r="G47" i="1"/>
  <c r="H28" i="1"/>
  <c r="I28" i="1" s="1"/>
  <c r="H39" i="1"/>
  <c r="J4" i="1"/>
  <c r="H9" i="1"/>
  <c r="I4" i="1"/>
  <c r="H17" i="1"/>
  <c r="I17" i="1" s="1"/>
  <c r="J12" i="1"/>
  <c r="I12" i="1"/>
  <c r="J13" i="1"/>
  <c r="H29" i="1"/>
  <c r="H48" i="1" s="1"/>
  <c r="H40" i="1"/>
  <c r="I13" i="1"/>
  <c r="J14" i="1"/>
  <c r="H41" i="1"/>
  <c r="I14" i="1"/>
  <c r="H30" i="1"/>
  <c r="H49" i="1" s="1"/>
  <c r="F52" i="1"/>
  <c r="J20" i="1"/>
  <c r="H25" i="1"/>
  <c r="I25" i="1" s="1"/>
  <c r="I29" i="1"/>
  <c r="I30" i="1"/>
  <c r="L6" i="1"/>
  <c r="H31" i="1"/>
  <c r="J7" i="1"/>
  <c r="H42" i="1"/>
  <c r="L8" i="1"/>
  <c r="M5" i="1"/>
  <c r="J16" i="1"/>
  <c r="J32" i="1" s="1"/>
  <c r="H43" i="1"/>
  <c r="I16" i="1"/>
  <c r="H32" i="1"/>
  <c r="I32" i="1" s="1"/>
  <c r="P22" i="1"/>
  <c r="H51" i="1" l="1"/>
  <c r="N5" i="1"/>
  <c r="M8" i="1"/>
  <c r="H50" i="1"/>
  <c r="K20" i="1"/>
  <c r="J25" i="1"/>
  <c r="K14" i="1"/>
  <c r="J41" i="1"/>
  <c r="J30" i="1"/>
  <c r="H44" i="1"/>
  <c r="I9" i="1"/>
  <c r="I31" i="1"/>
  <c r="K16" i="1"/>
  <c r="J51" i="1"/>
  <c r="J43" i="1"/>
  <c r="J31" i="1"/>
  <c r="J50" i="1" s="1"/>
  <c r="J42" i="1"/>
  <c r="K7" i="1"/>
  <c r="M6" i="1"/>
  <c r="K13" i="1"/>
  <c r="J29" i="1"/>
  <c r="J40" i="1"/>
  <c r="J17" i="1"/>
  <c r="K12" i="1"/>
  <c r="J28" i="1"/>
  <c r="K4" i="1"/>
  <c r="J9" i="1"/>
  <c r="J39" i="1"/>
  <c r="H47" i="1"/>
  <c r="H33" i="1"/>
  <c r="J44" i="1" l="1"/>
  <c r="H52" i="1"/>
  <c r="I33" i="1"/>
  <c r="L4" i="1"/>
  <c r="K9" i="1"/>
  <c r="K28" i="1"/>
  <c r="K39" i="1"/>
  <c r="L13" i="1"/>
  <c r="K40" i="1"/>
  <c r="K29" i="1"/>
  <c r="K48" i="1" s="1"/>
  <c r="N6" i="1"/>
  <c r="J49" i="1"/>
  <c r="O5" i="1"/>
  <c r="P5" i="1" s="1"/>
  <c r="J33" i="1"/>
  <c r="J52" i="1" s="1"/>
  <c r="J47" i="1"/>
  <c r="L12" i="1"/>
  <c r="K17" i="1"/>
  <c r="J48" i="1"/>
  <c r="L7" i="1"/>
  <c r="K31" i="1"/>
  <c r="K50" i="1" s="1"/>
  <c r="K42" i="1"/>
  <c r="L16" i="1"/>
  <c r="K32" i="1"/>
  <c r="K51" i="1" s="1"/>
  <c r="K43" i="1"/>
  <c r="L14" i="1"/>
  <c r="K30" i="1"/>
  <c r="K49" i="1" s="1"/>
  <c r="K41" i="1"/>
  <c r="L20" i="1"/>
  <c r="K25" i="1"/>
  <c r="N8" i="1"/>
  <c r="O8" i="1" l="1"/>
  <c r="L25" i="1"/>
  <c r="M20" i="1"/>
  <c r="M14" i="1"/>
  <c r="L30" i="1"/>
  <c r="L49" i="1" s="1"/>
  <c r="L41" i="1"/>
  <c r="K44" i="1"/>
  <c r="M16" i="1"/>
  <c r="L32" i="1"/>
  <c r="L43" i="1"/>
  <c r="L42" i="1"/>
  <c r="M7" i="1"/>
  <c r="L31" i="1"/>
  <c r="L50" i="1" s="1"/>
  <c r="L17" i="1"/>
  <c r="M12" i="1"/>
  <c r="O6" i="1"/>
  <c r="P6" i="1" s="1"/>
  <c r="M13" i="1"/>
  <c r="L40" i="1"/>
  <c r="L29" i="1"/>
  <c r="K33" i="1"/>
  <c r="K52" i="1" s="1"/>
  <c r="K47" i="1"/>
  <c r="L39" i="1"/>
  <c r="M4" i="1"/>
  <c r="L9" i="1"/>
  <c r="L28" i="1"/>
  <c r="L33" i="1" l="1"/>
  <c r="L52" i="1" s="1"/>
  <c r="L47" i="1"/>
  <c r="N4" i="1"/>
  <c r="M9" i="1"/>
  <c r="M28" i="1"/>
  <c r="M39" i="1"/>
  <c r="N13" i="1"/>
  <c r="M29" i="1"/>
  <c r="M48" i="1" s="1"/>
  <c r="M40" i="1"/>
  <c r="N7" i="1"/>
  <c r="M31" i="1"/>
  <c r="M42" i="1"/>
  <c r="L51" i="1"/>
  <c r="N14" i="1"/>
  <c r="M41" i="1"/>
  <c r="M30" i="1"/>
  <c r="P8" i="1"/>
  <c r="L44" i="1"/>
  <c r="L48" i="1"/>
  <c r="N12" i="1"/>
  <c r="M17" i="1"/>
  <c r="N16" i="1"/>
  <c r="M32" i="1"/>
  <c r="M51" i="1" s="1"/>
  <c r="M43" i="1"/>
  <c r="N20" i="1"/>
  <c r="M25" i="1"/>
  <c r="N25" i="1" l="1"/>
  <c r="O20" i="1"/>
  <c r="O16" i="1"/>
  <c r="P16" i="1" s="1"/>
  <c r="P43" i="1" s="1"/>
  <c r="N32" i="1"/>
  <c r="N51" i="1" s="1"/>
  <c r="N43" i="1"/>
  <c r="N31" i="1"/>
  <c r="N50" i="1" s="1"/>
  <c r="N42" i="1"/>
  <c r="O7" i="1"/>
  <c r="P7" i="1" s="1"/>
  <c r="P42" i="1" s="1"/>
  <c r="M33" i="1"/>
  <c r="M47" i="1"/>
  <c r="N17" i="1"/>
  <c r="O12" i="1"/>
  <c r="M49" i="1"/>
  <c r="O14" i="1"/>
  <c r="P14" i="1" s="1"/>
  <c r="P41" i="1" s="1"/>
  <c r="N30" i="1"/>
  <c r="N49" i="1" s="1"/>
  <c r="N41" i="1"/>
  <c r="M50" i="1"/>
  <c r="O13" i="1"/>
  <c r="N29" i="1"/>
  <c r="N40" i="1"/>
  <c r="N39" i="1"/>
  <c r="O4" i="1"/>
  <c r="P4" i="1" s="1"/>
  <c r="N9" i="1"/>
  <c r="N28" i="1"/>
  <c r="M44" i="1"/>
  <c r="N44" i="1" l="1"/>
  <c r="O9" i="1"/>
  <c r="P9" i="1" s="1"/>
  <c r="O28" i="1"/>
  <c r="O39" i="1"/>
  <c r="O29" i="1"/>
  <c r="O48" i="1" s="1"/>
  <c r="O40" i="1"/>
  <c r="P13" i="1"/>
  <c r="P40" i="1" s="1"/>
  <c r="O17" i="1"/>
  <c r="P17" i="1" s="1"/>
  <c r="P12" i="1"/>
  <c r="P39" i="1" s="1"/>
  <c r="M52" i="1"/>
  <c r="O31" i="1"/>
  <c r="O42" i="1"/>
  <c r="O32" i="1"/>
  <c r="O43" i="1"/>
  <c r="N33" i="1"/>
  <c r="N52" i="1" s="1"/>
  <c r="N47" i="1"/>
  <c r="N48" i="1"/>
  <c r="O41" i="1"/>
  <c r="O30" i="1"/>
  <c r="O49" i="1" s="1"/>
  <c r="O25" i="1"/>
  <c r="P25" i="1" s="1"/>
  <c r="P20" i="1"/>
  <c r="P29" i="1" l="1"/>
  <c r="P48" i="1" s="1"/>
  <c r="P44" i="1"/>
  <c r="O33" i="1"/>
  <c r="O52" i="1" s="1"/>
  <c r="O47" i="1"/>
  <c r="P30" i="1"/>
  <c r="P49" i="1" s="1"/>
  <c r="P28" i="1"/>
  <c r="P47" i="1" s="1"/>
  <c r="O51" i="1"/>
  <c r="P32" i="1"/>
  <c r="P51" i="1" s="1"/>
  <c r="O50" i="1"/>
  <c r="P31" i="1"/>
  <c r="P50" i="1" s="1"/>
  <c r="O44" i="1"/>
  <c r="P33" i="1" l="1"/>
  <c r="P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M</author>
  </authors>
  <commentList>
    <comment ref="I9" authorId="0" shapeId="0" xr:uid="{448B3ED4-B474-463E-B502-437D5E7002F6}">
      <text>
        <r>
          <rPr>
            <b/>
            <sz val="9"/>
            <color indexed="81"/>
            <rFont val="Tahoma"/>
            <family val="2"/>
          </rPr>
          <t>Paul M:</t>
        </r>
        <r>
          <rPr>
            <sz val="9"/>
            <color indexed="81"/>
            <rFont val="Tahoma"/>
            <family val="2"/>
          </rPr>
          <t xml:space="preserve">
This</t>
        </r>
      </text>
    </comment>
  </commentList>
</comments>
</file>

<file path=xl/sharedStrings.xml><?xml version="1.0" encoding="utf-8"?>
<sst xmlns="http://schemas.openxmlformats.org/spreadsheetml/2006/main" count="72" uniqueCount="33">
  <si>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</si>
  <si>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</si>
  <si>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</si>
  <si>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</si>
  <si>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</si>
  <si>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</si>
  <si>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</si>
  <si>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</si>
  <si>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</si>
  <si>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</si>
  <si>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</si>
  <si>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Oct</t>
  </si>
  <si>
    <t>Nov</t>
  </si>
  <si>
    <t>Dec</t>
  </si>
  <si>
    <t>TOTAL</t>
  </si>
  <si>
    <t>Sales</t>
  </si>
  <si>
    <t xml:space="preserve"> Northern</t>
  </si>
  <si>
    <t xml:space="preserve"> Southern</t>
  </si>
  <si>
    <t xml:space="preserve"> Central</t>
  </si>
  <si>
    <t xml:space="preserve"> Western</t>
  </si>
  <si>
    <t xml:space="preserve"> International</t>
  </si>
  <si>
    <t>Total Sales</t>
  </si>
  <si>
    <t>Cost of Goods Sold</t>
  </si>
  <si>
    <t>Total Cost of Goods Sold</t>
  </si>
  <si>
    <t>Operating Expenses</t>
  </si>
  <si>
    <t>Total Operating Expenses</t>
  </si>
  <si>
    <t>Net Income</t>
  </si>
  <si>
    <t>Total Net Income</t>
  </si>
  <si>
    <t>Regional Ratio Analysis</t>
  </si>
  <si>
    <t>Gross Profit on Sales</t>
  </si>
  <si>
    <t xml:space="preserve"> Total</t>
  </si>
  <si>
    <t>Return on Sales</t>
  </si>
  <si>
    <t>Regional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</si>
</sst>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General_)"/>
    <numFmt numFmtId="165" formatCode="0.0%"/>
  </numFmts>
  <fonts count="12" x14ac:knownFonts="1">
    <font>
      <sz val="10"/>
      <name val="Helv"/>
    </font>
    <font>
      <sz val="12"/>
      <name val="Helvetica"/>
    </font>
    <font>
      <b/>
      <i/>
      <sz val="12"/>
      <name val="Helvetica"/>
    </font>
    <font>
      <b/>
      <sz val="12"/>
      <name val="Helvetica"/>
    </font>
    <font>
      <sz val="12"/>
      <name val="Times"/>
    </font>
    <font>
      <sz val="8"/>
      <name val="Helv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5" fontId="4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64" fontId="6" fillId="0" borderId="0" xfId="0" applyNumberFormat="1" applyFont="1"/>
    <xf numFmtId="0" fontId="6" fillId="0" borderId="0" xfId="0" applyFont="1" applyAlignment="1">
      <alignment horizontal="right"/>
    </xf>
    <xf numFmtId="5" fontId="6" fillId="0" borderId="0" xfId="0" applyNumberFormat="1" applyFont="1"/>
    <xf numFmtId="37" fontId="6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0" fontId="8" fillId="0" borderId="0" xfId="0" applyFont="1"/>
    <xf numFmtId="0" fontId="8" fillId="0" borderId="0" xfId="0" applyFont="1" applyAlignment="1">
      <alignment horizontal="left" wrapText="1"/>
    </xf>
    <xf numFmtId="0" fontId="9" fillId="0" borderId="0" xfId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120" zoomScaleNormal="55" workbookViewId="0">
      <pane xSplit="1" ySplit="2" topLeftCell="J18" activePane="bottomRight" state="frozen"/>
      <selection pane="topRight" activeCell="B1" sqref="B1"/>
      <selection pane="bottomLeft" activeCell="A3" sqref="A3"/>
      <selection pane="bottomRight" activeCell="J20" sqref="J20:L25"/>
    </sheetView>
  </sheetViews>
  <sheetFormatPr defaultColWidth="21.85546875" defaultRowHeight="12.75" x14ac:dyDescent="0.2"/>
  <cols>
    <col min="1" max="1" width="25" customWidth="1"/>
    <col min="2" max="4" width="14.42578125" customWidth="1"/>
    <col min="5" max="5" width="16.28515625" customWidth="1"/>
    <col min="6" max="8" width="13.42578125" customWidth="1"/>
    <col min="9" max="9" width="17.42578125" customWidth="1"/>
    <col min="10" max="11" width="18" customWidth="1"/>
    <col min="12" max="15" width="21.85546875" customWidth="1"/>
  </cols>
  <sheetData>
    <row r="1" spans="1:16" ht="22.5" x14ac:dyDescent="0.3">
      <c r="A1" s="19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.75" x14ac:dyDescent="0.25">
      <c r="A2" s="8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</row>
    <row r="3" spans="1:16" ht="15.75" x14ac:dyDescent="0.25">
      <c r="A3" s="10" t="s">
        <v>15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1"/>
    </row>
    <row r="4" spans="1:16" ht="15.75" x14ac:dyDescent="0.25">
      <c r="A4" s="12" t="s">
        <v>16</v>
      </c>
      <c r="B4" s="13">
        <v>56000</v>
      </c>
      <c r="C4" s="13">
        <f t="shared" ref="C4:D8" si="0">B4*1.1</f>
        <v>61600.000000000007</v>
      </c>
      <c r="D4" s="13">
        <f t="shared" si="0"/>
        <v>67760.000000000015</v>
      </c>
      <c r="E4" s="13">
        <f t="shared" ref="E4:E9" si="1">SUM(B4:D4)</f>
        <v>185360</v>
      </c>
      <c r="F4" s="13">
        <f>D4*1.1</f>
        <v>74536.000000000029</v>
      </c>
      <c r="G4" s="13">
        <f t="shared" ref="G4:H8" si="2">F4*1.1</f>
        <v>81989.600000000035</v>
      </c>
      <c r="H4" s="13">
        <f t="shared" si="2"/>
        <v>90188.560000000041</v>
      </c>
      <c r="I4" s="13">
        <f t="shared" ref="I4:I9" si="3">SUM(F4:H4)</f>
        <v>246714.16000000009</v>
      </c>
      <c r="J4" s="13">
        <f>H4*1.1</f>
        <v>99207.416000000056</v>
      </c>
      <c r="K4" s="13">
        <f t="shared" ref="K4:O8" si="4">J4*1.1</f>
        <v>109128.15760000006</v>
      </c>
      <c r="L4" s="13">
        <f t="shared" si="4"/>
        <v>120040.97336000008</v>
      </c>
      <c r="M4" s="13">
        <f t="shared" si="4"/>
        <v>132045.0706960001</v>
      </c>
      <c r="N4" s="13">
        <f t="shared" si="4"/>
        <v>145249.57776560012</v>
      </c>
      <c r="O4" s="13">
        <f t="shared" si="4"/>
        <v>159774.53554216013</v>
      </c>
      <c r="P4" s="13">
        <f t="shared" ref="P4:P9" si="5">SUM(B4:O4)</f>
        <v>1629594.0509637608</v>
      </c>
    </row>
    <row r="5" spans="1:16" ht="15.75" x14ac:dyDescent="0.25">
      <c r="A5" s="12" t="s">
        <v>17</v>
      </c>
      <c r="B5" s="14">
        <v>20572</v>
      </c>
      <c r="C5" s="14">
        <f t="shared" si="0"/>
        <v>22629.200000000001</v>
      </c>
      <c r="D5" s="14">
        <f t="shared" si="0"/>
        <v>24892.120000000003</v>
      </c>
      <c r="E5" s="13">
        <f t="shared" si="1"/>
        <v>68093.320000000007</v>
      </c>
      <c r="F5" s="14">
        <f>D5*1.1</f>
        <v>27381.332000000006</v>
      </c>
      <c r="G5" s="14">
        <f t="shared" si="2"/>
        <v>30119.46520000001</v>
      </c>
      <c r="H5" s="14">
        <f t="shared" si="2"/>
        <v>33131.411720000011</v>
      </c>
      <c r="I5" s="13">
        <f t="shared" si="3"/>
        <v>90632.208920000034</v>
      </c>
      <c r="J5" s="14">
        <f>H5*1.1</f>
        <v>36444.552892000014</v>
      </c>
      <c r="K5" s="14">
        <f t="shared" si="4"/>
        <v>40089.008181200021</v>
      </c>
      <c r="L5" s="14">
        <f t="shared" si="4"/>
        <v>44097.908999320025</v>
      </c>
      <c r="M5" s="14">
        <f t="shared" si="4"/>
        <v>48507.699899252031</v>
      </c>
      <c r="N5" s="14">
        <f t="shared" si="4"/>
        <v>53358.469889177235</v>
      </c>
      <c r="O5" s="14">
        <f t="shared" si="4"/>
        <v>58694.316878094964</v>
      </c>
      <c r="P5" s="13">
        <f t="shared" si="5"/>
        <v>598643.01457904419</v>
      </c>
    </row>
    <row r="6" spans="1:16" ht="15.75" x14ac:dyDescent="0.25">
      <c r="A6" s="12" t="s">
        <v>18</v>
      </c>
      <c r="B6" s="14">
        <v>131685</v>
      </c>
      <c r="C6" s="14">
        <f t="shared" si="0"/>
        <v>144853.5</v>
      </c>
      <c r="D6" s="14">
        <f t="shared" si="0"/>
        <v>159338.85</v>
      </c>
      <c r="E6" s="13">
        <f t="shared" si="1"/>
        <v>435877.35</v>
      </c>
      <c r="F6" s="14">
        <f>D6*1.1</f>
        <v>175272.73500000002</v>
      </c>
      <c r="G6" s="14">
        <f t="shared" si="2"/>
        <v>192800.00850000003</v>
      </c>
      <c r="H6" s="14">
        <f t="shared" si="2"/>
        <v>212080.00935000004</v>
      </c>
      <c r="I6" s="13">
        <f t="shared" si="3"/>
        <v>580152.75285000005</v>
      </c>
      <c r="J6" s="14">
        <f>H6*1.1</f>
        <v>233288.01028500005</v>
      </c>
      <c r="K6" s="14">
        <f t="shared" si="4"/>
        <v>256616.81131350007</v>
      </c>
      <c r="L6" s="14">
        <f t="shared" si="4"/>
        <v>282278.4924448501</v>
      </c>
      <c r="M6" s="14">
        <f t="shared" si="4"/>
        <v>310506.34168933512</v>
      </c>
      <c r="N6" s="14">
        <f t="shared" si="4"/>
        <v>341556.97585826868</v>
      </c>
      <c r="O6" s="14">
        <f t="shared" si="4"/>
        <v>375712.67344409559</v>
      </c>
      <c r="P6" s="13">
        <f t="shared" si="5"/>
        <v>3832019.5107350498</v>
      </c>
    </row>
    <row r="7" spans="1:16" ht="15.75" x14ac:dyDescent="0.25">
      <c r="A7" s="12" t="s">
        <v>19</v>
      </c>
      <c r="B7" s="14">
        <v>94473</v>
      </c>
      <c r="C7" s="14">
        <f t="shared" si="0"/>
        <v>103920.3</v>
      </c>
      <c r="D7" s="14">
        <f t="shared" si="0"/>
        <v>114312.33000000002</v>
      </c>
      <c r="E7" s="13">
        <f t="shared" si="1"/>
        <v>312705.63</v>
      </c>
      <c r="F7" s="14">
        <f>D7*1.1</f>
        <v>125743.56300000002</v>
      </c>
      <c r="G7" s="14">
        <f t="shared" si="2"/>
        <v>138317.91930000004</v>
      </c>
      <c r="H7" s="14">
        <f t="shared" si="2"/>
        <v>152149.71123000004</v>
      </c>
      <c r="I7" s="13">
        <f t="shared" si="3"/>
        <v>416211.19353000005</v>
      </c>
      <c r="J7" s="14">
        <f>H7*1.1</f>
        <v>167364.68235300007</v>
      </c>
      <c r="K7" s="14">
        <f t="shared" si="4"/>
        <v>184101.15058830008</v>
      </c>
      <c r="L7" s="14">
        <f t="shared" si="4"/>
        <v>202511.26564713012</v>
      </c>
      <c r="M7" s="14">
        <f t="shared" si="4"/>
        <v>222762.39221184314</v>
      </c>
      <c r="N7" s="14">
        <f t="shared" si="4"/>
        <v>245038.63143302748</v>
      </c>
      <c r="O7" s="14">
        <f t="shared" si="4"/>
        <v>269542.49457633024</v>
      </c>
      <c r="P7" s="13">
        <f t="shared" si="5"/>
        <v>2749154.2638696316</v>
      </c>
    </row>
    <row r="8" spans="1:16" ht="15.75" x14ac:dyDescent="0.25">
      <c r="A8" s="12" t="s">
        <v>20</v>
      </c>
      <c r="B8" s="14">
        <v>126739</v>
      </c>
      <c r="C8" s="14">
        <f t="shared" si="0"/>
        <v>139412.90000000002</v>
      </c>
      <c r="D8" s="14">
        <f t="shared" si="0"/>
        <v>153354.19000000003</v>
      </c>
      <c r="E8" s="13">
        <f t="shared" si="1"/>
        <v>419506.09000000008</v>
      </c>
      <c r="F8" s="14">
        <f>D8*1.1</f>
        <v>168689.60900000005</v>
      </c>
      <c r="G8" s="14">
        <f t="shared" si="2"/>
        <v>185558.56990000009</v>
      </c>
      <c r="H8" s="14">
        <f t="shared" si="2"/>
        <v>204114.42689000012</v>
      </c>
      <c r="I8" s="13">
        <f t="shared" si="3"/>
        <v>558362.60579000029</v>
      </c>
      <c r="J8" s="14">
        <f>H8*1.1</f>
        <v>224525.86957900014</v>
      </c>
      <c r="K8" s="14">
        <f t="shared" si="4"/>
        <v>246978.45653690016</v>
      </c>
      <c r="L8" s="14">
        <f t="shared" si="4"/>
        <v>271676.30219059018</v>
      </c>
      <c r="M8" s="14">
        <f t="shared" si="4"/>
        <v>298843.93240964925</v>
      </c>
      <c r="N8" s="14">
        <f t="shared" si="4"/>
        <v>328728.32565061422</v>
      </c>
      <c r="O8" s="14">
        <f t="shared" si="4"/>
        <v>361601.15821567568</v>
      </c>
      <c r="P8" s="13">
        <f t="shared" si="5"/>
        <v>3688091.4361624303</v>
      </c>
    </row>
    <row r="9" spans="1:16" ht="15.75" x14ac:dyDescent="0.25">
      <c r="A9" s="15" t="s">
        <v>21</v>
      </c>
      <c r="B9" s="13">
        <f>SUM(B4:B8)</f>
        <v>429469</v>
      </c>
      <c r="C9" s="13">
        <f>SUM(C4:C8)</f>
        <v>472415.9</v>
      </c>
      <c r="D9" s="13">
        <f>SUM(D4:D8)</f>
        <v>519657.49000000011</v>
      </c>
      <c r="E9" s="13">
        <f t="shared" si="1"/>
        <v>1421542.3900000001</v>
      </c>
      <c r="F9" s="13">
        <f>SUM(F4:F8)</f>
        <v>571623.23900000006</v>
      </c>
      <c r="G9" s="13">
        <f>SUM(G4:G8)</f>
        <v>628785.56290000025</v>
      </c>
      <c r="H9" s="13">
        <f>SUM(H4:H8)</f>
        <v>691664.11919000023</v>
      </c>
      <c r="I9" s="13">
        <f t="shared" si="3"/>
        <v>1892072.9210900005</v>
      </c>
      <c r="J9" s="13">
        <f t="shared" ref="J9:O9" si="6">SUM(J4:J8)</f>
        <v>760830.53110900032</v>
      </c>
      <c r="K9" s="13">
        <f t="shared" si="6"/>
        <v>836913.58421990031</v>
      </c>
      <c r="L9" s="13">
        <f t="shared" si="6"/>
        <v>920604.94264189049</v>
      </c>
      <c r="M9" s="13">
        <f t="shared" si="6"/>
        <v>1012665.4369060796</v>
      </c>
      <c r="N9" s="13">
        <f t="shared" si="6"/>
        <v>1113931.9805966876</v>
      </c>
      <c r="O9" s="13">
        <f t="shared" si="6"/>
        <v>1225325.1786563566</v>
      </c>
      <c r="P9" s="13">
        <f t="shared" si="5"/>
        <v>12497502.276309915</v>
      </c>
    </row>
    <row r="10" spans="1:16" ht="15.75" x14ac:dyDescent="0.25">
      <c r="A10" s="8"/>
      <c r="B10" s="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1"/>
    </row>
    <row r="11" spans="1:16" ht="15.75" x14ac:dyDescent="0.25">
      <c r="A11" s="10" t="s">
        <v>22</v>
      </c>
      <c r="B11" s="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1"/>
    </row>
    <row r="12" spans="1:16" ht="15.75" x14ac:dyDescent="0.25">
      <c r="A12" s="12" t="s">
        <v>16</v>
      </c>
      <c r="B12" s="14">
        <v>10341</v>
      </c>
      <c r="C12" s="14">
        <f t="shared" ref="C12:D16" si="7">B12*1.09</f>
        <v>11271.69</v>
      </c>
      <c r="D12" s="14">
        <f t="shared" si="7"/>
        <v>12286.142100000001</v>
      </c>
      <c r="E12" s="13">
        <f t="shared" ref="E12:E17" si="8">SUM(B12:D12)</f>
        <v>33898.8321</v>
      </c>
      <c r="F12" s="14">
        <f>D12*1.09</f>
        <v>13391.894889000003</v>
      </c>
      <c r="G12" s="14">
        <f t="shared" ref="G12:H16" si="9">F12*1.09</f>
        <v>14597.165429010005</v>
      </c>
      <c r="H12" s="14">
        <f t="shared" si="9"/>
        <v>15910.910317620906</v>
      </c>
      <c r="I12" s="14">
        <f t="shared" ref="I12:I17" si="10">SUM(F12:H12)</f>
        <v>43899.970635630918</v>
      </c>
      <c r="J12" s="14">
        <f>H12*1.09</f>
        <v>17342.892246206789</v>
      </c>
      <c r="K12" s="14">
        <f t="shared" ref="K12:O16" si="11">J12*1.09</f>
        <v>18903.752548365403</v>
      </c>
      <c r="L12" s="14">
        <f t="shared" si="11"/>
        <v>20605.090277718289</v>
      </c>
      <c r="M12" s="14">
        <f t="shared" si="11"/>
        <v>22459.548402712935</v>
      </c>
      <c r="N12" s="14">
        <f t="shared" si="11"/>
        <v>24480.907758957102</v>
      </c>
      <c r="O12" s="14">
        <f t="shared" si="11"/>
        <v>26684.189457263245</v>
      </c>
      <c r="P12" s="13">
        <f t="shared" ref="P12:P17" si="12">SUM(B12:O12)</f>
        <v>286073.98616248561</v>
      </c>
    </row>
    <row r="13" spans="1:16" ht="15.75" x14ac:dyDescent="0.25">
      <c r="A13" s="12" t="s">
        <v>17</v>
      </c>
      <c r="B13" s="14">
        <v>6546</v>
      </c>
      <c r="C13" s="14">
        <f t="shared" si="7"/>
        <v>7135.14</v>
      </c>
      <c r="D13" s="14">
        <f t="shared" si="7"/>
        <v>7777.3026000000009</v>
      </c>
      <c r="E13" s="13">
        <f t="shared" si="8"/>
        <v>21458.442600000002</v>
      </c>
      <c r="F13" s="14">
        <f>D13*1.09</f>
        <v>8477.2598340000022</v>
      </c>
      <c r="G13" s="14">
        <f t="shared" si="9"/>
        <v>9240.2132190600023</v>
      </c>
      <c r="H13" s="14">
        <f t="shared" si="9"/>
        <v>10071.832408775403</v>
      </c>
      <c r="I13" s="14">
        <f t="shared" si="10"/>
        <v>27789.305461835407</v>
      </c>
      <c r="J13" s="14">
        <f>H13*1.09</f>
        <v>10978.29732556519</v>
      </c>
      <c r="K13" s="14">
        <f t="shared" si="11"/>
        <v>11966.344084866059</v>
      </c>
      <c r="L13" s="14">
        <f t="shared" si="11"/>
        <v>13043.315052504006</v>
      </c>
      <c r="M13" s="14">
        <f t="shared" si="11"/>
        <v>14217.213407229367</v>
      </c>
      <c r="N13" s="14">
        <f t="shared" si="11"/>
        <v>15496.762613880011</v>
      </c>
      <c r="O13" s="14">
        <f t="shared" si="11"/>
        <v>16891.471249129212</v>
      </c>
      <c r="P13" s="13">
        <f t="shared" si="12"/>
        <v>181088.89985684466</v>
      </c>
    </row>
    <row r="14" spans="1:16" ht="15.75" x14ac:dyDescent="0.25">
      <c r="A14" s="12" t="s">
        <v>18</v>
      </c>
      <c r="B14" s="14">
        <v>65843</v>
      </c>
      <c r="C14" s="14">
        <f t="shared" si="7"/>
        <v>71768.87000000001</v>
      </c>
      <c r="D14" s="14">
        <f t="shared" si="7"/>
        <v>78228.068300000014</v>
      </c>
      <c r="E14" s="13">
        <f t="shared" si="8"/>
        <v>215839.93830000001</v>
      </c>
      <c r="F14" s="14">
        <f>D14*1.09</f>
        <v>85268.594447000025</v>
      </c>
      <c r="G14" s="14">
        <f t="shared" si="9"/>
        <v>92942.767947230037</v>
      </c>
      <c r="H14" s="14">
        <f t="shared" si="9"/>
        <v>101307.61706248074</v>
      </c>
      <c r="I14" s="14">
        <f t="shared" si="10"/>
        <v>279518.9794567108</v>
      </c>
      <c r="J14" s="14">
        <f>H14*1.09</f>
        <v>110425.30259810401</v>
      </c>
      <c r="K14" s="14">
        <f t="shared" si="11"/>
        <v>120363.57983193338</v>
      </c>
      <c r="L14" s="14">
        <f t="shared" si="11"/>
        <v>131196.3020168074</v>
      </c>
      <c r="M14" s="14">
        <f t="shared" si="11"/>
        <v>143003.96919832009</v>
      </c>
      <c r="N14" s="14">
        <f t="shared" si="11"/>
        <v>155874.3264261689</v>
      </c>
      <c r="O14" s="14">
        <f t="shared" si="11"/>
        <v>169903.01580452413</v>
      </c>
      <c r="P14" s="13">
        <f t="shared" si="12"/>
        <v>1821484.3313892796</v>
      </c>
    </row>
    <row r="15" spans="1:16" ht="15.75" x14ac:dyDescent="0.25">
      <c r="A15" s="12" t="s">
        <v>19</v>
      </c>
      <c r="B15" s="14">
        <v>63967</v>
      </c>
      <c r="C15" s="14">
        <f t="shared" si="7"/>
        <v>69724.03</v>
      </c>
      <c r="D15" s="14">
        <f t="shared" si="7"/>
        <v>75999.1927</v>
      </c>
      <c r="E15" s="13">
        <f t="shared" si="8"/>
        <v>209690.22269999998</v>
      </c>
      <c r="F15" s="14">
        <f>D15*1.09</f>
        <v>82839.120043000003</v>
      </c>
      <c r="G15" s="14">
        <f t="shared" si="9"/>
        <v>90294.64084687001</v>
      </c>
      <c r="H15" s="14">
        <f t="shared" si="9"/>
        <v>98421.158523088321</v>
      </c>
      <c r="I15" s="14">
        <f t="shared" si="10"/>
        <v>271554.91941295832</v>
      </c>
      <c r="J15" s="14">
        <f>H15*1.09</f>
        <v>107279.06279016628</v>
      </c>
      <c r="K15" s="14">
        <f t="shared" si="11"/>
        <v>116934.17844128126</v>
      </c>
      <c r="L15" s="14">
        <f t="shared" si="11"/>
        <v>127458.25450099658</v>
      </c>
      <c r="M15" s="14">
        <f t="shared" si="11"/>
        <v>138929.49740608627</v>
      </c>
      <c r="N15" s="14">
        <f t="shared" si="11"/>
        <v>151433.15217263406</v>
      </c>
      <c r="O15" s="14">
        <f t="shared" si="11"/>
        <v>165062.13586817114</v>
      </c>
      <c r="P15" s="13">
        <f t="shared" si="12"/>
        <v>1769586.5654052522</v>
      </c>
    </row>
    <row r="16" spans="1:16" ht="15.75" x14ac:dyDescent="0.25">
      <c r="A16" s="12" t="s">
        <v>20</v>
      </c>
      <c r="B16" s="14">
        <v>72314</v>
      </c>
      <c r="C16" s="14">
        <f t="shared" si="7"/>
        <v>78822.260000000009</v>
      </c>
      <c r="D16" s="14">
        <f t="shared" si="7"/>
        <v>85916.263400000011</v>
      </c>
      <c r="E16" s="13">
        <f t="shared" si="8"/>
        <v>237052.52340000001</v>
      </c>
      <c r="F16" s="14">
        <f>D16*1.09</f>
        <v>93648.72710600002</v>
      </c>
      <c r="G16" s="14">
        <f t="shared" si="9"/>
        <v>102077.11254554003</v>
      </c>
      <c r="H16" s="14">
        <f t="shared" si="9"/>
        <v>111264.05267463865</v>
      </c>
      <c r="I16" s="14">
        <f t="shared" si="10"/>
        <v>306989.89232617867</v>
      </c>
      <c r="J16" s="14">
        <f>H16*1.09</f>
        <v>121277.81741535613</v>
      </c>
      <c r="K16" s="14">
        <f t="shared" si="11"/>
        <v>132192.82098273819</v>
      </c>
      <c r="L16" s="14">
        <f t="shared" si="11"/>
        <v>144090.17487118463</v>
      </c>
      <c r="M16" s="14">
        <f t="shared" si="11"/>
        <v>157058.29060959126</v>
      </c>
      <c r="N16" s="14">
        <f t="shared" si="11"/>
        <v>171193.53676445447</v>
      </c>
      <c r="O16" s="14">
        <f t="shared" si="11"/>
        <v>186600.95507325541</v>
      </c>
      <c r="P16" s="13">
        <f t="shared" si="12"/>
        <v>2000498.4271689374</v>
      </c>
    </row>
    <row r="17" spans="1:16" ht="15.75" customHeight="1" x14ac:dyDescent="0.25">
      <c r="A17" s="16" t="s">
        <v>23</v>
      </c>
      <c r="B17" s="13">
        <f>SUM(B12:B16)</f>
        <v>219011</v>
      </c>
      <c r="C17" s="13">
        <f>SUM(C12:C16)</f>
        <v>238721.99000000002</v>
      </c>
      <c r="D17" s="13">
        <f>SUM(D12:D16)</f>
        <v>260206.96909999999</v>
      </c>
      <c r="E17" s="13">
        <f t="shared" si="8"/>
        <v>717939.95909999998</v>
      </c>
      <c r="F17" s="13">
        <f>SUM(F12:F16)</f>
        <v>283625.59631900006</v>
      </c>
      <c r="G17" s="13">
        <f>SUM(G12:G16)</f>
        <v>309151.89998771006</v>
      </c>
      <c r="H17" s="13">
        <f>SUM(H12:H16)</f>
        <v>336975.57098660403</v>
      </c>
      <c r="I17" s="14">
        <f t="shared" si="10"/>
        <v>929753.06729331426</v>
      </c>
      <c r="J17" s="13">
        <f t="shared" ref="J17:O17" si="13">SUM(J12:J16)</f>
        <v>367303.37237539841</v>
      </c>
      <c r="K17" s="13">
        <f t="shared" si="13"/>
        <v>400360.67588918423</v>
      </c>
      <c r="L17" s="13">
        <f t="shared" si="13"/>
        <v>436393.13671921089</v>
      </c>
      <c r="M17" s="13">
        <f t="shared" si="13"/>
        <v>475668.51902393997</v>
      </c>
      <c r="N17" s="13">
        <f t="shared" si="13"/>
        <v>518478.68573609449</v>
      </c>
      <c r="O17" s="13">
        <f t="shared" si="13"/>
        <v>565141.76745234313</v>
      </c>
      <c r="P17" s="13">
        <f t="shared" si="12"/>
        <v>6058732.2099827994</v>
      </c>
    </row>
    <row r="18" spans="1:16" ht="15.75" x14ac:dyDescent="0.25">
      <c r="A18" s="8"/>
      <c r="B18" s="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8"/>
    </row>
    <row r="19" spans="1:16" ht="15.75" x14ac:dyDescent="0.25">
      <c r="A19" s="17" t="s">
        <v>24</v>
      </c>
      <c r="B19" s="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8"/>
    </row>
    <row r="20" spans="1:16" ht="15.75" x14ac:dyDescent="0.25">
      <c r="A20" s="12" t="s">
        <v>16</v>
      </c>
      <c r="B20" s="13">
        <v>21529</v>
      </c>
      <c r="C20" s="13">
        <f t="shared" ref="C20:D24" si="14">B20*1.07</f>
        <v>23036.030000000002</v>
      </c>
      <c r="D20" s="13">
        <f t="shared" si="14"/>
        <v>24648.552100000004</v>
      </c>
      <c r="E20" s="13">
        <f t="shared" ref="E20:E25" si="15">SUM(B20:D20)</f>
        <v>69213.5821</v>
      </c>
      <c r="F20" s="13">
        <f>D20*1.07</f>
        <v>26373.950747000006</v>
      </c>
      <c r="G20" s="13">
        <f t="shared" ref="G20:H24" si="16">F20*1.07</f>
        <v>28220.127299290009</v>
      </c>
      <c r="H20" s="13">
        <f t="shared" si="16"/>
        <v>30195.536210240312</v>
      </c>
      <c r="I20" s="13">
        <f t="shared" ref="I20:I25" si="17">SUM(F20:H20)</f>
        <v>84789.614256530331</v>
      </c>
      <c r="J20" s="13">
        <f>H20*1.07</f>
        <v>32309.223744957137</v>
      </c>
      <c r="K20" s="13">
        <f t="shared" ref="K20:O24" si="18">J20*1.07</f>
        <v>34570.869407104139</v>
      </c>
      <c r="L20" s="13">
        <f t="shared" si="18"/>
        <v>36990.830265601428</v>
      </c>
      <c r="M20" s="13">
        <f t="shared" si="18"/>
        <v>39580.188384193527</v>
      </c>
      <c r="N20" s="13">
        <f t="shared" si="18"/>
        <v>42350.801571087075</v>
      </c>
      <c r="O20" s="13">
        <f t="shared" si="18"/>
        <v>45315.357681063171</v>
      </c>
      <c r="P20" s="13">
        <f t="shared" ref="P20:P25" si="19">SUM(B20:O20)</f>
        <v>539123.66376706713</v>
      </c>
    </row>
    <row r="21" spans="1:16" ht="15.75" x14ac:dyDescent="0.25">
      <c r="A21" s="12" t="s">
        <v>17</v>
      </c>
      <c r="B21" s="14">
        <v>15946</v>
      </c>
      <c r="C21" s="14">
        <f t="shared" si="14"/>
        <v>17062.22</v>
      </c>
      <c r="D21" s="14">
        <f t="shared" si="14"/>
        <v>18256.575400000002</v>
      </c>
      <c r="E21" s="13">
        <f t="shared" si="15"/>
        <v>51264.795400000003</v>
      </c>
      <c r="F21" s="14">
        <f>D21*1.07</f>
        <v>19534.535678000004</v>
      </c>
      <c r="G21" s="14">
        <f t="shared" si="16"/>
        <v>20901.953175460007</v>
      </c>
      <c r="H21" s="14">
        <f t="shared" si="16"/>
        <v>22365.089897742208</v>
      </c>
      <c r="I21" s="13">
        <f t="shared" si="17"/>
        <v>62801.578751202222</v>
      </c>
      <c r="J21" s="14">
        <f>H21*1.07</f>
        <v>23930.646190584164</v>
      </c>
      <c r="K21" s="14">
        <f t="shared" si="18"/>
        <v>25605.791423925057</v>
      </c>
      <c r="L21" s="14">
        <f t="shared" si="18"/>
        <v>27398.196823599814</v>
      </c>
      <c r="M21" s="14">
        <f t="shared" si="18"/>
        <v>29316.070601251802</v>
      </c>
      <c r="N21" s="14">
        <f t="shared" si="18"/>
        <v>31368.195543339429</v>
      </c>
      <c r="O21" s="14">
        <f t="shared" si="18"/>
        <v>33563.969231373194</v>
      </c>
      <c r="P21" s="13">
        <f t="shared" si="19"/>
        <v>399315.61811647785</v>
      </c>
    </row>
    <row r="22" spans="1:16" ht="15.75" x14ac:dyDescent="0.25">
      <c r="A22" s="12" t="s">
        <v>18</v>
      </c>
      <c r="B22" s="14">
        <v>27554</v>
      </c>
      <c r="C22" s="14">
        <f t="shared" si="14"/>
        <v>29482.780000000002</v>
      </c>
      <c r="D22" s="14">
        <f t="shared" si="14"/>
        <v>31546.574600000004</v>
      </c>
      <c r="E22" s="13">
        <f t="shared" si="15"/>
        <v>88583.354600000006</v>
      </c>
      <c r="F22" s="14">
        <f>D22*1.07</f>
        <v>33754.834822000004</v>
      </c>
      <c r="G22" s="14">
        <f t="shared" si="16"/>
        <v>36117.67325954001</v>
      </c>
      <c r="H22" s="14">
        <f t="shared" si="16"/>
        <v>38645.910387707816</v>
      </c>
      <c r="I22" s="13">
        <f t="shared" si="17"/>
        <v>108518.41846924783</v>
      </c>
      <c r="J22" s="14">
        <f>H22*1.07</f>
        <v>41351.124114847364</v>
      </c>
      <c r="K22" s="14">
        <f t="shared" si="18"/>
        <v>44245.702802886684</v>
      </c>
      <c r="L22" s="14">
        <f t="shared" si="18"/>
        <v>47342.901999088754</v>
      </c>
      <c r="M22" s="14">
        <f t="shared" si="18"/>
        <v>50656.905139024966</v>
      </c>
      <c r="N22" s="14">
        <f t="shared" si="18"/>
        <v>54202.888498756714</v>
      </c>
      <c r="O22" s="14">
        <f t="shared" si="18"/>
        <v>57997.090693669685</v>
      </c>
      <c r="P22" s="13">
        <f t="shared" si="19"/>
        <v>690000.15938676987</v>
      </c>
    </row>
    <row r="23" spans="1:16" ht="15.75" x14ac:dyDescent="0.25">
      <c r="A23" s="12" t="s">
        <v>19</v>
      </c>
      <c r="B23" s="14">
        <v>16130</v>
      </c>
      <c r="C23" s="14">
        <f t="shared" si="14"/>
        <v>17259.100000000002</v>
      </c>
      <c r="D23" s="14">
        <f t="shared" si="14"/>
        <v>18467.237000000005</v>
      </c>
      <c r="E23" s="13">
        <f t="shared" si="15"/>
        <v>51856.337000000014</v>
      </c>
      <c r="F23" s="14">
        <f>D23*1.07</f>
        <v>19759.943590000006</v>
      </c>
      <c r="G23" s="14">
        <f t="shared" si="16"/>
        <v>21143.139641300007</v>
      </c>
      <c r="H23" s="14">
        <f t="shared" si="16"/>
        <v>22623.159416191011</v>
      </c>
      <c r="I23" s="13">
        <f t="shared" si="17"/>
        <v>63526.242647491024</v>
      </c>
      <c r="J23" s="14">
        <f>H23*1.07</f>
        <v>24206.780575324381</v>
      </c>
      <c r="K23" s="14">
        <f t="shared" si="18"/>
        <v>25901.255215597088</v>
      </c>
      <c r="L23" s="14">
        <f t="shared" si="18"/>
        <v>27714.343080688886</v>
      </c>
      <c r="M23" s="14">
        <f t="shared" si="18"/>
        <v>29654.347096337111</v>
      </c>
      <c r="N23" s="14">
        <f t="shared" si="18"/>
        <v>31730.151393080712</v>
      </c>
      <c r="O23" s="14">
        <f t="shared" si="18"/>
        <v>33951.261990596366</v>
      </c>
      <c r="P23" s="13">
        <f t="shared" si="19"/>
        <v>403923.29864660668</v>
      </c>
    </row>
    <row r="24" spans="1:16" ht="15.75" x14ac:dyDescent="0.25">
      <c r="A24" s="12" t="s">
        <v>20</v>
      </c>
      <c r="B24" s="14">
        <v>32361</v>
      </c>
      <c r="C24" s="14">
        <f t="shared" si="14"/>
        <v>34626.270000000004</v>
      </c>
      <c r="D24" s="14">
        <f t="shared" si="14"/>
        <v>37050.108900000007</v>
      </c>
      <c r="E24" s="13">
        <f t="shared" si="15"/>
        <v>104037.37890000001</v>
      </c>
      <c r="F24" s="14">
        <f>D24*1.07</f>
        <v>39643.616523000012</v>
      </c>
      <c r="G24" s="14">
        <f t="shared" si="16"/>
        <v>42418.669679610015</v>
      </c>
      <c r="H24" s="14">
        <f t="shared" si="16"/>
        <v>45387.976557182716</v>
      </c>
      <c r="I24" s="13">
        <f t="shared" si="17"/>
        <v>127450.26275979275</v>
      </c>
      <c r="J24" s="14">
        <f>H24*1.07</f>
        <v>48565.134916185511</v>
      </c>
      <c r="K24" s="14">
        <f t="shared" si="18"/>
        <v>51964.694360318499</v>
      </c>
      <c r="L24" s="14">
        <f t="shared" si="18"/>
        <v>55602.222965540794</v>
      </c>
      <c r="M24" s="14">
        <f t="shared" si="18"/>
        <v>59494.378573128655</v>
      </c>
      <c r="N24" s="14">
        <f t="shared" si="18"/>
        <v>63658.985073247663</v>
      </c>
      <c r="O24" s="14">
        <f t="shared" si="18"/>
        <v>68115.114028374999</v>
      </c>
      <c r="P24" s="13">
        <f t="shared" si="19"/>
        <v>810375.81323638163</v>
      </c>
    </row>
    <row r="25" spans="1:16" ht="31.5" x14ac:dyDescent="0.25">
      <c r="A25" s="18" t="s">
        <v>25</v>
      </c>
      <c r="B25" s="13">
        <f>SUM(B20:B24)</f>
        <v>113520</v>
      </c>
      <c r="C25" s="13">
        <f>SUM(C20:C24)</f>
        <v>121466.40000000001</v>
      </c>
      <c r="D25" s="13">
        <f>SUM(D20:D24)</f>
        <v>129969.04800000002</v>
      </c>
      <c r="E25" s="13">
        <f t="shared" si="15"/>
        <v>364955.44800000003</v>
      </c>
      <c r="F25" s="13">
        <f>SUM(F20:F24)</f>
        <v>139066.88136000003</v>
      </c>
      <c r="G25" s="13">
        <f>SUM(G20:G24)</f>
        <v>148801.56305520004</v>
      </c>
      <c r="H25" s="13">
        <f>SUM(H20:H24)</f>
        <v>159217.67246906407</v>
      </c>
      <c r="I25" s="13">
        <f t="shared" si="17"/>
        <v>447086.11688426411</v>
      </c>
      <c r="J25" s="13">
        <f t="shared" ref="J25:O25" si="20">SUM(J20:J24)</f>
        <v>170362.90954189855</v>
      </c>
      <c r="K25" s="13">
        <f t="shared" si="20"/>
        <v>182288.31320983145</v>
      </c>
      <c r="L25" s="13">
        <f t="shared" si="20"/>
        <v>195048.49513451968</v>
      </c>
      <c r="M25" s="13">
        <f t="shared" si="20"/>
        <v>208701.88979393608</v>
      </c>
      <c r="N25" s="13">
        <f t="shared" si="20"/>
        <v>223311.02207951157</v>
      </c>
      <c r="O25" s="13">
        <f t="shared" si="20"/>
        <v>238942.79362507741</v>
      </c>
      <c r="P25" s="13">
        <f t="shared" si="19"/>
        <v>2842738.553153303</v>
      </c>
    </row>
    <row r="26" spans="1:16" ht="15.75" x14ac:dyDescent="0.25">
      <c r="A26" s="8"/>
      <c r="B26" s="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8"/>
    </row>
    <row r="27" spans="1:16" ht="15.75" x14ac:dyDescent="0.25">
      <c r="A27" s="10" t="s">
        <v>26</v>
      </c>
      <c r="B27" s="8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8"/>
    </row>
    <row r="28" spans="1:16" ht="15.75" x14ac:dyDescent="0.25">
      <c r="A28" s="12" t="s">
        <v>16</v>
      </c>
      <c r="B28" s="13">
        <v>-1534</v>
      </c>
      <c r="C28" s="13">
        <f t="shared" ref="C28:D32" si="21">C4-C12-C20</f>
        <v>27292.280000000002</v>
      </c>
      <c r="D28" s="13">
        <f t="shared" si="21"/>
        <v>30825.305800000013</v>
      </c>
      <c r="E28" s="13">
        <f t="shared" ref="E28:E33" si="22">SUM(B28:D28)</f>
        <v>56583.585800000015</v>
      </c>
      <c r="F28" s="13">
        <f t="shared" ref="F28:H32" si="23">F4-F12-F20</f>
        <v>34770.154364000016</v>
      </c>
      <c r="G28" s="13">
        <f t="shared" si="23"/>
        <v>39172.307271700032</v>
      </c>
      <c r="H28" s="13">
        <f t="shared" si="23"/>
        <v>44082.113472138823</v>
      </c>
      <c r="I28" s="13">
        <f t="shared" ref="I28:I33" si="24">SUM(F28:H28)</f>
        <v>118024.57510783887</v>
      </c>
      <c r="J28" s="13">
        <f t="shared" ref="J28:O32" si="25">J4-J12-J20</f>
        <v>49555.30000883613</v>
      </c>
      <c r="K28" s="13">
        <f t="shared" si="25"/>
        <v>55653.535644530522</v>
      </c>
      <c r="L28" s="13">
        <f t="shared" si="25"/>
        <v>62445.052816680356</v>
      </c>
      <c r="M28" s="13">
        <f t="shared" si="25"/>
        <v>70005.333909093635</v>
      </c>
      <c r="N28" s="13">
        <f t="shared" si="25"/>
        <v>78417.868435555953</v>
      </c>
      <c r="O28" s="13">
        <f t="shared" si="25"/>
        <v>87774.988403833704</v>
      </c>
      <c r="P28" s="13">
        <f t="shared" ref="P28:P33" si="26">SUM(B28:O28)</f>
        <v>753068.40103420813</v>
      </c>
    </row>
    <row r="29" spans="1:16" ht="15.75" x14ac:dyDescent="0.25">
      <c r="A29" s="12" t="s">
        <v>17</v>
      </c>
      <c r="B29" s="14">
        <v>-1920</v>
      </c>
      <c r="C29" s="14">
        <f t="shared" si="21"/>
        <v>-1568.1599999999999</v>
      </c>
      <c r="D29" s="14">
        <f t="shared" si="21"/>
        <v>-1141.7580000000016</v>
      </c>
      <c r="E29" s="13">
        <f t="shared" si="22"/>
        <v>-4629.9180000000015</v>
      </c>
      <c r="F29" s="14">
        <f t="shared" si="23"/>
        <v>-630.46351199999845</v>
      </c>
      <c r="G29" s="14">
        <f t="shared" si="23"/>
        <v>-22.701194519999262</v>
      </c>
      <c r="H29" s="14">
        <f t="shared" si="23"/>
        <v>694.4894134824026</v>
      </c>
      <c r="I29" s="13">
        <f t="shared" si="24"/>
        <v>41.324706962404889</v>
      </c>
      <c r="J29" s="14">
        <f t="shared" si="25"/>
        <v>1535.6093758506613</v>
      </c>
      <c r="K29" s="14">
        <f t="shared" si="25"/>
        <v>2516.8726724089029</v>
      </c>
      <c r="L29" s="14">
        <f t="shared" si="25"/>
        <v>3656.3971232162075</v>
      </c>
      <c r="M29" s="14">
        <f t="shared" si="25"/>
        <v>4974.4158907708661</v>
      </c>
      <c r="N29" s="14">
        <f t="shared" si="25"/>
        <v>6493.5117319577948</v>
      </c>
      <c r="O29" s="14">
        <f t="shared" si="25"/>
        <v>8238.876397592554</v>
      </c>
      <c r="P29" s="13">
        <f t="shared" si="26"/>
        <v>18238.496605721793</v>
      </c>
    </row>
    <row r="30" spans="1:16" ht="15.75" x14ac:dyDescent="0.25">
      <c r="A30" s="12" t="s">
        <v>18</v>
      </c>
      <c r="B30" s="14">
        <v>38289</v>
      </c>
      <c r="C30" s="14">
        <f t="shared" si="21"/>
        <v>43601.849999999991</v>
      </c>
      <c r="D30" s="14">
        <f t="shared" si="21"/>
        <v>49564.207099999985</v>
      </c>
      <c r="E30" s="13">
        <f t="shared" si="22"/>
        <v>131455.05709999998</v>
      </c>
      <c r="F30" s="14">
        <f t="shared" si="23"/>
        <v>56249.305730999986</v>
      </c>
      <c r="G30" s="14">
        <f t="shared" si="23"/>
        <v>63739.567293229979</v>
      </c>
      <c r="H30" s="14">
        <f t="shared" si="23"/>
        <v>72126.481899811479</v>
      </c>
      <c r="I30" s="13">
        <f t="shared" si="24"/>
        <v>192115.35492404143</v>
      </c>
      <c r="J30" s="14">
        <f t="shared" si="25"/>
        <v>81511.583572048679</v>
      </c>
      <c r="K30" s="14">
        <f t="shared" si="25"/>
        <v>92007.528678679984</v>
      </c>
      <c r="L30" s="14">
        <f t="shared" si="25"/>
        <v>103739.28842895394</v>
      </c>
      <c r="M30" s="14">
        <f t="shared" si="25"/>
        <v>116845.46735199007</v>
      </c>
      <c r="N30" s="14">
        <f t="shared" si="25"/>
        <v>131479.76093334306</v>
      </c>
      <c r="O30" s="14">
        <f t="shared" si="25"/>
        <v>147812.56694590178</v>
      </c>
      <c r="P30" s="13">
        <f t="shared" si="26"/>
        <v>1320537.0199590004</v>
      </c>
    </row>
    <row r="31" spans="1:16" ht="15.75" x14ac:dyDescent="0.25">
      <c r="A31" s="12" t="s">
        <v>19</v>
      </c>
      <c r="B31" s="14">
        <v>14376</v>
      </c>
      <c r="C31" s="14">
        <f t="shared" si="21"/>
        <v>16937.170000000002</v>
      </c>
      <c r="D31" s="14">
        <f t="shared" si="21"/>
        <v>19845.900300000012</v>
      </c>
      <c r="E31" s="13">
        <f t="shared" si="22"/>
        <v>51159.070300000014</v>
      </c>
      <c r="F31" s="14">
        <f t="shared" si="23"/>
        <v>23144.499367000015</v>
      </c>
      <c r="G31" s="14">
        <f t="shared" si="23"/>
        <v>26880.13881183002</v>
      </c>
      <c r="H31" s="14">
        <f t="shared" si="23"/>
        <v>31105.393290720713</v>
      </c>
      <c r="I31" s="13">
        <f t="shared" si="24"/>
        <v>81130.03146955074</v>
      </c>
      <c r="J31" s="14">
        <f t="shared" si="25"/>
        <v>35878.838987509407</v>
      </c>
      <c r="K31" s="14">
        <f t="shared" si="25"/>
        <v>41265.716931421732</v>
      </c>
      <c r="L31" s="14">
        <f t="shared" si="25"/>
        <v>47338.668065444646</v>
      </c>
      <c r="M31" s="14">
        <f t="shared" si="25"/>
        <v>54178.547709419756</v>
      </c>
      <c r="N31" s="14">
        <f t="shared" si="25"/>
        <v>61875.327867312706</v>
      </c>
      <c r="O31" s="14">
        <f t="shared" si="25"/>
        <v>70529.09671756273</v>
      </c>
      <c r="P31" s="13">
        <f t="shared" si="26"/>
        <v>575644.39981777244</v>
      </c>
    </row>
    <row r="32" spans="1:16" ht="15.75" x14ac:dyDescent="0.25">
      <c r="A32" s="12" t="s">
        <v>20</v>
      </c>
      <c r="B32" s="14">
        <v>22064</v>
      </c>
      <c r="C32" s="14">
        <f t="shared" si="21"/>
        <v>25964.37000000001</v>
      </c>
      <c r="D32" s="14">
        <f t="shared" si="21"/>
        <v>30387.817700000014</v>
      </c>
      <c r="E32" s="13">
        <f t="shared" si="22"/>
        <v>78416.187700000024</v>
      </c>
      <c r="F32" s="14">
        <f t="shared" si="23"/>
        <v>35397.265371000023</v>
      </c>
      <c r="G32" s="14">
        <f t="shared" si="23"/>
        <v>41062.787674850042</v>
      </c>
      <c r="H32" s="14">
        <f t="shared" si="23"/>
        <v>47462.397658178757</v>
      </c>
      <c r="I32" s="13">
        <f t="shared" si="24"/>
        <v>123922.45070402883</v>
      </c>
      <c r="J32" s="14">
        <f>J8-J16-J24</f>
        <v>54682.917247458499</v>
      </c>
      <c r="K32" s="14">
        <f t="shared" si="25"/>
        <v>62820.941193843471</v>
      </c>
      <c r="L32" s="14">
        <f t="shared" si="25"/>
        <v>71983.904353864753</v>
      </c>
      <c r="M32" s="14">
        <f t="shared" si="25"/>
        <v>82291.263226929324</v>
      </c>
      <c r="N32" s="14">
        <f t="shared" si="25"/>
        <v>93875.803812912083</v>
      </c>
      <c r="O32" s="14">
        <f t="shared" si="25"/>
        <v>106885.08911404527</v>
      </c>
      <c r="P32" s="13">
        <f t="shared" si="26"/>
        <v>877217.19575711107</v>
      </c>
    </row>
    <row r="33" spans="1:16" ht="15.75" x14ac:dyDescent="0.25">
      <c r="A33" s="10" t="s">
        <v>27</v>
      </c>
      <c r="B33" s="13">
        <f>SUM(B28:B32)</f>
        <v>71275</v>
      </c>
      <c r="C33" s="13">
        <f>SUM(C28:C32)</f>
        <v>112227.51000000001</v>
      </c>
      <c r="D33" s="13">
        <f>SUM(D28:D32)</f>
        <v>129481.47290000002</v>
      </c>
      <c r="E33" s="13">
        <f t="shared" si="22"/>
        <v>312983.98290000006</v>
      </c>
      <c r="F33" s="13">
        <f>SUM(F28:F32)</f>
        <v>148930.76132100003</v>
      </c>
      <c r="G33" s="13">
        <f>SUM(G28:G32)</f>
        <v>170832.0998570901</v>
      </c>
      <c r="H33" s="13">
        <f>SUM(H28:H32)</f>
        <v>195470.87573433216</v>
      </c>
      <c r="I33" s="13">
        <f t="shared" si="24"/>
        <v>515233.73691242223</v>
      </c>
      <c r="J33" s="13">
        <f t="shared" ref="J33:O33" si="27">SUM(J28:J32)</f>
        <v>223164.24919170339</v>
      </c>
      <c r="K33" s="13">
        <f t="shared" si="27"/>
        <v>254264.59512088462</v>
      </c>
      <c r="L33" s="13">
        <f t="shared" si="27"/>
        <v>289163.3107881599</v>
      </c>
      <c r="M33" s="13">
        <f t="shared" si="27"/>
        <v>328295.02808820363</v>
      </c>
      <c r="N33" s="13">
        <f t="shared" si="27"/>
        <v>372142.27278108161</v>
      </c>
      <c r="O33" s="13">
        <f t="shared" si="27"/>
        <v>421240.61757893604</v>
      </c>
      <c r="P33" s="13">
        <f t="shared" si="26"/>
        <v>3544705.513173813</v>
      </c>
    </row>
    <row r="34" spans="1:16" ht="15.75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" x14ac:dyDescent="0.2">
      <c r="A36" s="4" t="s">
        <v>28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" x14ac:dyDescent="0.2">
      <c r="B37" s="5" t="s">
        <v>0</v>
      </c>
      <c r="C37" s="5" t="s">
        <v>1</v>
      </c>
      <c r="D37" s="5" t="s">
        <v>2</v>
      </c>
      <c r="E37" s="5"/>
      <c r="F37" s="5" t="s">
        <v>4</v>
      </c>
      <c r="G37" s="5" t="s">
        <v>5</v>
      </c>
      <c r="H37" s="5" t="s">
        <v>6</v>
      </c>
      <c r="I37" s="5"/>
      <c r="J37" s="5" t="s">
        <v>8</v>
      </c>
      <c r="K37" s="5" t="s">
        <v>9</v>
      </c>
      <c r="L37" s="5" t="s">
        <v>10</v>
      </c>
      <c r="M37" s="5" t="s">
        <v>11</v>
      </c>
      <c r="N37" s="5" t="s">
        <v>12</v>
      </c>
      <c r="O37" s="5" t="s">
        <v>13</v>
      </c>
      <c r="P37" s="5" t="s">
        <v>14</v>
      </c>
    </row>
    <row r="38" spans="1:16" ht="15.75" x14ac:dyDescent="0.25">
      <c r="A38" s="2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3" t="s">
        <v>16</v>
      </c>
      <c r="B39" s="6">
        <f t="shared" ref="B39:D44" si="28">(B4-B12)/B4</f>
        <v>0.81533928571428571</v>
      </c>
      <c r="C39" s="6">
        <f t="shared" si="28"/>
        <v>0.81701801948051944</v>
      </c>
      <c r="D39" s="6">
        <f t="shared" si="28"/>
        <v>0.81868149203069662</v>
      </c>
      <c r="E39" s="6"/>
      <c r="F39" s="6">
        <f t="shared" ref="F39:H44" si="29">(F4-F12)/F4</f>
        <v>0.82032984210314486</v>
      </c>
      <c r="G39" s="6">
        <f t="shared" si="29"/>
        <v>0.82196320717493454</v>
      </c>
      <c r="H39" s="6">
        <f t="shared" si="29"/>
        <v>0.82358172347334413</v>
      </c>
      <c r="I39" s="6"/>
      <c r="J39" s="6">
        <f t="shared" ref="J39:P44" si="30">(J4-J12)/J4</f>
        <v>0.82518552598722283</v>
      </c>
      <c r="K39" s="6">
        <f t="shared" si="30"/>
        <v>0.82677474847824806</v>
      </c>
      <c r="L39" s="6">
        <f t="shared" si="30"/>
        <v>0.82834952349208213</v>
      </c>
      <c r="M39" s="6">
        <f t="shared" si="30"/>
        <v>0.82990998236942681</v>
      </c>
      <c r="N39" s="6">
        <f t="shared" si="30"/>
        <v>0.83145625525697753</v>
      </c>
      <c r="O39" s="6">
        <f t="shared" si="30"/>
        <v>0.83298847111827767</v>
      </c>
      <c r="P39" s="6">
        <f t="shared" si="30"/>
        <v>0.82445076674568241</v>
      </c>
    </row>
    <row r="40" spans="1:16" ht="15.75" x14ac:dyDescent="0.25">
      <c r="A40" s="3" t="s">
        <v>17</v>
      </c>
      <c r="B40" s="6">
        <f t="shared" si="28"/>
        <v>0.68180050554151272</v>
      </c>
      <c r="C40" s="6">
        <f t="shared" si="28"/>
        <v>0.68469322821840806</v>
      </c>
      <c r="D40" s="6">
        <f t="shared" si="28"/>
        <v>0.68755965341642244</v>
      </c>
      <c r="E40" s="6"/>
      <c r="F40" s="6">
        <f t="shared" si="29"/>
        <v>0.69040002020354607</v>
      </c>
      <c r="G40" s="6">
        <f t="shared" si="29"/>
        <v>0.69321456547442284</v>
      </c>
      <c r="H40" s="6">
        <f t="shared" si="29"/>
        <v>0.69600352397011001</v>
      </c>
      <c r="I40" s="6"/>
      <c r="J40" s="6">
        <f t="shared" si="30"/>
        <v>0.69876712829765442</v>
      </c>
      <c r="K40" s="6">
        <f t="shared" si="30"/>
        <v>0.70150560894949376</v>
      </c>
      <c r="L40" s="6">
        <f t="shared" si="30"/>
        <v>0.70421919432268032</v>
      </c>
      <c r="M40" s="6">
        <f t="shared" si="30"/>
        <v>0.7069081107379287</v>
      </c>
      <c r="N40" s="6">
        <f t="shared" si="30"/>
        <v>0.70957258245849286</v>
      </c>
      <c r="O40" s="6">
        <f t="shared" si="30"/>
        <v>0.71221283170887018</v>
      </c>
      <c r="P40" s="6">
        <f t="shared" si="30"/>
        <v>0.69750102240116607</v>
      </c>
    </row>
    <row r="41" spans="1:16" ht="15.75" x14ac:dyDescent="0.25">
      <c r="A41" s="3" t="s">
        <v>18</v>
      </c>
      <c r="B41" s="6">
        <f t="shared" si="28"/>
        <v>0.49999620306033338</v>
      </c>
      <c r="C41" s="6">
        <f t="shared" si="28"/>
        <v>0.50454169212342115</v>
      </c>
      <c r="D41" s="6">
        <f t="shared" si="28"/>
        <v>0.5090458585586628</v>
      </c>
      <c r="E41" s="6"/>
      <c r="F41" s="6">
        <f t="shared" si="29"/>
        <v>0.51350907802631129</v>
      </c>
      <c r="G41" s="6">
        <f t="shared" si="29"/>
        <v>0.51793172277152666</v>
      </c>
      <c r="H41" s="6">
        <f t="shared" si="29"/>
        <v>0.52231416165542188</v>
      </c>
      <c r="I41" s="6"/>
      <c r="J41" s="6">
        <f t="shared" si="30"/>
        <v>0.52665676018582708</v>
      </c>
      <c r="K41" s="6">
        <f t="shared" si="30"/>
        <v>0.5309598805477741</v>
      </c>
      <c r="L41" s="6">
        <f t="shared" si="30"/>
        <v>0.53522388163370338</v>
      </c>
      <c r="M41" s="6">
        <f t="shared" si="30"/>
        <v>0.53944911907339699</v>
      </c>
      <c r="N41" s="6">
        <f t="shared" si="30"/>
        <v>0.5436359452636389</v>
      </c>
      <c r="O41" s="6">
        <f t="shared" si="30"/>
        <v>0.54778470939760582</v>
      </c>
      <c r="P41" s="6">
        <f t="shared" si="30"/>
        <v>0.52466726062157076</v>
      </c>
    </row>
    <row r="42" spans="1:16" ht="15.75" x14ac:dyDescent="0.25">
      <c r="A42" s="3" t="s">
        <v>19</v>
      </c>
      <c r="B42" s="6">
        <f t="shared" si="28"/>
        <v>0.32290707397880875</v>
      </c>
      <c r="C42" s="6">
        <f t="shared" si="28"/>
        <v>0.32906246421536506</v>
      </c>
      <c r="D42" s="6">
        <f t="shared" si="28"/>
        <v>0.33516189635886184</v>
      </c>
      <c r="E42" s="6"/>
      <c r="F42" s="6">
        <f t="shared" si="29"/>
        <v>0.34120587911923583</v>
      </c>
      <c r="G42" s="6">
        <f t="shared" si="29"/>
        <v>0.34719491658178819</v>
      </c>
      <c r="H42" s="6">
        <f t="shared" si="29"/>
        <v>0.35312950824922645</v>
      </c>
      <c r="I42" s="6"/>
      <c r="J42" s="6">
        <f t="shared" si="30"/>
        <v>0.3590101490833244</v>
      </c>
      <c r="K42" s="6">
        <f t="shared" si="30"/>
        <v>0.36483732954620324</v>
      </c>
      <c r="L42" s="6">
        <f t="shared" si="30"/>
        <v>0.37061153564123778</v>
      </c>
      <c r="M42" s="6">
        <f t="shared" si="30"/>
        <v>0.37633324895359022</v>
      </c>
      <c r="N42" s="6">
        <f t="shared" si="30"/>
        <v>0.38200294669037571</v>
      </c>
      <c r="O42" s="6">
        <f t="shared" si="30"/>
        <v>0.38762110172046316</v>
      </c>
      <c r="P42" s="6">
        <f t="shared" si="30"/>
        <v>0.35631601737967505</v>
      </c>
    </row>
    <row r="43" spans="1:16" ht="15.75" x14ac:dyDescent="0.25">
      <c r="A43" s="3" t="s">
        <v>20</v>
      </c>
      <c r="B43" s="6">
        <f t="shared" si="28"/>
        <v>0.42942582788249867</v>
      </c>
      <c r="C43" s="6">
        <f t="shared" si="28"/>
        <v>0.43461286581083963</v>
      </c>
      <c r="D43" s="6">
        <f t="shared" si="28"/>
        <v>0.4397527488489229</v>
      </c>
      <c r="E43" s="6"/>
      <c r="F43" s="6">
        <f t="shared" si="29"/>
        <v>0.4448459056775691</v>
      </c>
      <c r="G43" s="6">
        <f t="shared" si="29"/>
        <v>0.4498927610805003</v>
      </c>
      <c r="H43" s="6">
        <f t="shared" si="29"/>
        <v>0.45489373597976851</v>
      </c>
      <c r="I43" s="6"/>
      <c r="J43" s="6">
        <f t="shared" si="30"/>
        <v>0.45984924747086153</v>
      </c>
      <c r="K43" s="6">
        <f t="shared" si="30"/>
        <v>0.46475970885749002</v>
      </c>
      <c r="L43" s="6">
        <f t="shared" si="30"/>
        <v>0.46962552968605831</v>
      </c>
      <c r="M43" s="6">
        <f t="shared" si="30"/>
        <v>0.4744471157798214</v>
      </c>
      <c r="N43" s="6">
        <f t="shared" si="30"/>
        <v>0.47922486927273222</v>
      </c>
      <c r="O43" s="6">
        <f t="shared" si="30"/>
        <v>0.4839591886429801</v>
      </c>
      <c r="P43" s="6">
        <f t="shared" si="30"/>
        <v>0.45757895057761477</v>
      </c>
    </row>
    <row r="44" spans="1:16" ht="15.75" x14ac:dyDescent="0.25">
      <c r="A44" s="2" t="s">
        <v>30</v>
      </c>
      <c r="B44" s="6">
        <f t="shared" si="28"/>
        <v>0.49004235462862278</v>
      </c>
      <c r="C44" s="6">
        <f t="shared" si="28"/>
        <v>0.494678333222908</v>
      </c>
      <c r="D44" s="6">
        <f t="shared" si="28"/>
        <v>0.49927216655724538</v>
      </c>
      <c r="E44" s="6"/>
      <c r="F44" s="6">
        <f t="shared" si="29"/>
        <v>0.50382423777036112</v>
      </c>
      <c r="G44" s="6">
        <f t="shared" si="29"/>
        <v>0.50833492651790346</v>
      </c>
      <c r="H44" s="6">
        <f t="shared" si="29"/>
        <v>0.51280460900410418</v>
      </c>
      <c r="I44" s="6"/>
      <c r="J44" s="6">
        <f t="shared" si="30"/>
        <v>0.51723365801315779</v>
      </c>
      <c r="K44" s="6">
        <f t="shared" si="30"/>
        <v>0.5216224429403109</v>
      </c>
      <c r="L44" s="6">
        <f t="shared" si="30"/>
        <v>0.52597132982267181</v>
      </c>
      <c r="M44" s="6">
        <f t="shared" si="30"/>
        <v>0.53028068136973838</v>
      </c>
      <c r="N44" s="6">
        <f t="shared" si="30"/>
        <v>0.5345508569936499</v>
      </c>
      <c r="O44" s="6">
        <f t="shared" si="30"/>
        <v>0.53878221283916217</v>
      </c>
      <c r="P44" s="6">
        <f t="shared" si="30"/>
        <v>0.51520455239542984</v>
      </c>
    </row>
    <row r="45" spans="1:16" ht="15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x14ac:dyDescent="0.25">
      <c r="A46" s="2" t="s">
        <v>31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x14ac:dyDescent="0.25">
      <c r="A47" s="3" t="s">
        <v>16</v>
      </c>
      <c r="B47" s="6">
        <f t="shared" ref="B47:D52" si="31">B28/B4</f>
        <v>-2.7392857142857142E-2</v>
      </c>
      <c r="C47" s="6">
        <f t="shared" si="31"/>
        <v>0.44305649350649351</v>
      </c>
      <c r="D47" s="6">
        <f t="shared" si="31"/>
        <v>0.45491891676505319</v>
      </c>
      <c r="E47" s="6"/>
      <c r="F47" s="6">
        <f t="shared" ref="F47:H52" si="32">F28/F4</f>
        <v>0.46648806434474621</v>
      </c>
      <c r="G47" s="6">
        <f t="shared" si="32"/>
        <v>0.47777165971903773</v>
      </c>
      <c r="H47" s="6">
        <f t="shared" si="32"/>
        <v>0.4887772182207899</v>
      </c>
      <c r="I47" s="6"/>
      <c r="J47" s="6">
        <f t="shared" ref="J47:P52" si="33">J28/J4</f>
        <v>0.49951205269610188</v>
      </c>
      <c r="K47" s="6">
        <f t="shared" si="33"/>
        <v>0.50998327900415763</v>
      </c>
      <c r="L47" s="6">
        <f t="shared" si="33"/>
        <v>0.52019782136728521</v>
      </c>
      <c r="M47" s="6">
        <f t="shared" si="33"/>
        <v>0.53016241757530624</v>
      </c>
      <c r="N47" s="6">
        <f t="shared" si="33"/>
        <v>0.53988362404815116</v>
      </c>
      <c r="O47" s="6">
        <f t="shared" si="33"/>
        <v>0.54936782076060109</v>
      </c>
      <c r="P47" s="6">
        <f t="shared" si="33"/>
        <v>0.46212024435707455</v>
      </c>
    </row>
    <row r="48" spans="1:16" ht="15.75" x14ac:dyDescent="0.25">
      <c r="A48" s="3" t="s">
        <v>17</v>
      </c>
      <c r="B48" s="6">
        <f t="shared" si="31"/>
        <v>-9.3330740812755206E-2</v>
      </c>
      <c r="C48" s="6">
        <f t="shared" si="31"/>
        <v>-6.9298075053470728E-2</v>
      </c>
      <c r="D48" s="6">
        <f t="shared" si="31"/>
        <v>-4.5868250675314179E-2</v>
      </c>
      <c r="E48" s="6"/>
      <c r="F48" s="6">
        <f t="shared" si="32"/>
        <v>-2.3025304685688714E-2</v>
      </c>
      <c r="G48" s="6">
        <f t="shared" si="32"/>
        <v>-7.5370509965094778E-4</v>
      </c>
      <c r="H48" s="6">
        <f t="shared" si="32"/>
        <v>2.0961660775329086E-2</v>
      </c>
      <c r="I48" s="6"/>
      <c r="J48" s="6">
        <f t="shared" si="33"/>
        <v>4.2135497735458424E-2</v>
      </c>
      <c r="K48" s="6">
        <f t="shared" si="33"/>
        <v>6.278211376626687E-2</v>
      </c>
      <c r="L48" s="6">
        <f t="shared" si="33"/>
        <v>8.2915430826268607E-2</v>
      </c>
      <c r="M48" s="6">
        <f t="shared" si="33"/>
        <v>0.10254899533687371</v>
      </c>
      <c r="N48" s="6">
        <f t="shared" si="33"/>
        <v>0.12169598838655757</v>
      </c>
      <c r="O48" s="6">
        <f t="shared" si="33"/>
        <v>0.14036923565707854</v>
      </c>
      <c r="P48" s="6">
        <f t="shared" si="33"/>
        <v>3.0466398440390723E-2</v>
      </c>
    </row>
    <row r="49" spans="1:16" ht="15.75" x14ac:dyDescent="0.25">
      <c r="A49" s="3" t="s">
        <v>18</v>
      </c>
      <c r="B49" s="6">
        <f t="shared" si="31"/>
        <v>0.29076204579109238</v>
      </c>
      <c r="C49" s="6">
        <f t="shared" si="31"/>
        <v>0.30100653418798989</v>
      </c>
      <c r="D49" s="6">
        <f t="shared" si="31"/>
        <v>0.31106165947601594</v>
      </c>
      <c r="E49" s="6"/>
      <c r="F49" s="6">
        <f t="shared" si="32"/>
        <v>0.32092444800955483</v>
      </c>
      <c r="G49" s="6">
        <f t="shared" si="32"/>
        <v>0.3305994008461362</v>
      </c>
      <c r="H49" s="6">
        <f t="shared" si="32"/>
        <v>0.34009090305526934</v>
      </c>
      <c r="I49" s="6"/>
      <c r="J49" s="6">
        <f t="shared" si="33"/>
        <v>0.34940322682022423</v>
      </c>
      <c r="K49" s="6">
        <f t="shared" si="33"/>
        <v>0.35854053445577849</v>
      </c>
      <c r="L49" s="6">
        <f t="shared" si="33"/>
        <v>0.36750688134421683</v>
      </c>
      <c r="M49" s="6">
        <f t="shared" si="33"/>
        <v>0.37630621879180554</v>
      </c>
      <c r="N49" s="6">
        <f t="shared" si="33"/>
        <v>0.38494239680790898</v>
      </c>
      <c r="O49" s="6">
        <f t="shared" si="33"/>
        <v>0.39341916680885042</v>
      </c>
      <c r="P49" s="6">
        <f t="shared" si="33"/>
        <v>0.34460602725524686</v>
      </c>
    </row>
    <row r="50" spans="1:16" ht="15.75" x14ac:dyDescent="0.25">
      <c r="A50" s="3" t="s">
        <v>19</v>
      </c>
      <c r="B50" s="6">
        <f t="shared" si="31"/>
        <v>0.15217046140167031</v>
      </c>
      <c r="C50" s="6">
        <f t="shared" si="31"/>
        <v>0.16298230470851222</v>
      </c>
      <c r="D50" s="6">
        <f t="shared" si="31"/>
        <v>0.17361119574765041</v>
      </c>
      <c r="E50" s="6"/>
      <c r="F50" s="6">
        <f t="shared" si="32"/>
        <v>0.18406110670651196</v>
      </c>
      <c r="G50" s="6">
        <f t="shared" si="32"/>
        <v>0.19433591068941139</v>
      </c>
      <c r="H50" s="6">
        <f t="shared" si="32"/>
        <v>0.20443938433573261</v>
      </c>
      <c r="I50" s="6"/>
      <c r="J50" s="6">
        <f t="shared" si="33"/>
        <v>0.21437521036747134</v>
      </c>
      <c r="K50" s="6">
        <f t="shared" si="33"/>
        <v>0.22414698006805522</v>
      </c>
      <c r="L50" s="6">
        <f t="shared" si="33"/>
        <v>0.233758195694312</v>
      </c>
      <c r="M50" s="6">
        <f t="shared" si="33"/>
        <v>0.24321227282339877</v>
      </c>
      <c r="N50" s="6">
        <f t="shared" si="33"/>
        <v>0.25251254263646222</v>
      </c>
      <c r="O50" s="6">
        <f t="shared" si="33"/>
        <v>0.26166225414074734</v>
      </c>
      <c r="P50" s="6">
        <f t="shared" si="33"/>
        <v>0.20938963207088704</v>
      </c>
    </row>
    <row r="51" spans="1:16" ht="15.75" x14ac:dyDescent="0.25">
      <c r="A51" s="3" t="s">
        <v>20</v>
      </c>
      <c r="B51" s="6">
        <f t="shared" si="31"/>
        <v>0.17409005909783098</v>
      </c>
      <c r="C51" s="6">
        <f t="shared" si="31"/>
        <v>0.18624079981120834</v>
      </c>
      <c r="D51" s="6">
        <f t="shared" si="31"/>
        <v>0.19815446646746337</v>
      </c>
      <c r="E51" s="6"/>
      <c r="F51" s="6">
        <f t="shared" si="32"/>
        <v>0.20983666736105844</v>
      </c>
      <c r="G51" s="6">
        <f t="shared" si="32"/>
        <v>0.22129286562716727</v>
      </c>
      <c r="H51" s="6">
        <f t="shared" si="32"/>
        <v>0.23252838312970819</v>
      </c>
      <c r="I51" s="6"/>
      <c r="J51" s="6">
        <f t="shared" si="33"/>
        <v>0.24354840424398463</v>
      </c>
      <c r="K51" s="6">
        <f t="shared" si="33"/>
        <v>0.25435797953680067</v>
      </c>
      <c r="L51" s="6">
        <f t="shared" si="33"/>
        <v>0.26496202934684232</v>
      </c>
      <c r="M51" s="6">
        <f t="shared" si="33"/>
        <v>0.27536534726803863</v>
      </c>
      <c r="N51" s="6">
        <f t="shared" si="33"/>
        <v>0.28557260353854352</v>
      </c>
      <c r="O51" s="6">
        <f t="shared" si="33"/>
        <v>0.29558834833790565</v>
      </c>
      <c r="P51" s="6">
        <f t="shared" si="33"/>
        <v>0.23785126018184674</v>
      </c>
    </row>
    <row r="52" spans="1:16" ht="15.75" x14ac:dyDescent="0.25">
      <c r="A52" s="2" t="s">
        <v>30</v>
      </c>
      <c r="B52" s="6">
        <f t="shared" si="31"/>
        <v>0.1659607561896202</v>
      </c>
      <c r="C52" s="6">
        <f t="shared" si="31"/>
        <v>0.23756082299516168</v>
      </c>
      <c r="D52" s="6">
        <f t="shared" si="31"/>
        <v>0.24916695206298287</v>
      </c>
      <c r="E52" s="6"/>
      <c r="F52" s="6">
        <f t="shared" si="32"/>
        <v>0.26054007458048783</v>
      </c>
      <c r="G52" s="6">
        <f t="shared" si="32"/>
        <v>0.2716857859604811</v>
      </c>
      <c r="H52" s="6">
        <f t="shared" si="32"/>
        <v>0.28260953591642979</v>
      </c>
      <c r="I52" s="6"/>
      <c r="J52" s="6">
        <f t="shared" si="33"/>
        <v>0.29331663237332911</v>
      </c>
      <c r="K52" s="6">
        <f t="shared" si="33"/>
        <v>0.30381224527247752</v>
      </c>
      <c r="L52" s="6">
        <f t="shared" si="33"/>
        <v>0.31410141027305194</v>
      </c>
      <c r="M52" s="6">
        <f t="shared" si="33"/>
        <v>0.32418903235329</v>
      </c>
      <c r="N52" s="6">
        <f t="shared" si="33"/>
        <v>0.33407988931401383</v>
      </c>
      <c r="O52" s="6">
        <f t="shared" si="33"/>
        <v>0.34377863518715246</v>
      </c>
      <c r="P52" s="6">
        <f t="shared" si="33"/>
        <v>0.28363311602616031</v>
      </c>
    </row>
  </sheetData>
  <customSheetViews>
    <customSheetView guid="{40FCD256-CD20-4449-98D8-F78F8F1AD6AA}" scale="120">
      <pane xSplit="1" ySplit="2" topLeftCell="I3" activePane="bottomRight" state="frozen"/>
      <selection pane="bottomRight" activeCell="J20" sqref="J20:L25"/>
      <pageMargins left="0.7" right="0.7" top="0.75" bottom="0.75" header="0.3" footer="0.3"/>
      <printOptions gridLines="1"/>
      <pageSetup orientation="landscape" horizontalDpi="4294967292" verticalDpi="4294967292" r:id="rId1"/>
      <headerFooter alignWithMargins="0">
        <oddFooter>&amp;LPage &amp;P of &amp;N&amp;CPreliminary&amp;R&amp;D &amp;T</oddFooter>
      </headerFooter>
    </customSheetView>
  </customSheetViews>
  <phoneticPr fontId="5" type="noConversion"/>
  <printOptions gridLines="1" gridLinesSet="0"/>
  <pageMargins left="0.7" right="0.7" top="0.75" bottom="0.75" header="0.3" footer="0.3"/>
  <pageSetup orientation="landscape" horizontalDpi="4294967292" verticalDpi="4294967292" r:id="rId2"/>
  <headerFooter alignWithMargins="0">
    <oddFooter>&amp;LPage &amp;P of &amp;N&amp;CPreliminary&amp;R&amp;D &amp;T</oddFooter>
  </headerFooter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2009-12-03T19:27:54Z</outs:dateTime>
      <outs:isPinned>true</outs:isPinned>
    </outs:relatedDate>
    <outs:relatedDate>
      <outs:type>2</outs:type>
      <outs:displayName>Created</outs:displayName>
      <outs:dateTime>2002-07-04T17:28:01Z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9447E92-8EA9-494E-B5BB-7FBCB9611F6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Analysis</vt:lpstr>
      <vt:lpstr>Q1_sales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cp:lastPrinted>2021-07-12T22:08:26Z</cp:lastPrinted>
  <dcterms:created xsi:type="dcterms:W3CDTF">2002-07-04T17:28:01Z</dcterms:created>
  <dcterms:modified xsi:type="dcterms:W3CDTF">2023-10-31T07:41:15Z</dcterms:modified>
</cp:coreProperties>
</file>