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3820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6-Lookup-Information-and-Text-Formulas\"/>
    </mc:Choice>
  </mc:AlternateContent>
  <xr:revisionPtr revIDLastSave="0" documentId="13_ncr:1_{018C4BAC-CF69-4786-A848-A5D1AF21CB45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Production Schedule" sheetId="1" r:id="rId1"/>
    <sheet name="INDEX FUNCTION" sheetId="4" r:id="rId2"/>
    <sheet name="MATCH FUNCTION" sheetId="5" r:id="rId3"/>
    <sheet name="Sheet2" sheetId="3" r:id="rId4"/>
    <sheet name="Sheet3" sheetId="2" r:id="rId5"/>
  </sheets>
  <definedNames>
    <definedName name="_2022_Production_Schedule">'Production Schedule'!$A$1:$I$7</definedName>
    <definedName name="Apr_22">'Production Schedule'!$B$3:$B$7</definedName>
    <definedName name="Aug_22">'Production Schedule'!$F$3:$F$7</definedName>
    <definedName name="date_list">'Production Schedule'!$A$2:$J$2</definedName>
    <definedName name="date_lookup">'Production Schedule'!$B$11</definedName>
    <definedName name="Dec_22">'Production Schedule'!$J$3:$J$7</definedName>
    <definedName name="Jul_22">'Production Schedule'!$E$3:$E$7</definedName>
    <definedName name="Jun_22">'Production Schedule'!$D$3:$D$7</definedName>
    <definedName name="May_22">'Production Schedule'!$C$3:$C$7</definedName>
    <definedName name="Nov_22">'Production Schedule'!$I$3:$I$7</definedName>
    <definedName name="Oct_22">'Production Schedule'!$H$3:$H$7</definedName>
    <definedName name="Part_102">'Production Schedule'!$B$5:$J$5</definedName>
    <definedName name="Part_103">'Production Schedule'!$B$6:$J$6</definedName>
    <definedName name="part_list">'Production Schedule'!$A$2:$A$6</definedName>
    <definedName name="part_lookup">'Production Schedule'!$B$10</definedName>
    <definedName name="Sep_22">'Production Schedule'!$G$3:$G$7</definedName>
    <definedName name="table_data">'Production Schedule'!$A$2:$J$6</definedName>
    <definedName name="Total">'Production Schedule'!$B$7:$I$7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5" l="1"/>
  <c r="E1" i="4"/>
  <c r="D7" i="1"/>
  <c r="G7" i="1"/>
  <c r="H7" i="1"/>
  <c r="I7" i="1"/>
  <c r="C7" i="1"/>
  <c r="J7" i="1"/>
  <c r="B7" i="1"/>
  <c r="F7" i="1"/>
  <c r="E7" i="1" l="1"/>
  <c r="B12" i="1" l="1"/>
</calcChain>
</file>

<file path=xl/sharedStrings.xml><?xml version="1.0" encoding="utf-8"?>
<sst xmlns="http://schemas.openxmlformats.org/spreadsheetml/2006/main" count="60" uniqueCount="59">
  <si>
    <t>Production Schedule for 2022</t>
  </si>
  <si>
    <t>Part Number</t>
  </si>
  <si>
    <t>AB-100</t>
  </si>
  <si>
    <t>AB-101</t>
  </si>
  <si>
    <t>AB-102</t>
  </si>
  <si>
    <t>AB-103</t>
  </si>
  <si>
    <t>Total</t>
  </si>
  <si>
    <t>Part</t>
  </si>
  <si>
    <t>Date</t>
  </si>
  <si>
    <t>Production</t>
  </si>
  <si>
    <t>Lookup</t>
  </si>
  <si>
    <t>Region</t>
  </si>
  <si>
    <t>Q1</t>
  </si>
  <si>
    <t>Q2</t>
  </si>
  <si>
    <t>Q3</t>
  </si>
  <si>
    <t>Q4</t>
  </si>
  <si>
    <t>YTD Performance</t>
  </si>
  <si>
    <t>Sales Revenue Audit (Small Business Sales)</t>
  </si>
  <si>
    <t>Asia</t>
  </si>
  <si>
    <t>Europe</t>
  </si>
  <si>
    <t>South America</t>
  </si>
  <si>
    <t>North America</t>
  </si>
  <si>
    <t>Employee Name</t>
  </si>
  <si>
    <t>Email</t>
  </si>
  <si>
    <t>Months in Position</t>
  </si>
  <si>
    <t>Mel</t>
  </si>
  <si>
    <t>Frank</t>
  </si>
  <si>
    <t>Janice</t>
  </si>
  <si>
    <t>Don</t>
  </si>
  <si>
    <t>Isaiah</t>
  </si>
  <si>
    <t>Lee</t>
  </si>
  <si>
    <t>Emily</t>
  </si>
  <si>
    <t>Jennifer</t>
  </si>
  <si>
    <t>Pradeep</t>
  </si>
  <si>
    <t>Adele</t>
  </si>
  <si>
    <t>James</t>
  </si>
  <si>
    <t>Christie</t>
  </si>
  <si>
    <t>Patti</t>
  </si>
  <si>
    <t>Alex</t>
  </si>
  <si>
    <t>Nestor</t>
  </si>
  <si>
    <t>Cheryl</t>
  </si>
  <si>
    <t>Mel@gmail.com</t>
  </si>
  <si>
    <t>Frank@gmail.com</t>
  </si>
  <si>
    <t>Janice@gmail.com</t>
  </si>
  <si>
    <t>Don@gmail.com</t>
  </si>
  <si>
    <t>Isaiah@gmail.com</t>
  </si>
  <si>
    <t>Lee@gmail.com</t>
  </si>
  <si>
    <t>Emily@gmail.com</t>
  </si>
  <si>
    <t>Jennifer@gmail.com</t>
  </si>
  <si>
    <t>Pradeep@gmail.com</t>
  </si>
  <si>
    <t>Adele@gmail.com</t>
  </si>
  <si>
    <t>James@gmail.com</t>
  </si>
  <si>
    <t>Christie@gmail.com</t>
  </si>
  <si>
    <t>Patti@gmail.com</t>
  </si>
  <si>
    <t>Alex@gmail.com</t>
  </si>
  <si>
    <t>Nestor@gmail.com</t>
  </si>
  <si>
    <t>Cheryl@gmail.com</t>
  </si>
  <si>
    <t>Employee Position</t>
  </si>
  <si>
    <t>Minimum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</si>
</sst>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mmm\-yy;@"/>
    <numFmt numFmtId="169" formatCode="&quot;$&quot;#,##0"/>
  </numFmts>
  <fonts count="12" x14ac:knownFonts="1">
    <font>
      <sz val="10"/>
      <name val="Helv"/>
    </font>
    <font>
      <sz val="10"/>
      <name val="Helv"/>
    </font>
    <font>
      <sz val="8"/>
      <name val="Helv"/>
    </font>
    <font>
      <b/>
      <i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u/>
      <sz val="10"/>
      <color theme="10"/>
      <name val="Helv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theme="3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5" fillId="0" borderId="0" xfId="0" applyFont="1" applyAlignment="1">
      <alignment horizontal="left" vertical="center"/>
    </xf>
    <xf numFmtId="1" fontId="7" fillId="0" borderId="0" xfId="0" applyNumberFormat="1" applyFont="1"/>
    <xf numFmtId="1" fontId="6" fillId="0" borderId="0" xfId="0" applyNumberFormat="1" applyFont="1"/>
    <xf numFmtId="10" fontId="0" fillId="0" borderId="0" xfId="1" applyNumberFormat="1" applyFont="1"/>
    <xf numFmtId="0" fontId="7" fillId="0" borderId="1" xfId="0" applyFont="1" applyBorder="1"/>
    <xf numFmtId="1" fontId="7" fillId="0" borderId="1" xfId="0" applyNumberFormat="1" applyFont="1" applyBorder="1"/>
    <xf numFmtId="0" fontId="8" fillId="0" borderId="2" xfId="0" applyFont="1" applyBorder="1"/>
    <xf numFmtId="1" fontId="7" fillId="0" borderId="2" xfId="0" applyNumberFormat="1" applyFont="1" applyBorder="1"/>
    <xf numFmtId="164" fontId="7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9" fontId="4" fillId="0" borderId="0" xfId="0" applyNumberFormat="1" applyFont="1"/>
    <xf numFmtId="0" fontId="5" fillId="0" borderId="0" xfId="0" applyFont="1" applyAlignment="1">
      <alignment horizontal="left"/>
    </xf>
    <xf numFmtId="169" fontId="7" fillId="2" borderId="0" xfId="0" applyNumberFormat="1" applyFont="1" applyFill="1" applyAlignment="1">
      <alignment horizontal="left"/>
    </xf>
    <xf numFmtId="0" fontId="11" fillId="0" borderId="0" xfId="2"/>
    <xf numFmtId="0" fontId="7" fillId="3" borderId="0" xfId="0" applyFont="1" applyFill="1" applyBorder="1"/>
    <xf numFmtId="0" fontId="7" fillId="3" borderId="3" xfId="0" applyFont="1" applyFill="1" applyBorder="1"/>
    <xf numFmtId="0" fontId="7" fillId="2" borderId="0" xfId="0" applyFont="1" applyFill="1"/>
    <xf numFmtId="0" fontId="7" fillId="4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9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9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9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9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</dxfs>
  <tableStyles count="1" defaultTableStyle="TableStyleMedium9" defaultPivotStyle="PivotStyleLight16">
    <tableStyle name="Invisible" pivot="0" table="0" count="0" xr9:uid="{AC6DC30E-5E2C-42B6-967C-3E212848D85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443927-3579-4830-B60A-46AB915429FB}" name="Sales_Table" displayName="Sales_Table" ref="A3:F7" totalsRowShown="0" headerRowDxfId="9" dataDxfId="10">
  <autoFilter ref="A3:F7" xr:uid="{4A443927-3579-4830-B60A-46AB915429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5DDAFFE-4088-4D42-9B0E-D54C4373A7BA}" name="Region" dataDxfId="8"/>
    <tableColumn id="2" xr3:uid="{8A9E8657-AB79-411E-B9F8-DC697A806CDE}" name="Q1" dataDxfId="7"/>
    <tableColumn id="3" xr3:uid="{4224DA58-49E0-4755-8BD5-E274BBF8B7A8}" name="Q2" dataDxfId="6"/>
    <tableColumn id="4" xr3:uid="{51EAC5F9-FDF4-4645-9597-0DC35ECF49C1}" name="Q3" dataDxfId="5"/>
    <tableColumn id="5" xr3:uid="{458C7DF2-9822-418C-AC99-E1B0C496FC33}" name="Q4" dataDxfId="3"/>
    <tableColumn id="6" xr3:uid="{A9B3A296-4D62-4F67-ACFD-3DD61147BF44}" name="YTD Performance" dataDxfId="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8BD521-D306-4352-941E-64197085F2C3}" name="Table2" displayName="Table2" ref="A1:C17" totalsRowShown="0" headerRowDxfId="0">
  <autoFilter ref="A1:C17" xr:uid="{378BD521-D306-4352-941E-64197085F2C3}"/>
  <tableColumns count="3">
    <tableColumn id="1" xr3:uid="{10E424E3-DDFA-44B0-824E-46E98FAB065C}" name="Employee Name" dataDxfId="2"/>
    <tableColumn id="2" xr3:uid="{21E10C84-E4EE-4F4C-AB45-BAF8403647CF}" name="Email" dataCellStyle="Hyperlink"/>
    <tableColumn id="3" xr3:uid="{623EF118-9CD8-429D-B845-31C07D1FD37D}" name="Months in Position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ennifer@gmail.com" TargetMode="External"/><Relationship Id="rId13" Type="http://schemas.openxmlformats.org/officeDocument/2006/relationships/hyperlink" Target="mailto:Patti@gmail.com" TargetMode="External"/><Relationship Id="rId3" Type="http://schemas.openxmlformats.org/officeDocument/2006/relationships/hyperlink" Target="mailto:Janice@gmail.com" TargetMode="External"/><Relationship Id="rId7" Type="http://schemas.openxmlformats.org/officeDocument/2006/relationships/hyperlink" Target="mailto:Emily@gmail.com" TargetMode="External"/><Relationship Id="rId12" Type="http://schemas.openxmlformats.org/officeDocument/2006/relationships/hyperlink" Target="mailto:Christie@gmail.com" TargetMode="External"/><Relationship Id="rId17" Type="http://schemas.openxmlformats.org/officeDocument/2006/relationships/table" Target="../tables/table2.xml"/><Relationship Id="rId2" Type="http://schemas.openxmlformats.org/officeDocument/2006/relationships/hyperlink" Target="mailto:Frank@gmail.com" TargetMode="External"/><Relationship Id="rId16" Type="http://schemas.openxmlformats.org/officeDocument/2006/relationships/hyperlink" Target="mailto:Cheryl@gmail.com" TargetMode="External"/><Relationship Id="rId1" Type="http://schemas.openxmlformats.org/officeDocument/2006/relationships/hyperlink" Target="mailto:Mel@gmail.com" TargetMode="External"/><Relationship Id="rId6" Type="http://schemas.openxmlformats.org/officeDocument/2006/relationships/hyperlink" Target="mailto:Lee@gmail.com" TargetMode="External"/><Relationship Id="rId11" Type="http://schemas.openxmlformats.org/officeDocument/2006/relationships/hyperlink" Target="mailto:James@gmail.com" TargetMode="External"/><Relationship Id="rId5" Type="http://schemas.openxmlformats.org/officeDocument/2006/relationships/hyperlink" Target="mailto:Isaiah@gmail.com" TargetMode="External"/><Relationship Id="rId15" Type="http://schemas.openxmlformats.org/officeDocument/2006/relationships/hyperlink" Target="mailto:Nestor@gmail.com" TargetMode="External"/><Relationship Id="rId10" Type="http://schemas.openxmlformats.org/officeDocument/2006/relationships/hyperlink" Target="mailto:Adele@gmail.com" TargetMode="External"/><Relationship Id="rId4" Type="http://schemas.openxmlformats.org/officeDocument/2006/relationships/hyperlink" Target="mailto:Don@gmail.com" TargetMode="External"/><Relationship Id="rId9" Type="http://schemas.openxmlformats.org/officeDocument/2006/relationships/hyperlink" Target="mailto:Pradeep@gmail.com" TargetMode="External"/><Relationship Id="rId14" Type="http://schemas.openxmlformats.org/officeDocument/2006/relationships/hyperlink" Target="mailto:Alex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zoomScale="130" zoomScaleNormal="130" workbookViewId="0">
      <selection activeCell="H3" sqref="H3:H7"/>
    </sheetView>
  </sheetViews>
  <sheetFormatPr defaultColWidth="8.85546875" defaultRowHeight="12.6" customHeight="1" x14ac:dyDescent="0.2"/>
  <cols>
    <col min="1" max="1" width="13.7109375" customWidth="1"/>
    <col min="2" max="2" width="9.140625" bestFit="1" customWidth="1"/>
    <col min="3" max="11" width="8.5703125" customWidth="1"/>
  </cols>
  <sheetData>
    <row r="1" spans="1:11" ht="33" customHeight="1" x14ac:dyDescent="0.25">
      <c r="A1" s="6" t="s">
        <v>0</v>
      </c>
      <c r="B1" s="1"/>
      <c r="C1" s="1"/>
      <c r="D1" s="1"/>
      <c r="E1" s="1"/>
      <c r="F1" s="1"/>
      <c r="G1" s="1"/>
      <c r="H1" s="1"/>
      <c r="I1" s="1"/>
      <c r="J1" s="2"/>
    </row>
    <row r="2" spans="1:11" ht="15" x14ac:dyDescent="0.25">
      <c r="A2" s="4" t="s">
        <v>1</v>
      </c>
      <c r="B2" s="5">
        <v>44652</v>
      </c>
      <c r="C2" s="5">
        <v>44682</v>
      </c>
      <c r="D2" s="5">
        <v>44713</v>
      </c>
      <c r="E2" s="5">
        <v>44743</v>
      </c>
      <c r="F2" s="5">
        <v>44774</v>
      </c>
      <c r="G2" s="5">
        <v>44805</v>
      </c>
      <c r="H2" s="5">
        <v>44835</v>
      </c>
      <c r="I2" s="5">
        <v>44866</v>
      </c>
      <c r="J2" s="5">
        <v>44896</v>
      </c>
      <c r="K2" s="4"/>
    </row>
    <row r="3" spans="1:11" ht="15" x14ac:dyDescent="0.25">
      <c r="A3" s="3" t="s">
        <v>2</v>
      </c>
      <c r="B3" s="7">
        <v>500</v>
      </c>
      <c r="C3" s="7">
        <v>498</v>
      </c>
      <c r="D3" s="7">
        <v>546</v>
      </c>
      <c r="E3" s="7">
        <v>487</v>
      </c>
      <c r="F3" s="7">
        <v>467</v>
      </c>
      <c r="G3" s="7">
        <v>508</v>
      </c>
      <c r="H3" s="7">
        <v>440</v>
      </c>
      <c r="I3" s="7">
        <v>478</v>
      </c>
      <c r="J3" s="7">
        <v>436</v>
      </c>
      <c r="K3" s="8"/>
    </row>
    <row r="4" spans="1:11" ht="15" x14ac:dyDescent="0.25">
      <c r="A4" s="3" t="s">
        <v>3</v>
      </c>
      <c r="B4" s="7">
        <v>175</v>
      </c>
      <c r="C4" s="7">
        <v>152</v>
      </c>
      <c r="D4" s="7">
        <v>150</v>
      </c>
      <c r="E4" s="7">
        <v>158</v>
      </c>
      <c r="F4" s="7">
        <v>190</v>
      </c>
      <c r="G4" s="7">
        <v>155</v>
      </c>
      <c r="H4" s="7">
        <v>157</v>
      </c>
      <c r="I4" s="7">
        <v>186</v>
      </c>
      <c r="J4" s="7">
        <v>173</v>
      </c>
      <c r="K4" s="8"/>
    </row>
    <row r="5" spans="1:11" ht="15" x14ac:dyDescent="0.25">
      <c r="A5" s="3" t="s">
        <v>4</v>
      </c>
      <c r="B5" s="7">
        <v>350</v>
      </c>
      <c r="C5" s="7">
        <v>381</v>
      </c>
      <c r="D5" s="7">
        <v>321</v>
      </c>
      <c r="E5" s="7">
        <v>359</v>
      </c>
      <c r="F5" s="7">
        <v>316</v>
      </c>
      <c r="G5" s="7">
        <v>331</v>
      </c>
      <c r="H5" s="7">
        <v>332</v>
      </c>
      <c r="I5" s="7">
        <v>398</v>
      </c>
      <c r="J5" s="7">
        <v>333</v>
      </c>
      <c r="K5" s="8"/>
    </row>
    <row r="6" spans="1:11" ht="15.75" thickBot="1" x14ac:dyDescent="0.3">
      <c r="A6" s="10" t="s">
        <v>5</v>
      </c>
      <c r="B6" s="11">
        <v>890</v>
      </c>
      <c r="C6" s="11">
        <v>957</v>
      </c>
      <c r="D6" s="11">
        <v>959</v>
      </c>
      <c r="E6" s="11">
        <v>890</v>
      </c>
      <c r="F6" s="11">
        <v>932</v>
      </c>
      <c r="G6" s="11">
        <v>985</v>
      </c>
      <c r="H6" s="11">
        <v>854</v>
      </c>
      <c r="I6" s="11">
        <v>966</v>
      </c>
      <c r="J6" s="11">
        <v>879</v>
      </c>
      <c r="K6" s="8"/>
    </row>
    <row r="7" spans="1:11" ht="15.75" thickTop="1" x14ac:dyDescent="0.25">
      <c r="A7" s="12" t="s">
        <v>6</v>
      </c>
      <c r="B7" s="13">
        <f>SUM(B3:B6)</f>
        <v>1915</v>
      </c>
      <c r="C7" s="13">
        <f t="shared" ref="C7:J7" si="0">SUM(C3:C6)</f>
        <v>1988</v>
      </c>
      <c r="D7" s="13">
        <f t="shared" si="0"/>
        <v>1976</v>
      </c>
      <c r="E7" s="13">
        <f t="shared" si="0"/>
        <v>1894</v>
      </c>
      <c r="F7" s="13">
        <f t="shared" si="0"/>
        <v>1905</v>
      </c>
      <c r="G7" s="13">
        <f t="shared" si="0"/>
        <v>1979</v>
      </c>
      <c r="H7" s="13">
        <f t="shared" si="0"/>
        <v>1783</v>
      </c>
      <c r="I7" s="13">
        <f t="shared" si="0"/>
        <v>2028</v>
      </c>
      <c r="J7" s="13">
        <f t="shared" si="0"/>
        <v>1821</v>
      </c>
      <c r="K7" s="8"/>
    </row>
    <row r="9" spans="1:11" ht="12.6" customHeight="1" x14ac:dyDescent="0.25">
      <c r="A9" s="16" t="s">
        <v>10</v>
      </c>
      <c r="B9" s="16"/>
    </row>
    <row r="10" spans="1:11" ht="12.6" customHeight="1" x14ac:dyDescent="0.25">
      <c r="A10" s="15" t="s">
        <v>7</v>
      </c>
      <c r="B10" s="3" t="s">
        <v>3</v>
      </c>
      <c r="C10" s="9"/>
      <c r="D10" s="9"/>
      <c r="E10" s="9"/>
      <c r="F10" s="9"/>
      <c r="G10" s="9"/>
      <c r="H10" s="9"/>
      <c r="I10" s="9"/>
      <c r="J10" s="9"/>
    </row>
    <row r="11" spans="1:11" ht="12.6" customHeight="1" x14ac:dyDescent="0.25">
      <c r="A11" s="15" t="s">
        <v>8</v>
      </c>
      <c r="B11" s="14">
        <v>44805</v>
      </c>
    </row>
    <row r="12" spans="1:11" ht="12.6" customHeight="1" x14ac:dyDescent="0.25">
      <c r="A12" s="15" t="s">
        <v>9</v>
      </c>
      <c r="B12" s="3">
        <f>INDEX(table_data,MATCH(part_lookup,part_list),MATCH(date_lookup,date_list))</f>
        <v>155</v>
      </c>
    </row>
  </sheetData>
  <mergeCells count="1">
    <mergeCell ref="A9:B9"/>
  </mergeCells>
  <phoneticPr fontId="2" type="noConversion"/>
  <printOptions gridLines="1" gridLinesSet="0"/>
  <pageMargins left="0.75" right="0.75" top="1" bottom="1" header="0.5" footer="0.5"/>
  <pageSetup orientation="portrait" horizontalDpi="4294967293" r:id="rId1"/>
  <headerFooter alignWithMargins="0">
    <oddHeader>&amp;F</oddHeader>
    <oddFooter>Page &amp;P</oddFooter>
  </headerFooter>
  <ignoredErrors>
    <ignoredError sqref="B7 J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626D-BB9B-48B5-BFDA-AC3979ACA044}">
  <dimension ref="A1:F7"/>
  <sheetViews>
    <sheetView zoomScale="160" zoomScaleNormal="160" workbookViewId="0">
      <selection activeCell="E1" sqref="E1"/>
    </sheetView>
  </sheetViews>
  <sheetFormatPr defaultRowHeight="12.75" x14ac:dyDescent="0.2"/>
  <cols>
    <col min="1" max="1" width="14.140625" style="2" customWidth="1"/>
    <col min="2" max="5" width="10.7109375" style="2" customWidth="1"/>
    <col min="6" max="6" width="16.5703125" style="2" bestFit="1" customWidth="1"/>
    <col min="7" max="16384" width="9.140625" style="2"/>
  </cols>
  <sheetData>
    <row r="1" spans="1:6" ht="18.75" x14ac:dyDescent="0.3">
      <c r="A1" s="19" t="s">
        <v>17</v>
      </c>
      <c r="B1" s="17"/>
      <c r="C1" s="17"/>
      <c r="D1" s="17"/>
      <c r="E1" s="20">
        <f>INDEX(Sales_Table[[Region]:[Q4]],3,4)</f>
        <v>83233</v>
      </c>
      <c r="F1" s="17"/>
    </row>
    <row r="3" spans="1:6" x14ac:dyDescent="0.2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</row>
    <row r="4" spans="1:6" x14ac:dyDescent="0.2">
      <c r="A4" s="2" t="s">
        <v>18</v>
      </c>
      <c r="B4" s="18">
        <v>140787</v>
      </c>
      <c r="C4" s="18">
        <v>143549</v>
      </c>
      <c r="D4" s="18">
        <v>46210</v>
      </c>
      <c r="E4" s="18">
        <v>66404</v>
      </c>
    </row>
    <row r="5" spans="1:6" x14ac:dyDescent="0.2">
      <c r="A5" s="2" t="s">
        <v>19</v>
      </c>
      <c r="B5" s="18">
        <v>78944</v>
      </c>
      <c r="C5" s="18">
        <v>115252</v>
      </c>
      <c r="D5" s="18">
        <v>198783</v>
      </c>
      <c r="E5" s="18">
        <v>182729</v>
      </c>
    </row>
    <row r="6" spans="1:6" x14ac:dyDescent="0.2">
      <c r="A6" s="2" t="s">
        <v>20</v>
      </c>
      <c r="B6" s="18">
        <v>100961</v>
      </c>
      <c r="C6" s="18">
        <v>119646</v>
      </c>
      <c r="D6" s="18">
        <v>83233</v>
      </c>
      <c r="E6" s="18">
        <v>99524</v>
      </c>
    </row>
    <row r="7" spans="1:6" x14ac:dyDescent="0.2">
      <c r="A7" s="2" t="s">
        <v>21</v>
      </c>
      <c r="B7" s="18">
        <v>82889</v>
      </c>
      <c r="C7" s="18">
        <v>68945</v>
      </c>
      <c r="D7" s="18">
        <v>187202</v>
      </c>
      <c r="E7" s="18">
        <v>110372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90FC-C202-4DEB-BA54-01C302DAAC9B}">
  <dimension ref="A1:F17"/>
  <sheetViews>
    <sheetView tabSelected="1" zoomScale="145" zoomScaleNormal="145" workbookViewId="0">
      <selection activeCell="F6" sqref="F6"/>
    </sheetView>
  </sheetViews>
  <sheetFormatPr defaultRowHeight="15" x14ac:dyDescent="0.25"/>
  <cols>
    <col min="1" max="1" width="18" style="3" customWidth="1"/>
    <col min="2" max="2" width="17.7109375" style="3" customWidth="1"/>
    <col min="3" max="3" width="18" style="3" customWidth="1"/>
    <col min="4" max="4" width="9.140625" style="3"/>
    <col min="5" max="5" width="18.85546875" style="3" customWidth="1"/>
    <col min="6" max="16384" width="9.140625" style="3"/>
  </cols>
  <sheetData>
    <row r="1" spans="1:6" x14ac:dyDescent="0.25">
      <c r="A1" s="3" t="s">
        <v>22</v>
      </c>
      <c r="B1" s="3" t="s">
        <v>23</v>
      </c>
      <c r="C1" s="3" t="s">
        <v>24</v>
      </c>
    </row>
    <row r="2" spans="1:6" x14ac:dyDescent="0.25">
      <c r="A2" s="3" t="s">
        <v>25</v>
      </c>
      <c r="B2" s="21" t="s">
        <v>41</v>
      </c>
      <c r="C2" s="3">
        <v>8</v>
      </c>
    </row>
    <row r="3" spans="1:6" x14ac:dyDescent="0.25">
      <c r="A3" s="3" t="s">
        <v>26</v>
      </c>
      <c r="B3" s="21" t="s">
        <v>42</v>
      </c>
      <c r="C3" s="3">
        <v>12</v>
      </c>
    </row>
    <row r="4" spans="1:6" x14ac:dyDescent="0.25">
      <c r="A4" s="3" t="s">
        <v>27</v>
      </c>
      <c r="B4" s="21" t="s">
        <v>43</v>
      </c>
      <c r="C4" s="3">
        <v>12</v>
      </c>
    </row>
    <row r="5" spans="1:6" x14ac:dyDescent="0.25">
      <c r="A5" s="3" t="s">
        <v>28</v>
      </c>
      <c r="B5" s="21" t="s">
        <v>44</v>
      </c>
      <c r="C5" s="3">
        <v>22</v>
      </c>
      <c r="E5" s="23" t="s">
        <v>57</v>
      </c>
      <c r="F5" s="24">
        <f>MATCH("Nestor",A2:A17)</f>
        <v>15</v>
      </c>
    </row>
    <row r="6" spans="1:6" x14ac:dyDescent="0.25">
      <c r="A6" s="3" t="s">
        <v>29</v>
      </c>
      <c r="B6" s="21" t="s">
        <v>45</v>
      </c>
      <c r="C6" s="3">
        <v>90</v>
      </c>
      <c r="E6" s="22" t="s">
        <v>58</v>
      </c>
      <c r="F6" s="25"/>
    </row>
    <row r="7" spans="1:6" x14ac:dyDescent="0.25">
      <c r="A7" s="3" t="s">
        <v>30</v>
      </c>
      <c r="B7" s="21" t="s">
        <v>46</v>
      </c>
      <c r="C7" s="3">
        <v>29</v>
      </c>
    </row>
    <row r="8" spans="1:6" x14ac:dyDescent="0.25">
      <c r="A8" s="3" t="s">
        <v>31</v>
      </c>
      <c r="B8" s="21" t="s">
        <v>47</v>
      </c>
      <c r="C8" s="3">
        <v>53</v>
      </c>
    </row>
    <row r="9" spans="1:6" x14ac:dyDescent="0.25">
      <c r="A9" s="3" t="s">
        <v>32</v>
      </c>
      <c r="B9" s="21" t="s">
        <v>48</v>
      </c>
      <c r="C9" s="3">
        <v>4</v>
      </c>
    </row>
    <row r="10" spans="1:6" x14ac:dyDescent="0.25">
      <c r="A10" s="3" t="s">
        <v>33</v>
      </c>
      <c r="B10" s="21" t="s">
        <v>49</v>
      </c>
      <c r="C10" s="3">
        <v>36</v>
      </c>
    </row>
    <row r="11" spans="1:6" x14ac:dyDescent="0.25">
      <c r="A11" s="3" t="s">
        <v>34</v>
      </c>
      <c r="B11" s="21" t="s">
        <v>50</v>
      </c>
      <c r="C11" s="3">
        <v>42</v>
      </c>
    </row>
    <row r="12" spans="1:6" x14ac:dyDescent="0.25">
      <c r="A12" s="3" t="s">
        <v>35</v>
      </c>
      <c r="B12" s="21" t="s">
        <v>51</v>
      </c>
      <c r="C12" s="3">
        <v>9</v>
      </c>
    </row>
    <row r="13" spans="1:6" x14ac:dyDescent="0.25">
      <c r="A13" s="3" t="s">
        <v>36</v>
      </c>
      <c r="B13" s="21" t="s">
        <v>52</v>
      </c>
      <c r="C13" s="3">
        <v>61</v>
      </c>
    </row>
    <row r="14" spans="1:6" x14ac:dyDescent="0.25">
      <c r="A14" s="3" t="s">
        <v>37</v>
      </c>
      <c r="B14" s="21" t="s">
        <v>53</v>
      </c>
      <c r="C14" s="3">
        <v>55</v>
      </c>
    </row>
    <row r="15" spans="1:6" x14ac:dyDescent="0.25">
      <c r="A15" s="3" t="s">
        <v>38</v>
      </c>
      <c r="B15" s="21" t="s">
        <v>54</v>
      </c>
      <c r="C15" s="3">
        <v>57</v>
      </c>
    </row>
    <row r="16" spans="1:6" x14ac:dyDescent="0.25">
      <c r="A16" s="3" t="s">
        <v>39</v>
      </c>
      <c r="B16" s="21" t="s">
        <v>55</v>
      </c>
      <c r="C16" s="3">
        <v>73</v>
      </c>
    </row>
    <row r="17" spans="1:3" x14ac:dyDescent="0.25">
      <c r="A17" s="3" t="s">
        <v>40</v>
      </c>
      <c r="B17" s="21" t="s">
        <v>56</v>
      </c>
      <c r="C17" s="3">
        <v>76</v>
      </c>
    </row>
  </sheetData>
  <hyperlinks>
    <hyperlink ref="B2" r:id="rId1" xr:uid="{C40C707F-D783-4A15-9E4D-46CA063CAB1D}"/>
    <hyperlink ref="B3" r:id="rId2" xr:uid="{5CFE2B08-8BEA-4118-9E25-F8722DE8F168}"/>
    <hyperlink ref="B4" r:id="rId3" xr:uid="{4B84318F-1A6B-4452-B7C2-7861AE0FE003}"/>
    <hyperlink ref="B5" r:id="rId4" xr:uid="{143555CE-B15A-436E-9F87-B26BC11EA5BF}"/>
    <hyperlink ref="B6" r:id="rId5" xr:uid="{108FE7A7-BD39-434D-8FA6-35BD41153A99}"/>
    <hyperlink ref="B7" r:id="rId6" xr:uid="{5B969859-9E02-40AE-B207-43A3B1F47794}"/>
    <hyperlink ref="B8" r:id="rId7" xr:uid="{C748CB1E-1554-4A43-8634-2C5BFB8762DD}"/>
    <hyperlink ref="B9" r:id="rId8" xr:uid="{4C306B97-0ACC-4287-951A-BAE78E346A60}"/>
    <hyperlink ref="B10" r:id="rId9" xr:uid="{C6B4D0DC-C992-4570-A169-D010F59A78E2}"/>
    <hyperlink ref="B11" r:id="rId10" xr:uid="{D6E4BA90-6F3D-4777-9063-883C19B7252E}"/>
    <hyperlink ref="B12" r:id="rId11" xr:uid="{BAE8EA9D-520F-47C3-B1F7-9830341C4624}"/>
    <hyperlink ref="B13" r:id="rId12" xr:uid="{F3B83974-8855-4487-B76E-32EDAA6AA69C}"/>
    <hyperlink ref="B14" r:id="rId13" xr:uid="{5FCC6DBA-C8D4-4C4D-AAF3-992F4DEE58B5}"/>
    <hyperlink ref="B15" r:id="rId14" xr:uid="{AB734D4D-844D-4836-9F53-789EF819C92C}"/>
    <hyperlink ref="B16" r:id="rId15" xr:uid="{D7A25729-4EF7-463B-B45A-CD62CAEDD1BB}"/>
    <hyperlink ref="B17" r:id="rId16" xr:uid="{904ACC88-6893-446C-BDEB-EA6953F7E486}"/>
  </hyperlinks>
  <pageMargins left="0.7" right="0.7" top="0.75" bottom="0.75" header="0.3" footer="0.3"/>
  <tableParts count="1">
    <tablePart r:id="rId1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2"/>
    </sheetView>
  </sheetViews>
  <sheetFormatPr defaultColWidth="8.85546875" defaultRowHeight="12.6" customHeight="1" x14ac:dyDescent="0.2"/>
  <sheetData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6" customHeight="1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2009-11-11T18:22:24Z</outs:dateTime>
      <outs:isPinned>true</outs:isPinned>
    </outs:relatedDate>
    <outs:relatedDate>
      <outs:type>2</outs:type>
      <outs:displayName>Created</outs:displayName>
      <outs:dateTime>2002-06-26T16:38:54Z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C249CDD-1A06-4426-8FB7-D225471DF49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Production Schedule</vt:lpstr>
      <vt:lpstr>INDEX FUNCTION</vt:lpstr>
      <vt:lpstr>MATCH FUNCTION</vt:lpstr>
      <vt:lpstr>Sheet2</vt:lpstr>
      <vt:lpstr>Sheet3</vt:lpstr>
      <vt:lpstr>_2022_Production_Schedule</vt:lpstr>
      <vt:lpstr>Apr_22</vt:lpstr>
      <vt:lpstr>Aug_22</vt:lpstr>
      <vt:lpstr>date_list</vt:lpstr>
      <vt:lpstr>date_lookup</vt:lpstr>
      <vt:lpstr>Dec_22</vt:lpstr>
      <vt:lpstr>Jul_22</vt:lpstr>
      <vt:lpstr>Jun_22</vt:lpstr>
      <vt:lpstr>May_22</vt:lpstr>
      <vt:lpstr>Nov_22</vt:lpstr>
      <vt:lpstr>Oct_22</vt:lpstr>
      <vt:lpstr>Part_102</vt:lpstr>
      <vt:lpstr>Part_103</vt:lpstr>
      <vt:lpstr>part_list</vt:lpstr>
      <vt:lpstr>part_lookup</vt:lpstr>
      <vt:lpstr>Sep_22</vt:lpstr>
      <vt:lpstr>table_data</vt:lpstr>
      <vt:lpstr>Total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Tri Phan</cp:lastModifiedBy>
  <dcterms:created xsi:type="dcterms:W3CDTF">2002-06-26T16:38:54Z</dcterms:created>
  <dcterms:modified xsi:type="dcterms:W3CDTF">2023-11-10T10:07:29Z</dcterms:modified>
</cp:coreProperties>
</file>