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Date-and-Time-Formulas\"/>
    </mc:Choice>
  </mc:AlternateContent>
  <xr:revisionPtr revIDLastSave="0" documentId="13_ncr:1_{C5977184-B711-4672-AD11-00BD74A42D3B}" xr6:coauthVersionLast="47" xr6:coauthVersionMax="47" xr10:uidLastSave="{00000000-0000-0000-0000-000000000000}"/>
  <bookViews>
    <workbookView xWindow="14400" yWindow="0" windowWidth="14400" windowHeight="15600" xr2:uid="{99AE807E-1B1D-4339-AA4A-8875D2DBB5BD}"/>
  </bookViews>
  <sheets>
    <sheet name="Date Functions" sheetId="1" r:id="rId1"/>
  </sheets>
  <definedNames>
    <definedName name="Days_Off">'Date Functions'!$B$133:$B$143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4" i="1" l="1"/>
  <c r="C133" i="1" a="1"/>
  <c r="C133" i="1" s="1"/>
  <c r="E133" i="1"/>
  <c r="C109" i="1"/>
  <c r="A109" i="1"/>
  <c r="A90" i="1"/>
  <c r="C90" i="1" s="1"/>
  <c r="C89" i="1"/>
  <c r="A89" i="1"/>
  <c r="B60" i="1"/>
  <c r="A60" i="1"/>
  <c r="C60" i="1" s="1"/>
  <c r="C17" i="1"/>
  <c r="C50" i="1"/>
  <c r="C42" i="1" a="1"/>
  <c r="C42" i="1" s="1"/>
  <c r="E41" i="1"/>
  <c r="D41" i="1"/>
  <c r="C41" i="1"/>
  <c r="B41" i="1"/>
  <c r="C35" i="1"/>
  <c r="E24" i="1" a="1"/>
  <c r="E24" i="1" s="1"/>
  <c r="D11" i="1"/>
  <c r="E11" i="1" s="1"/>
  <c r="D6" i="1"/>
  <c r="E6" i="1" s="1"/>
  <c r="C6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<sst xmlns="http://schemas.openxmlformats.org/spreadsheetml/2006/main" count="99" uniqueCount="93">
  <si>
    <t>Month</t>
  </si>
  <si>
    <t>Day</t>
  </si>
  <si>
    <t>Year</t>
  </si>
  <si>
    <t>Date</t>
  </si>
  <si>
    <t>DATE and DATEVALUE</t>
  </si>
  <si>
    <t>TODAY</t>
  </si>
  <si>
    <t>5/21/2022</t>
  </si>
  <si>
    <t>DATE</t>
  </si>
  <si>
    <t>DATEVALUE</t>
  </si>
  <si>
    <t>DAY, WEEKDAY, MONTH, and YEAR</t>
  </si>
  <si>
    <t>Date serial number</t>
  </si>
  <si>
    <t>DAY</t>
  </si>
  <si>
    <t>WEEKDAY</t>
  </si>
  <si>
    <t>MONTH</t>
  </si>
  <si>
    <t>YEAR</t>
  </si>
  <si>
    <t>Sunday</t>
  </si>
  <si>
    <t>Monday</t>
  </si>
  <si>
    <t>Tuesday</t>
  </si>
  <si>
    <t>Wednesday</t>
  </si>
  <si>
    <t>Thursday</t>
  </si>
  <si>
    <t>Friday</t>
  </si>
  <si>
    <t>Saturday</t>
  </si>
  <si>
    <t>Building formulas that calculate elapsed dates</t>
  </si>
  <si>
    <t>Building formulas that calculate elapsed times</t>
  </si>
  <si>
    <t>Number of days</t>
  </si>
  <si>
    <t>Number of years</t>
  </si>
  <si>
    <t>Decimal value (fraction)</t>
  </si>
  <si>
    <t>Number of hours</t>
  </si>
  <si>
    <t>Using Date Functions</t>
  </si>
  <si>
    <t>F2, F9 then Copy and Paste</t>
  </si>
  <si>
    <t>DAYS360</t>
  </si>
  <si>
    <t>The DAYS360 function returns the number of days between two dates based on a</t>
  </si>
  <si>
    <t>360-day year (that is, one in which there are 12 equal months of 30 days each),</t>
  </si>
  <si>
    <t>which is an accounting convention.</t>
  </si>
  <si>
    <t>Other useful Date functions</t>
  </si>
  <si>
    <t>Excel includes a few other Date functions that, while somewhat specialized, may</t>
  </si>
  <si>
    <t>come in handy from time to time. These Date functions expand your ability to do</t>
  </si>
  <si>
    <t>date calculations in the worksheet — especially those calculations that work with</t>
  </si>
  <si>
    <t>standard workdays: Monday through Friday.</t>
  </si>
  <si>
    <t>EDATE</t>
  </si>
  <si>
    <t>The EDATE (for Elapsed Date) function calculates a future or past date that is a</t>
  </si>
  <si>
    <t>specified number of months ahead or behind some starting date. You can use the</t>
  </si>
  <si>
    <t>EDATE function to quickly determine the date at a specified interval in the future</t>
  </si>
  <si>
    <t>or past (for example, three months ahead or one month ago).</t>
  </si>
  <si>
    <t>The EDATE function takes two arguments:</t>
  </si>
  <si>
    <t>EDATE(start_date, months)</t>
  </si>
  <si>
    <t>The start_date argument is the date serial number that you want used as the base</t>
  </si>
  <si>
    <t>date. The months argument is a positive (for future dates) or negative (for past</t>
  </si>
  <si>
    <t>dates) integer that represents the number of months ahead or months past to</t>
  </si>
  <si>
    <t>calculate.</t>
  </si>
  <si>
    <t>Number of months</t>
  </si>
  <si>
    <t>Elapsed Date</t>
  </si>
  <si>
    <t>Note that EDATE “rounds” off some calculations to the end of the month. For</t>
  </si>
  <si>
    <t>example, consider the following formula:</t>
  </si>
  <si>
    <t>=EDATE(DATE(2022, 3, 31), 1)</t>
  </si>
  <si>
    <t>Excel returns the date serial number, 44681, which becomes 4/30/2022 when you</t>
  </si>
  <si>
    <t>apply the m/d/yyyy Date format. That is, because there’s no such date as April 31,</t>
  </si>
  <si>
    <t>2022, EDATE “rounds” the result to the valid date April 30, 2022.</t>
  </si>
  <si>
    <t>EOMONTH</t>
  </si>
  <si>
    <t>The EOMONTH (for End of Month) function calculates the last day of the month</t>
  </si>
  <si>
    <t>that is a specified months ahead or behind a starting date. You can use the</t>
  </si>
  <si>
    <t>EOMONTH function to quickly determine the end of the month at a set interval in</t>
  </si>
  <si>
    <t>the future or past.</t>
  </si>
  <si>
    <t>Date (end of month)</t>
  </si>
  <si>
    <t>For example, suppose that you enter the following EOMONTH function in a cell:</t>
  </si>
  <si>
    <t>=EOMONTH(DATE(2022, 1, 1), 1)</t>
  </si>
  <si>
    <t>Excel returns the date serial number, 44620, which becomes 2/28/2022 when you</t>
  </si>
  <si>
    <t>apply the m/d/yyyy Date format.</t>
  </si>
  <si>
    <t>NETWORKDAYS</t>
  </si>
  <si>
    <t>The NETWORKDAYS function returns the number of workdays that exist between</t>
  </si>
  <si>
    <t>a starting date and ending date that you specify as arguments:</t>
  </si>
  <si>
    <t>NETWORKDAYS(start_date, end_date, [holidays])</t>
  </si>
  <si>
    <t>When using this function, you can also specify a cell range in the worksheet or</t>
  </si>
  <si>
    <t>array constant to use as an optional holidays argument that lists the state, federal,</t>
  </si>
  <si>
    <t>and floating holidays observed by your company. Excel then excludes any</t>
  </si>
  <si>
    <t>dates listed in the holidays argument when they occur in between start_date and</t>
  </si>
  <si>
    <t>end_date arguments.</t>
  </si>
  <si>
    <t>List of Observed Holidays 2022</t>
  </si>
  <si>
    <t>Holiday</t>
  </si>
  <si>
    <t>Weekday</t>
  </si>
  <si>
    <t>New Year's Day</t>
  </si>
  <si>
    <t>Martin Luther King Day</t>
  </si>
  <si>
    <t>President's Day</t>
  </si>
  <si>
    <t>Memorial Day</t>
  </si>
  <si>
    <t>Independence Day</t>
  </si>
  <si>
    <t>Labor Day</t>
  </si>
  <si>
    <t>Veteran's Day</t>
  </si>
  <si>
    <t>Thanksgiving Day</t>
  </si>
  <si>
    <t>Day after Thanksgiving</t>
  </si>
  <si>
    <t>Day before Christmas</t>
  </si>
  <si>
    <t xml:space="preserve"> Christmas</t>
  </si>
  <si>
    <t>Word Days in 2022</t>
  </si>
  <si>
    <t>Word Days minus week day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</si>
</sst>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00"/>
    <numFmt numFmtId="165" formatCode="[$-409]d\-mmm\-yy;@"/>
    <numFmt numFmtId="167" formatCode="m/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3">
    <xf numFmtId="0" fontId="0" fillId="0" borderId="0" xfId="0"/>
    <xf numFmtId="14" fontId="0" fillId="0" borderId="0" xfId="0" applyNumberFormat="1"/>
    <xf numFmtId="1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quotePrefix="1"/>
    <xf numFmtId="165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2" xfId="2"/>
    <xf numFmtId="0" fontId="0" fillId="2" borderId="0" xfId="0" applyFill="1" applyAlignment="1">
      <alignment horizontal="left"/>
    </xf>
    <xf numFmtId="0" fontId="1" fillId="0" borderId="0" xfId="0" applyFont="1" applyAlignment="1">
      <alignment horizontal="center" wrapText="1"/>
    </xf>
    <xf numFmtId="167" fontId="0" fillId="0" borderId="0" xfId="0" applyNumberFormat="1"/>
    <xf numFmtId="0" fontId="0" fillId="2" borderId="0" xfId="0" quotePrefix="1" applyFill="1" applyAlignment="1">
      <alignment horizontal="left"/>
    </xf>
    <xf numFmtId="0" fontId="3" fillId="0" borderId="1" xfId="1"/>
    <xf numFmtId="0" fontId="5" fillId="0" borderId="3" xfId="3"/>
    <xf numFmtId="0" fontId="3" fillId="0" borderId="1" xfId="1"/>
    <xf numFmtId="0" fontId="3" fillId="0" borderId="1" xfId="1" applyAlignme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14" fontId="8" fillId="0" borderId="0" xfId="0" applyNumberFormat="1" applyFont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1" defaultTableStyle="TableStyleMedium2" defaultPivotStyle="PivotStyleLight16">
    <tableStyle name="Invisible" pivot="0" table="0" count="0" xr9:uid="{8A95A256-89AF-4436-9959-B01A1D8731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616B-18AC-4499-A5EB-527A3B6C4E41}">
  <dimension ref="A3:H143"/>
  <sheetViews>
    <sheetView tabSelected="1" topLeftCell="A118" zoomScale="130" zoomScaleNormal="130" workbookViewId="0">
      <selection activeCell="E134" sqref="E134"/>
    </sheetView>
  </sheetViews>
  <sheetFormatPr defaultRowHeight="15" x14ac:dyDescent="0.25"/>
  <cols>
    <col min="1" max="1" width="23.28515625" customWidth="1"/>
    <col min="2" max="2" width="11.28515625" bestFit="1" customWidth="1"/>
    <col min="3" max="3" width="10.28515625" bestFit="1" customWidth="1"/>
    <col min="4" max="4" width="33.85546875" bestFit="1" customWidth="1"/>
    <col min="5" max="5" width="11.28515625" bestFit="1" customWidth="1"/>
  </cols>
  <sheetData>
    <row r="3" spans="1:6" ht="20.25" thickBot="1" x14ac:dyDescent="0.35">
      <c r="A3" s="17" t="s">
        <v>22</v>
      </c>
      <c r="B3" s="17"/>
      <c r="C3" s="17"/>
      <c r="D3" s="17"/>
      <c r="E3" s="17"/>
      <c r="F3" s="17"/>
    </row>
    <row r="4" spans="1:6" ht="15.75" thickTop="1" x14ac:dyDescent="0.25"/>
    <row r="5" spans="1:6" ht="30" x14ac:dyDescent="0.25">
      <c r="D5" s="9" t="s">
        <v>24</v>
      </c>
      <c r="E5" s="9" t="s">
        <v>25</v>
      </c>
    </row>
    <row r="6" spans="1:6" x14ac:dyDescent="0.25">
      <c r="B6" s="1">
        <v>34814</v>
      </c>
      <c r="C6" s="1">
        <v>44715</v>
      </c>
      <c r="D6">
        <f>C6-B6</f>
        <v>9901</v>
      </c>
      <c r="E6" s="2">
        <f>D6/365</f>
        <v>27.126027397260273</v>
      </c>
    </row>
    <row r="7" spans="1:6" x14ac:dyDescent="0.25">
      <c r="B7" s="1"/>
      <c r="C7" s="1"/>
      <c r="E7" s="2"/>
    </row>
    <row r="8" spans="1:6" ht="20.25" thickBot="1" x14ac:dyDescent="0.35">
      <c r="A8" s="18" t="s">
        <v>23</v>
      </c>
      <c r="B8" s="18"/>
      <c r="C8" s="18"/>
      <c r="D8" s="18"/>
      <c r="E8" s="18"/>
      <c r="F8" s="15"/>
    </row>
    <row r="9" spans="1:6" ht="15.75" thickTop="1" x14ac:dyDescent="0.25"/>
    <row r="10" spans="1:6" ht="60" x14ac:dyDescent="0.25">
      <c r="D10" s="9" t="s">
        <v>26</v>
      </c>
      <c r="E10" s="9" t="s">
        <v>27</v>
      </c>
    </row>
    <row r="11" spans="1:6" x14ac:dyDescent="0.25">
      <c r="B11" s="3">
        <v>0.38541666666666669</v>
      </c>
      <c r="C11" s="3">
        <v>0.65625</v>
      </c>
      <c r="D11" s="4">
        <f>C11-B11</f>
        <v>0.27083333333333331</v>
      </c>
      <c r="E11">
        <f>D11*24</f>
        <v>6.5</v>
      </c>
    </row>
    <row r="13" spans="1:6" ht="20.25" thickBot="1" x14ac:dyDescent="0.35">
      <c r="A13" s="15" t="s">
        <v>28</v>
      </c>
      <c r="B13" s="15"/>
      <c r="C13" s="15"/>
    </row>
    <row r="14" spans="1:6" ht="15.75" thickTop="1" x14ac:dyDescent="0.25">
      <c r="B14" s="3"/>
      <c r="C14" s="3"/>
      <c r="D14" s="4"/>
    </row>
    <row r="15" spans="1:6" ht="18" thickBot="1" x14ac:dyDescent="0.35">
      <c r="A15" s="10" t="s">
        <v>5</v>
      </c>
    </row>
    <row r="16" spans="1:6" ht="45.75" thickTop="1" x14ac:dyDescent="0.25">
      <c r="E16" s="9" t="s">
        <v>29</v>
      </c>
    </row>
    <row r="17" spans="1:5" x14ac:dyDescent="0.25">
      <c r="C17" s="1">
        <f ca="1">TODAY()</f>
        <v>45238</v>
      </c>
      <c r="E17">
        <v>45238</v>
      </c>
    </row>
    <row r="18" spans="1:5" x14ac:dyDescent="0.25">
      <c r="C18" s="1"/>
    </row>
    <row r="20" spans="1:5" ht="18" thickBot="1" x14ac:dyDescent="0.35">
      <c r="A20" s="10" t="s">
        <v>4</v>
      </c>
      <c r="B20" s="10"/>
      <c r="C20" s="10"/>
    </row>
    <row r="21" spans="1:5" ht="15.75" thickTop="1" x14ac:dyDescent="0.25"/>
    <row r="22" spans="1:5" ht="15.75" thickBot="1" x14ac:dyDescent="0.3">
      <c r="A22" s="16" t="s">
        <v>7</v>
      </c>
    </row>
    <row r="23" spans="1:5" x14ac:dyDescent="0.25">
      <c r="B23" s="5" t="s">
        <v>0</v>
      </c>
      <c r="C23" s="5" t="s">
        <v>1</v>
      </c>
      <c r="D23" s="5" t="s">
        <v>2</v>
      </c>
      <c r="E23" s="5" t="s">
        <v>3</v>
      </c>
    </row>
    <row r="24" spans="1:5" x14ac:dyDescent="0.25">
      <c r="B24">
        <v>2</v>
      </c>
      <c r="C24">
        <v>15</v>
      </c>
      <c r="D24">
        <v>1967</v>
      </c>
      <c r="E24" s="1" cm="1">
        <f t="array" ref="E24:E32">DATE(D24:D32,B24:B32,C24:C32)</f>
        <v>24518</v>
      </c>
    </row>
    <row r="25" spans="1:5" x14ac:dyDescent="0.25">
      <c r="B25">
        <v>7</v>
      </c>
      <c r="C25">
        <v>23</v>
      </c>
      <c r="D25">
        <v>1938</v>
      </c>
      <c r="E25" s="1">
        <v>14084</v>
      </c>
    </row>
    <row r="26" spans="1:5" x14ac:dyDescent="0.25">
      <c r="B26">
        <v>11</v>
      </c>
      <c r="C26">
        <v>6</v>
      </c>
      <c r="D26">
        <v>1969</v>
      </c>
      <c r="E26" s="1">
        <v>25513</v>
      </c>
    </row>
    <row r="27" spans="1:5" x14ac:dyDescent="0.25">
      <c r="B27">
        <v>1</v>
      </c>
      <c r="C27">
        <v>6</v>
      </c>
      <c r="D27">
        <v>1954</v>
      </c>
      <c r="E27" s="1">
        <v>19730</v>
      </c>
    </row>
    <row r="28" spans="1:5" x14ac:dyDescent="0.25">
      <c r="B28">
        <v>3</v>
      </c>
      <c r="C28">
        <v>3</v>
      </c>
      <c r="D28">
        <v>1998</v>
      </c>
      <c r="E28" s="1">
        <v>35857</v>
      </c>
    </row>
    <row r="29" spans="1:5" x14ac:dyDescent="0.25">
      <c r="B29">
        <v>7</v>
      </c>
      <c r="C29">
        <v>30</v>
      </c>
      <c r="D29">
        <v>2000</v>
      </c>
      <c r="E29" s="1">
        <v>36737</v>
      </c>
    </row>
    <row r="30" spans="1:5" x14ac:dyDescent="0.25">
      <c r="B30">
        <v>5</v>
      </c>
      <c r="C30">
        <v>14</v>
      </c>
      <c r="D30">
        <v>2004</v>
      </c>
      <c r="E30" s="1">
        <v>38121</v>
      </c>
    </row>
    <row r="31" spans="1:5" x14ac:dyDescent="0.25">
      <c r="B31">
        <v>12</v>
      </c>
      <c r="C31">
        <v>12</v>
      </c>
      <c r="D31">
        <v>2012</v>
      </c>
      <c r="E31" s="1">
        <v>41255</v>
      </c>
    </row>
    <row r="32" spans="1:5" x14ac:dyDescent="0.25">
      <c r="B32">
        <v>4</v>
      </c>
      <c r="C32">
        <v>5</v>
      </c>
      <c r="D32">
        <v>2022</v>
      </c>
      <c r="E32" s="1">
        <v>44656</v>
      </c>
    </row>
    <row r="34" spans="1:8" ht="15.75" thickBot="1" x14ac:dyDescent="0.3">
      <c r="A34" s="16" t="s">
        <v>8</v>
      </c>
    </row>
    <row r="35" spans="1:8" x14ac:dyDescent="0.25">
      <c r="B35" s="6" t="s">
        <v>6</v>
      </c>
      <c r="C35" s="7">
        <f>DATEVALUE(B35)</f>
        <v>44702</v>
      </c>
    </row>
    <row r="38" spans="1:8" ht="15.75" thickBot="1" x14ac:dyDescent="0.3">
      <c r="A38" s="16" t="s">
        <v>9</v>
      </c>
      <c r="B38" s="16"/>
      <c r="C38" s="16"/>
    </row>
    <row r="40" spans="1:8" ht="30" x14ac:dyDescent="0.25">
      <c r="A40" s="8" t="s">
        <v>10</v>
      </c>
      <c r="B40" s="5" t="s">
        <v>11</v>
      </c>
      <c r="C40" s="5" t="s">
        <v>12</v>
      </c>
      <c r="D40" s="5" t="s">
        <v>13</v>
      </c>
      <c r="E40" s="5" t="s">
        <v>14</v>
      </c>
    </row>
    <row r="41" spans="1:8" x14ac:dyDescent="0.25">
      <c r="A41" s="1">
        <v>30991</v>
      </c>
      <c r="B41">
        <f>DAY(A41)</f>
        <v>5</v>
      </c>
      <c r="C41">
        <f>WEEKDAY(A41)</f>
        <v>2</v>
      </c>
      <c r="D41">
        <f>MONTH(A41)</f>
        <v>11</v>
      </c>
      <c r="E41">
        <f>YEAR(A41)</f>
        <v>1984</v>
      </c>
    </row>
    <row r="42" spans="1:8" x14ac:dyDescent="0.25">
      <c r="C42" t="str" cm="1">
        <f t="array" ref="C42">_xlfn.SWITCH(WEEKDAY(A41),1,H42, 2, H43,3, H44,4, H45,5, H46,6, H47,H48)</f>
        <v>Monday</v>
      </c>
      <c r="H42" t="s">
        <v>15</v>
      </c>
    </row>
    <row r="43" spans="1:8" x14ac:dyDescent="0.25">
      <c r="H43" t="s">
        <v>16</v>
      </c>
    </row>
    <row r="44" spans="1:8" x14ac:dyDescent="0.25">
      <c r="H44" t="s">
        <v>17</v>
      </c>
    </row>
    <row r="45" spans="1:8" x14ac:dyDescent="0.25">
      <c r="H45" t="s">
        <v>18</v>
      </c>
    </row>
    <row r="46" spans="1:8" x14ac:dyDescent="0.25">
      <c r="H46" t="s">
        <v>19</v>
      </c>
    </row>
    <row r="47" spans="1:8" x14ac:dyDescent="0.25">
      <c r="H47" t="s">
        <v>20</v>
      </c>
    </row>
    <row r="48" spans="1:8" x14ac:dyDescent="0.25">
      <c r="H48" t="s">
        <v>21</v>
      </c>
    </row>
    <row r="50" spans="1:4" x14ac:dyDescent="0.25">
      <c r="A50" s="1">
        <v>28694</v>
      </c>
      <c r="B50" s="1">
        <v>44765</v>
      </c>
      <c r="C50">
        <f>YEAR(B50)-YEAR(A50)</f>
        <v>44</v>
      </c>
    </row>
    <row r="53" spans="1:4" ht="15.75" thickBot="1" x14ac:dyDescent="0.3">
      <c r="A53" s="16" t="s">
        <v>30</v>
      </c>
    </row>
    <row r="55" spans="1:4" x14ac:dyDescent="0.25">
      <c r="A55" t="s">
        <v>31</v>
      </c>
    </row>
    <row r="56" spans="1:4" x14ac:dyDescent="0.25">
      <c r="A56" t="s">
        <v>32</v>
      </c>
    </row>
    <row r="57" spans="1:4" x14ac:dyDescent="0.25">
      <c r="A57" t="s">
        <v>33</v>
      </c>
    </row>
    <row r="59" spans="1:4" ht="30" x14ac:dyDescent="0.25">
      <c r="C59" s="9" t="s">
        <v>24</v>
      </c>
    </row>
    <row r="60" spans="1:4" x14ac:dyDescent="0.25">
      <c r="A60" s="1">
        <f>DATE(1984,11,5)</f>
        <v>30991</v>
      </c>
      <c r="B60" s="1">
        <f>DATE(2023,11,5)</f>
        <v>45235</v>
      </c>
      <c r="C60">
        <f>DAYS360(A60,B60)</f>
        <v>14040</v>
      </c>
    </row>
    <row r="61" spans="1:4" x14ac:dyDescent="0.25">
      <c r="C61">
        <f>DAYS360(A60,B60,TRUE)</f>
        <v>14040</v>
      </c>
    </row>
    <row r="64" spans="1:4" ht="20.25" thickBot="1" x14ac:dyDescent="0.35">
      <c r="A64" s="15" t="s">
        <v>34</v>
      </c>
      <c r="B64" s="15"/>
      <c r="C64" s="15"/>
      <c r="D64" s="15"/>
    </row>
    <row r="65" spans="1:1" ht="15.75" thickTop="1" x14ac:dyDescent="0.25"/>
    <row r="66" spans="1:1" x14ac:dyDescent="0.25">
      <c r="A66" t="s">
        <v>35</v>
      </c>
    </row>
    <row r="67" spans="1:1" x14ac:dyDescent="0.25">
      <c r="A67" t="s">
        <v>36</v>
      </c>
    </row>
    <row r="68" spans="1:1" x14ac:dyDescent="0.25">
      <c r="A68" t="s">
        <v>37</v>
      </c>
    </row>
    <row r="69" spans="1:1" x14ac:dyDescent="0.25">
      <c r="A69" t="s">
        <v>38</v>
      </c>
    </row>
    <row r="71" spans="1:1" ht="15.75" thickBot="1" x14ac:dyDescent="0.3">
      <c r="A71" s="16" t="s">
        <v>39</v>
      </c>
    </row>
    <row r="73" spans="1:1" x14ac:dyDescent="0.25">
      <c r="A73" t="s">
        <v>39</v>
      </c>
    </row>
    <row r="74" spans="1:1" x14ac:dyDescent="0.25">
      <c r="A74" t="s">
        <v>40</v>
      </c>
    </row>
    <row r="75" spans="1:1" x14ac:dyDescent="0.25">
      <c r="A75" t="s">
        <v>41</v>
      </c>
    </row>
    <row r="76" spans="1:1" x14ac:dyDescent="0.25">
      <c r="A76" t="s">
        <v>42</v>
      </c>
    </row>
    <row r="77" spans="1:1" x14ac:dyDescent="0.25">
      <c r="A77" t="s">
        <v>43</v>
      </c>
    </row>
    <row r="79" spans="1:1" x14ac:dyDescent="0.25">
      <c r="A79" t="s">
        <v>44</v>
      </c>
    </row>
    <row r="81" spans="1:3" x14ac:dyDescent="0.25">
      <c r="A81" s="11" t="s">
        <v>45</v>
      </c>
      <c r="B81" s="11"/>
      <c r="C81" s="11"/>
    </row>
    <row r="83" spans="1:3" x14ac:dyDescent="0.25">
      <c r="A83" t="s">
        <v>46</v>
      </c>
    </row>
    <row r="84" spans="1:3" x14ac:dyDescent="0.25">
      <c r="A84" t="s">
        <v>47</v>
      </c>
    </row>
    <row r="85" spans="1:3" x14ac:dyDescent="0.25">
      <c r="A85" t="s">
        <v>48</v>
      </c>
    </row>
    <row r="86" spans="1:3" x14ac:dyDescent="0.25">
      <c r="A86" t="s">
        <v>49</v>
      </c>
    </row>
    <row r="88" spans="1:3" ht="30" x14ac:dyDescent="0.25">
      <c r="A88" s="5" t="s">
        <v>3</v>
      </c>
      <c r="B88" s="12" t="s">
        <v>50</v>
      </c>
      <c r="C88" s="12" t="s">
        <v>51</v>
      </c>
    </row>
    <row r="89" spans="1:3" x14ac:dyDescent="0.25">
      <c r="A89" s="13">
        <f>DATE(2022,1,15)</f>
        <v>44576</v>
      </c>
      <c r="B89">
        <v>1</v>
      </c>
      <c r="C89" s="13">
        <f>EDATE(A89,B89)</f>
        <v>44607</v>
      </c>
    </row>
    <row r="90" spans="1:3" x14ac:dyDescent="0.25">
      <c r="A90" s="13">
        <f>DATE(2022,3,31)</f>
        <v>44651</v>
      </c>
      <c r="B90">
        <v>1</v>
      </c>
      <c r="C90" s="13">
        <f>EDATE(A90,B90)</f>
        <v>44681</v>
      </c>
    </row>
    <row r="92" spans="1:3" x14ac:dyDescent="0.25">
      <c r="A92" t="s">
        <v>52</v>
      </c>
    </row>
    <row r="93" spans="1:3" x14ac:dyDescent="0.25">
      <c r="A93" t="s">
        <v>53</v>
      </c>
    </row>
    <row r="95" spans="1:3" x14ac:dyDescent="0.25">
      <c r="A95" s="14" t="s">
        <v>54</v>
      </c>
      <c r="B95" s="11"/>
      <c r="C95" s="11"/>
    </row>
    <row r="97" spans="1:3" x14ac:dyDescent="0.25">
      <c r="A97" t="s">
        <v>55</v>
      </c>
    </row>
    <row r="98" spans="1:3" x14ac:dyDescent="0.25">
      <c r="A98" t="s">
        <v>56</v>
      </c>
    </row>
    <row r="99" spans="1:3" x14ac:dyDescent="0.25">
      <c r="A99" t="s">
        <v>57</v>
      </c>
    </row>
    <row r="101" spans="1:3" ht="15.75" thickBot="1" x14ac:dyDescent="0.3">
      <c r="A101" s="16" t="s">
        <v>58</v>
      </c>
    </row>
    <row r="103" spans="1:3" x14ac:dyDescent="0.25">
      <c r="A103" t="s">
        <v>59</v>
      </c>
    </row>
    <row r="104" spans="1:3" x14ac:dyDescent="0.25">
      <c r="A104" t="s">
        <v>60</v>
      </c>
    </row>
    <row r="105" spans="1:3" x14ac:dyDescent="0.25">
      <c r="A105" t="s">
        <v>61</v>
      </c>
    </row>
    <row r="106" spans="1:3" x14ac:dyDescent="0.25">
      <c r="A106" t="s">
        <v>62</v>
      </c>
    </row>
    <row r="108" spans="1:3" ht="30" x14ac:dyDescent="0.25">
      <c r="A108" s="5" t="s">
        <v>3</v>
      </c>
      <c r="B108" s="12" t="s">
        <v>50</v>
      </c>
      <c r="C108" s="12" t="s">
        <v>63</v>
      </c>
    </row>
    <row r="109" spans="1:3" x14ac:dyDescent="0.25">
      <c r="A109" s="1">
        <f>DATE(2022,1,1)</f>
        <v>44562</v>
      </c>
      <c r="B109">
        <v>1</v>
      </c>
      <c r="C109" s="1">
        <f>EOMONTH(A109,B109)</f>
        <v>44620</v>
      </c>
    </row>
    <row r="111" spans="1:3" x14ac:dyDescent="0.25">
      <c r="A111" t="s">
        <v>64</v>
      </c>
    </row>
    <row r="113" spans="1:5" x14ac:dyDescent="0.25">
      <c r="A113" s="14" t="s">
        <v>65</v>
      </c>
      <c r="B113" s="11"/>
      <c r="C113" s="11"/>
    </row>
    <row r="115" spans="1:5" x14ac:dyDescent="0.25">
      <c r="A115" t="s">
        <v>66</v>
      </c>
    </row>
    <row r="116" spans="1:5" x14ac:dyDescent="0.25">
      <c r="A116" t="s">
        <v>67</v>
      </c>
    </row>
    <row r="118" spans="1:5" ht="15.75" thickBot="1" x14ac:dyDescent="0.3">
      <c r="A118" s="16" t="s">
        <v>68</v>
      </c>
      <c r="B118" s="16"/>
    </row>
    <row r="120" spans="1:5" x14ac:dyDescent="0.25">
      <c r="A120" t="s">
        <v>69</v>
      </c>
    </row>
    <row r="121" spans="1:5" x14ac:dyDescent="0.25">
      <c r="A121" t="s">
        <v>70</v>
      </c>
    </row>
    <row r="123" spans="1:5" x14ac:dyDescent="0.25">
      <c r="A123" s="14" t="s">
        <v>71</v>
      </c>
      <c r="B123" s="14"/>
      <c r="C123" s="14"/>
      <c r="D123" s="14"/>
      <c r="E123" s="14"/>
    </row>
    <row r="125" spans="1:5" x14ac:dyDescent="0.25">
      <c r="A125" t="s">
        <v>72</v>
      </c>
    </row>
    <row r="126" spans="1:5" x14ac:dyDescent="0.25">
      <c r="A126" t="s">
        <v>73</v>
      </c>
    </row>
    <row r="127" spans="1:5" x14ac:dyDescent="0.25">
      <c r="A127" t="s">
        <v>74</v>
      </c>
    </row>
    <row r="128" spans="1:5" x14ac:dyDescent="0.25">
      <c r="A128" t="s">
        <v>75</v>
      </c>
    </row>
    <row r="129" spans="1:5" x14ac:dyDescent="0.25">
      <c r="A129" t="s">
        <v>76</v>
      </c>
    </row>
    <row r="131" spans="1:5" ht="33.75" customHeight="1" x14ac:dyDescent="0.25">
      <c r="A131" s="20" t="s">
        <v>77</v>
      </c>
    </row>
    <row r="132" spans="1:5" x14ac:dyDescent="0.25">
      <c r="A132" s="19" t="s">
        <v>78</v>
      </c>
      <c r="B132" s="19" t="s">
        <v>3</v>
      </c>
      <c r="C132" s="19" t="s">
        <v>79</v>
      </c>
    </row>
    <row r="133" spans="1:5" x14ac:dyDescent="0.25">
      <c r="A133" s="21" t="s">
        <v>80</v>
      </c>
      <c r="B133" s="22">
        <v>44562</v>
      </c>
      <c r="C133" t="str" cm="1">
        <f t="array" ref="C133:C143">_xlfn.SWITCH(WEEKDAY(Days_Off), 1, "Sunday", 2, "Monday", 3,"Tuesday",4,"Wednesday",5,"Thursday",6,"Friday",7,"Saturday")</f>
        <v>Saturday</v>
      </c>
      <c r="D133" t="s">
        <v>91</v>
      </c>
      <c r="E133">
        <f>NETWORKDAYS(DATE(2021,12,31),DATE(2022,12,31))</f>
        <v>261</v>
      </c>
    </row>
    <row r="134" spans="1:5" x14ac:dyDescent="0.25">
      <c r="A134" s="21" t="s">
        <v>81</v>
      </c>
      <c r="B134" s="22">
        <v>44578</v>
      </c>
      <c r="C134" t="str">
        <v>Monday</v>
      </c>
      <c r="D134" t="s">
        <v>92</v>
      </c>
      <c r="E134">
        <f>NETWORKDAYS(DATE(2021,12,31),DATE(2022,12,31), Days_Off)</f>
        <v>253</v>
      </c>
    </row>
    <row r="135" spans="1:5" x14ac:dyDescent="0.25">
      <c r="A135" s="21" t="s">
        <v>82</v>
      </c>
      <c r="B135" s="22">
        <v>44613</v>
      </c>
      <c r="C135" t="str">
        <v>Monday</v>
      </c>
    </row>
    <row r="136" spans="1:5" x14ac:dyDescent="0.25">
      <c r="A136" s="21" t="s">
        <v>83</v>
      </c>
      <c r="B136" s="22">
        <v>44711</v>
      </c>
      <c r="C136" t="str">
        <v>Monday</v>
      </c>
    </row>
    <row r="137" spans="1:5" x14ac:dyDescent="0.25">
      <c r="A137" s="21" t="s">
        <v>84</v>
      </c>
      <c r="B137" s="22">
        <v>44746</v>
      </c>
      <c r="C137" t="str">
        <v>Monday</v>
      </c>
    </row>
    <row r="138" spans="1:5" x14ac:dyDescent="0.25">
      <c r="A138" s="21" t="s">
        <v>85</v>
      </c>
      <c r="B138" s="22">
        <v>44809</v>
      </c>
      <c r="C138" t="str">
        <v>Monday</v>
      </c>
    </row>
    <row r="139" spans="1:5" x14ac:dyDescent="0.25">
      <c r="A139" s="21" t="s">
        <v>86</v>
      </c>
      <c r="B139" s="22">
        <v>44876</v>
      </c>
      <c r="C139" t="str">
        <v>Friday</v>
      </c>
    </row>
    <row r="140" spans="1:5" x14ac:dyDescent="0.25">
      <c r="A140" s="21" t="s">
        <v>87</v>
      </c>
      <c r="B140" s="22">
        <v>44889</v>
      </c>
      <c r="C140" t="str">
        <v>Thursday</v>
      </c>
    </row>
    <row r="141" spans="1:5" x14ac:dyDescent="0.25">
      <c r="A141" s="21" t="s">
        <v>88</v>
      </c>
      <c r="B141" s="22">
        <v>44890</v>
      </c>
      <c r="C141" t="str">
        <v>Friday</v>
      </c>
    </row>
    <row r="142" spans="1:5" x14ac:dyDescent="0.25">
      <c r="A142" s="21" t="s">
        <v>89</v>
      </c>
      <c r="B142" s="22">
        <v>44919</v>
      </c>
      <c r="C142" t="str">
        <v>Saturday</v>
      </c>
    </row>
    <row r="143" spans="1:5" x14ac:dyDescent="0.25">
      <c r="A143" s="21" t="s">
        <v>90</v>
      </c>
      <c r="B143" s="22">
        <v>44920</v>
      </c>
      <c r="C143" t="str">
        <v>Sunday</v>
      </c>
    </row>
  </sheetData>
  <mergeCells count="5">
    <mergeCell ref="A113:C113"/>
    <mergeCell ref="A123:E123"/>
    <mergeCell ref="A81:C81"/>
    <mergeCell ref="A95:C95"/>
    <mergeCell ref="A3:F3"/>
  </mergeCells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Date Functions</vt:lpstr>
      <vt:lpstr>Days_Off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Phan</dc:creator>
  <cp:lastModifiedBy>Tri Phan</cp:lastModifiedBy>
  <dcterms:created xsi:type="dcterms:W3CDTF">2023-11-08T02:15:11Z</dcterms:created>
  <dcterms:modified xsi:type="dcterms:W3CDTF">2023-11-08T08:38:28Z</dcterms:modified>
</cp:coreProperties>
</file>