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a\Desktop\Thesis\TrustChain-Simulator\Data Collections\"/>
    </mc:Choice>
  </mc:AlternateContent>
  <xr:revisionPtr revIDLastSave="0" documentId="13_ncr:1_{09FC94FB-D98F-471B-8A9A-EFF6D76CB94D}" xr6:coauthVersionLast="45" xr6:coauthVersionMax="45" xr10:uidLastSave="{00000000-0000-0000-0000-000000000000}"/>
  <bookViews>
    <workbookView xWindow="-108" yWindow="-108" windowWidth="23256" windowHeight="12576" xr2:uid="{BCACAF04-D4C4-41AE-BAB0-4F6EFB70057E}"/>
  </bookViews>
  <sheets>
    <sheet name="Test Planning" sheetId="3" r:id="rId1"/>
    <sheet name="Set1" sheetId="4" r:id="rId2"/>
    <sheet name="Set2" sheetId="6" r:id="rId3"/>
    <sheet name="Set3" sheetId="7" r:id="rId4"/>
    <sheet name="Set4" sheetId="5" state="hidden" r:id="rId5"/>
    <sheet name="Set6" sheetId="8" r:id="rId6"/>
    <sheet name="Set7" sheetId="9" r:id="rId7"/>
    <sheet name="Set8" sheetId="10" r:id="rId8"/>
    <sheet name="Set9" sheetId="11" r:id="rId9"/>
    <sheet name="Set10" sheetId="12" r:id="rId10"/>
  </sheets>
  <definedNames>
    <definedName name="_xlchart.v1.0" hidden="1">'Set4'!$E$4</definedName>
    <definedName name="_xlchart.v1.1" hidden="1">'Set4'!$E$5:$E$54</definedName>
    <definedName name="_xlchart.v1.2" hidden="1">'Set4'!$E$61</definedName>
    <definedName name="_xlchart.v1.3" hidden="1">'Set4'!$E$62:$E$161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'Set3'!#REF!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60" i="3" l="1"/>
  <c r="T59" i="3"/>
  <c r="T58" i="3"/>
  <c r="T57" i="3"/>
  <c r="T55" i="3"/>
  <c r="T54" i="3"/>
  <c r="T53" i="3"/>
  <c r="T56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2" i="3"/>
  <c r="E6" i="3" l="1"/>
  <c r="F6" i="3" s="1"/>
  <c r="D6" i="3"/>
  <c r="E48" i="3" l="1"/>
  <c r="F48" i="3" s="1"/>
  <c r="D12" i="3"/>
  <c r="E12" i="3"/>
  <c r="F12" i="3" s="1"/>
  <c r="D47" i="3"/>
  <c r="E47" i="3"/>
  <c r="F47" i="3" s="1"/>
  <c r="E46" i="3" l="1"/>
  <c r="F46" i="3" s="1"/>
  <c r="D46" i="3"/>
  <c r="E45" i="3"/>
  <c r="F45" i="3" s="1"/>
  <c r="D45" i="3"/>
  <c r="E44" i="3"/>
  <c r="F44" i="3" s="1"/>
  <c r="D44" i="3"/>
  <c r="E43" i="3"/>
  <c r="F43" i="3" s="1"/>
  <c r="D43" i="3"/>
  <c r="E42" i="3" l="1"/>
  <c r="F42" i="3" s="1"/>
  <c r="E38" i="3"/>
  <c r="F38" i="3" s="1"/>
  <c r="E39" i="3"/>
  <c r="F39" i="3" s="1"/>
  <c r="E40" i="3"/>
  <c r="F40" i="3" s="1"/>
  <c r="E41" i="3"/>
  <c r="F41" i="3" s="1"/>
  <c r="AW8" i="5" l="1"/>
  <c r="AP94" i="5"/>
  <c r="AM10" i="5" l="1"/>
  <c r="AM7" i="5"/>
  <c r="AI12" i="5" s="1"/>
  <c r="AM6" i="5"/>
  <c r="AM5" i="5"/>
  <c r="AG13" i="5" s="1"/>
  <c r="AM62" i="5"/>
  <c r="AG63" i="5" s="1"/>
  <c r="AM63" i="5"/>
  <c r="AM64" i="5"/>
  <c r="AI101" i="5" s="1"/>
  <c r="AI62" i="5" l="1"/>
  <c r="AG144" i="5"/>
  <c r="AG104" i="5"/>
  <c r="AF128" i="5"/>
  <c r="AH128" i="5" s="1"/>
  <c r="AF79" i="5"/>
  <c r="AH79" i="5" s="1"/>
  <c r="AF127" i="5"/>
  <c r="AH127" i="5" s="1"/>
  <c r="AG133" i="5"/>
  <c r="AG100" i="5"/>
  <c r="AG78" i="5"/>
  <c r="AG74" i="5"/>
  <c r="AG121" i="5"/>
  <c r="AG161" i="5"/>
  <c r="AF92" i="5"/>
  <c r="AH92" i="5" s="1"/>
  <c r="AG110" i="5"/>
  <c r="AF151" i="5"/>
  <c r="AH151" i="5" s="1"/>
  <c r="AG109" i="5"/>
  <c r="AF129" i="5"/>
  <c r="AH129" i="5" s="1"/>
  <c r="AF83" i="5"/>
  <c r="AH83" i="5" s="1"/>
  <c r="AG134" i="5"/>
  <c r="AF101" i="5"/>
  <c r="AH101" i="5" s="1"/>
  <c r="AF117" i="5"/>
  <c r="AH117" i="5" s="1"/>
  <c r="AG132" i="5"/>
  <c r="AF100" i="5"/>
  <c r="AH100" i="5" s="1"/>
  <c r="AF116" i="5"/>
  <c r="AH116" i="5" s="1"/>
  <c r="AG122" i="5"/>
  <c r="AG96" i="5"/>
  <c r="AF74" i="5"/>
  <c r="AH74" i="5" s="1"/>
  <c r="AF115" i="5"/>
  <c r="AH115" i="5" s="1"/>
  <c r="AF96" i="5"/>
  <c r="AH96" i="5" s="1"/>
  <c r="AG69" i="5"/>
  <c r="AF153" i="5"/>
  <c r="AH153" i="5" s="1"/>
  <c r="AG120" i="5"/>
  <c r="AF68" i="5"/>
  <c r="AH68" i="5" s="1"/>
  <c r="AF152" i="5"/>
  <c r="AH152" i="5" s="1"/>
  <c r="AG158" i="5"/>
  <c r="AG91" i="5"/>
  <c r="AG157" i="5"/>
  <c r="AF141" i="5"/>
  <c r="AH141" i="5" s="1"/>
  <c r="AG156" i="5"/>
  <c r="AI118" i="5"/>
  <c r="AG87" i="5"/>
  <c r="AF140" i="5"/>
  <c r="AH140" i="5" s="1"/>
  <c r="AG146" i="5"/>
  <c r="AG105" i="5"/>
  <c r="AF87" i="5"/>
  <c r="AH87" i="5" s="1"/>
  <c r="AF139" i="5"/>
  <c r="AH139" i="5" s="1"/>
  <c r="AG145" i="5"/>
  <c r="AF105" i="5"/>
  <c r="AH105" i="5" s="1"/>
  <c r="AG83" i="5"/>
  <c r="AI10" i="5"/>
  <c r="AI114" i="5"/>
  <c r="AI47" i="5"/>
  <c r="AI35" i="5"/>
  <c r="AI23" i="5"/>
  <c r="AI11" i="5"/>
  <c r="AJ11" i="5" s="1"/>
  <c r="AF26" i="5"/>
  <c r="AH26" i="5" s="1"/>
  <c r="AG31" i="5"/>
  <c r="AG48" i="5"/>
  <c r="AI34" i="5"/>
  <c r="AI22" i="5"/>
  <c r="AR8" i="5"/>
  <c r="AS8" i="5" s="1"/>
  <c r="AR20" i="5"/>
  <c r="AS20" i="5" s="1"/>
  <c r="AR32" i="5"/>
  <c r="AS32" i="5" s="1"/>
  <c r="AR44" i="5"/>
  <c r="AS44" i="5" s="1"/>
  <c r="AR9" i="5"/>
  <c r="AS9" i="5" s="1"/>
  <c r="AR21" i="5"/>
  <c r="AS21" i="5" s="1"/>
  <c r="AR33" i="5"/>
  <c r="AS33" i="5" s="1"/>
  <c r="AR45" i="5"/>
  <c r="AS45" i="5" s="1"/>
  <c r="AR10" i="5"/>
  <c r="AS10" i="5" s="1"/>
  <c r="AR22" i="5"/>
  <c r="AS22" i="5" s="1"/>
  <c r="AR34" i="5"/>
  <c r="AS34" i="5" s="1"/>
  <c r="AR46" i="5"/>
  <c r="AS46" i="5" s="1"/>
  <c r="AR11" i="5"/>
  <c r="AS11" i="5" s="1"/>
  <c r="AR23" i="5"/>
  <c r="AS23" i="5" s="1"/>
  <c r="AR35" i="5"/>
  <c r="AS35" i="5" s="1"/>
  <c r="AR47" i="5"/>
  <c r="AS47" i="5" s="1"/>
  <c r="AR12" i="5"/>
  <c r="AS12" i="5" s="1"/>
  <c r="AR24" i="5"/>
  <c r="AS24" i="5" s="1"/>
  <c r="AR36" i="5"/>
  <c r="AS36" i="5" s="1"/>
  <c r="AT36" i="5" s="1"/>
  <c r="AR48" i="5"/>
  <c r="AS48" i="5" s="1"/>
  <c r="AR52" i="5"/>
  <c r="AS52" i="5" s="1"/>
  <c r="AR54" i="5"/>
  <c r="AS54" i="5" s="1"/>
  <c r="AR13" i="5"/>
  <c r="AS13" i="5" s="1"/>
  <c r="AR25" i="5"/>
  <c r="AS25" i="5" s="1"/>
  <c r="AR37" i="5"/>
  <c r="AS37" i="5" s="1"/>
  <c r="AR49" i="5"/>
  <c r="AS49" i="5" s="1"/>
  <c r="AR40" i="5"/>
  <c r="AS40" i="5" s="1"/>
  <c r="AR30" i="5"/>
  <c r="AS30" i="5" s="1"/>
  <c r="AR14" i="5"/>
  <c r="AS14" i="5" s="1"/>
  <c r="AR26" i="5"/>
  <c r="AS26" i="5" s="1"/>
  <c r="AR38" i="5"/>
  <c r="AS38" i="5" s="1"/>
  <c r="AR50" i="5"/>
  <c r="AS50" i="5" s="1"/>
  <c r="AR16" i="5"/>
  <c r="AS16" i="5" s="1"/>
  <c r="AR42" i="5"/>
  <c r="AS42" i="5" s="1"/>
  <c r="AR15" i="5"/>
  <c r="AS15" i="5" s="1"/>
  <c r="AR27" i="5"/>
  <c r="AS27" i="5" s="1"/>
  <c r="AR39" i="5"/>
  <c r="AS39" i="5" s="1"/>
  <c r="AR51" i="5"/>
  <c r="AS51" i="5" s="1"/>
  <c r="AR28" i="5"/>
  <c r="AS28" i="5" s="1"/>
  <c r="AR18" i="5"/>
  <c r="AS18" i="5" s="1"/>
  <c r="AR17" i="5"/>
  <c r="AS17" i="5" s="1"/>
  <c r="AR29" i="5"/>
  <c r="AS29" i="5" s="1"/>
  <c r="AR41" i="5"/>
  <c r="AS41" i="5" s="1"/>
  <c r="AR53" i="5"/>
  <c r="AS53" i="5" s="1"/>
  <c r="AR7" i="5"/>
  <c r="AS7" i="5" s="1"/>
  <c r="AR19" i="5"/>
  <c r="AS19" i="5" s="1"/>
  <c r="AR31" i="5"/>
  <c r="AS31" i="5" s="1"/>
  <c r="AR43" i="5"/>
  <c r="AS43" i="5" s="1"/>
  <c r="AR5" i="5"/>
  <c r="AS5" i="5" s="1"/>
  <c r="AR6" i="5"/>
  <c r="AS6" i="5" s="1"/>
  <c r="AF51" i="5"/>
  <c r="AH51" i="5" s="1"/>
  <c r="AF39" i="5"/>
  <c r="AH39" i="5" s="1"/>
  <c r="AF15" i="5"/>
  <c r="AH15" i="5" s="1"/>
  <c r="AG44" i="5"/>
  <c r="AF150" i="5"/>
  <c r="AH150" i="5" s="1"/>
  <c r="AF138" i="5"/>
  <c r="AH138" i="5" s="1"/>
  <c r="AF126" i="5"/>
  <c r="AH126" i="5" s="1"/>
  <c r="AF114" i="5"/>
  <c r="AH114" i="5" s="1"/>
  <c r="AG155" i="5"/>
  <c r="AG143" i="5"/>
  <c r="AG131" i="5"/>
  <c r="AG119" i="5"/>
  <c r="AI154" i="5"/>
  <c r="AJ154" i="5" s="1"/>
  <c r="AG108" i="5"/>
  <c r="AF104" i="5"/>
  <c r="AH104" i="5" s="1"/>
  <c r="AG95" i="5"/>
  <c r="AF91" i="5"/>
  <c r="AH91" i="5" s="1"/>
  <c r="AG82" i="5"/>
  <c r="AF78" i="5"/>
  <c r="AH78" i="5" s="1"/>
  <c r="AI73" i="5"/>
  <c r="AF67" i="5"/>
  <c r="AH67" i="5" s="1"/>
  <c r="AF50" i="5"/>
  <c r="AH50" i="5" s="1"/>
  <c r="AF38" i="5"/>
  <c r="AH38" i="5" s="1"/>
  <c r="AF14" i="5"/>
  <c r="AH14" i="5" s="1"/>
  <c r="AG43" i="5"/>
  <c r="AG19" i="5"/>
  <c r="AI46" i="5"/>
  <c r="AF161" i="5"/>
  <c r="AH161" i="5" s="1"/>
  <c r="AF149" i="5"/>
  <c r="AH149" i="5" s="1"/>
  <c r="AF137" i="5"/>
  <c r="AH137" i="5" s="1"/>
  <c r="AF125" i="5"/>
  <c r="AH125" i="5" s="1"/>
  <c r="AF113" i="5"/>
  <c r="AH113" i="5" s="1"/>
  <c r="AG154" i="5"/>
  <c r="AG142" i="5"/>
  <c r="AG130" i="5"/>
  <c r="AG118" i="5"/>
  <c r="AJ118" i="5" s="1"/>
  <c r="AI150" i="5"/>
  <c r="AF108" i="5"/>
  <c r="AH108" i="5" s="1"/>
  <c r="AG99" i="5"/>
  <c r="AF95" i="5"/>
  <c r="AH95" i="5" s="1"/>
  <c r="AG86" i="5"/>
  <c r="AF82" i="5"/>
  <c r="AH82" i="5" s="1"/>
  <c r="AI77" i="5"/>
  <c r="AG73" i="5"/>
  <c r="AI66" i="5"/>
  <c r="AF12" i="5"/>
  <c r="AH12" i="5" s="1"/>
  <c r="AF49" i="5"/>
  <c r="AH49" i="5" s="1"/>
  <c r="AF37" i="5"/>
  <c r="AH37" i="5" s="1"/>
  <c r="AF25" i="5"/>
  <c r="AH25" i="5" s="1"/>
  <c r="AF13" i="5"/>
  <c r="AH13" i="5" s="1"/>
  <c r="AG42" i="5"/>
  <c r="AG30" i="5"/>
  <c r="AG18" i="5"/>
  <c r="AG47" i="5"/>
  <c r="AI45" i="5"/>
  <c r="AI33" i="5"/>
  <c r="AI21" i="5"/>
  <c r="AI9" i="5"/>
  <c r="AG29" i="5"/>
  <c r="AI44" i="5"/>
  <c r="AI32" i="5"/>
  <c r="AI20" i="5"/>
  <c r="AI8" i="5"/>
  <c r="AG49" i="5"/>
  <c r="AF136" i="5"/>
  <c r="AH136" i="5" s="1"/>
  <c r="AG153" i="5"/>
  <c r="AI146" i="5"/>
  <c r="AG103" i="5"/>
  <c r="AG90" i="5"/>
  <c r="AI81" i="5"/>
  <c r="AF73" i="5"/>
  <c r="AH73" i="5" s="1"/>
  <c r="AG66" i="5"/>
  <c r="AF11" i="5"/>
  <c r="AH11" i="5" s="1"/>
  <c r="AF48" i="5"/>
  <c r="AH48" i="5" s="1"/>
  <c r="AG41" i="5"/>
  <c r="AG17" i="5"/>
  <c r="AG51" i="5"/>
  <c r="AF159" i="5"/>
  <c r="AH159" i="5" s="1"/>
  <c r="AF147" i="5"/>
  <c r="AH147" i="5" s="1"/>
  <c r="AF135" i="5"/>
  <c r="AH135" i="5" s="1"/>
  <c r="AF123" i="5"/>
  <c r="AH123" i="5" s="1"/>
  <c r="AF111" i="5"/>
  <c r="AH111" i="5" s="1"/>
  <c r="AG152" i="5"/>
  <c r="AG140" i="5"/>
  <c r="AG128" i="5"/>
  <c r="AG116" i="5"/>
  <c r="AI142" i="5"/>
  <c r="AG107" i="5"/>
  <c r="AF103" i="5"/>
  <c r="AH103" i="5" s="1"/>
  <c r="AG94" i="5"/>
  <c r="AF90" i="5"/>
  <c r="AH90" i="5" s="1"/>
  <c r="AI85" i="5"/>
  <c r="AG81" i="5"/>
  <c r="AF77" i="5"/>
  <c r="AH77" i="5" s="1"/>
  <c r="AG72" i="5"/>
  <c r="AG65" i="5"/>
  <c r="AF10" i="5"/>
  <c r="AH10" i="5" s="1"/>
  <c r="AF47" i="5"/>
  <c r="AH47" i="5" s="1"/>
  <c r="AF35" i="5"/>
  <c r="AH35" i="5" s="1"/>
  <c r="AF23" i="5"/>
  <c r="AH23" i="5" s="1"/>
  <c r="AG10" i="5"/>
  <c r="AJ10" i="5" s="1"/>
  <c r="AG40" i="5"/>
  <c r="AG28" i="5"/>
  <c r="AG16" i="5"/>
  <c r="AI43" i="5"/>
  <c r="AI31" i="5"/>
  <c r="AJ31" i="5" s="1"/>
  <c r="AI19" i="5"/>
  <c r="AJ19" i="5" s="1"/>
  <c r="AI7" i="5"/>
  <c r="AF9" i="5"/>
  <c r="AH9" i="5" s="1"/>
  <c r="AF46" i="5"/>
  <c r="AH46" i="5" s="1"/>
  <c r="AF34" i="5"/>
  <c r="AH34" i="5" s="1"/>
  <c r="AF22" i="5"/>
  <c r="AH22" i="5" s="1"/>
  <c r="AG9" i="5"/>
  <c r="AG39" i="5"/>
  <c r="AG27" i="5"/>
  <c r="AG15" i="5"/>
  <c r="AI54" i="5"/>
  <c r="AI42" i="5"/>
  <c r="AI30" i="5"/>
  <c r="AI18" i="5"/>
  <c r="AI6" i="5"/>
  <c r="AI158" i="5"/>
  <c r="AJ158" i="5" s="1"/>
  <c r="AG32" i="5"/>
  <c r="AF148" i="5"/>
  <c r="AH148" i="5" s="1"/>
  <c r="AF112" i="5"/>
  <c r="AH112" i="5" s="1"/>
  <c r="AG129" i="5"/>
  <c r="AF86" i="5"/>
  <c r="AH86" i="5" s="1"/>
  <c r="AF36" i="5"/>
  <c r="AH36" i="5" s="1"/>
  <c r="AF146" i="5"/>
  <c r="AH146" i="5" s="1"/>
  <c r="AF122" i="5"/>
  <c r="AH122" i="5" s="1"/>
  <c r="AG139" i="5"/>
  <c r="AG115" i="5"/>
  <c r="AF107" i="5"/>
  <c r="AH107" i="5" s="1"/>
  <c r="AF94" i="5"/>
  <c r="AH94" i="5" s="1"/>
  <c r="AI89" i="5"/>
  <c r="AG85" i="5"/>
  <c r="AF72" i="5"/>
  <c r="AH72" i="5" s="1"/>
  <c r="AF157" i="5"/>
  <c r="AH157" i="5" s="1"/>
  <c r="AF145" i="5"/>
  <c r="AH145" i="5" s="1"/>
  <c r="AF133" i="5"/>
  <c r="AH133" i="5" s="1"/>
  <c r="AF121" i="5"/>
  <c r="AH121" i="5" s="1"/>
  <c r="AF109" i="5"/>
  <c r="AH109" i="5" s="1"/>
  <c r="AG150" i="5"/>
  <c r="AG138" i="5"/>
  <c r="AG126" i="5"/>
  <c r="AG114" i="5"/>
  <c r="AI134" i="5"/>
  <c r="AJ134" i="5" s="1"/>
  <c r="AG102" i="5"/>
  <c r="AF98" i="5"/>
  <c r="AH98" i="5" s="1"/>
  <c r="AI93" i="5"/>
  <c r="AG89" i="5"/>
  <c r="AF85" i="5"/>
  <c r="AH85" i="5" s="1"/>
  <c r="AG80" i="5"/>
  <c r="AF76" i="5"/>
  <c r="AH76" i="5" s="1"/>
  <c r="AG71" i="5"/>
  <c r="AI64" i="5"/>
  <c r="AF8" i="5"/>
  <c r="AH8" i="5" s="1"/>
  <c r="AF45" i="5"/>
  <c r="AH45" i="5" s="1"/>
  <c r="AF33" i="5"/>
  <c r="AH33" i="5" s="1"/>
  <c r="AF21" i="5"/>
  <c r="AH21" i="5" s="1"/>
  <c r="AG8" i="5"/>
  <c r="AG38" i="5"/>
  <c r="AG26" i="5"/>
  <c r="AG14" i="5"/>
  <c r="AI53" i="5"/>
  <c r="AI41" i="5"/>
  <c r="AJ41" i="5" s="1"/>
  <c r="AI29" i="5"/>
  <c r="AJ29" i="5" s="1"/>
  <c r="AI17" i="5"/>
  <c r="AI5" i="5"/>
  <c r="AJ5" i="5" s="1"/>
  <c r="AG149" i="5"/>
  <c r="AG137" i="5"/>
  <c r="AG125" i="5"/>
  <c r="AG113" i="5"/>
  <c r="AI130" i="5"/>
  <c r="AJ130" i="5" s="1"/>
  <c r="AG106" i="5"/>
  <c r="AF102" i="5"/>
  <c r="AH102" i="5" s="1"/>
  <c r="AI97" i="5"/>
  <c r="AG93" i="5"/>
  <c r="AF89" i="5"/>
  <c r="AH89" i="5" s="1"/>
  <c r="AG84" i="5"/>
  <c r="AF80" i="5"/>
  <c r="AH80" i="5" s="1"/>
  <c r="AG64" i="5"/>
  <c r="AF7" i="5"/>
  <c r="AH7" i="5" s="1"/>
  <c r="AF44" i="5"/>
  <c r="AH44" i="5" s="1"/>
  <c r="AF32" i="5"/>
  <c r="AH32" i="5" s="1"/>
  <c r="AF20" i="5"/>
  <c r="AH20" i="5" s="1"/>
  <c r="AG7" i="5"/>
  <c r="AG37" i="5"/>
  <c r="AG25" i="5"/>
  <c r="AI52" i="5"/>
  <c r="AI40" i="5"/>
  <c r="AI28" i="5"/>
  <c r="AI16" i="5"/>
  <c r="AJ16" i="5" s="1"/>
  <c r="AQ7" i="5"/>
  <c r="AQ43" i="5"/>
  <c r="AQ31" i="5"/>
  <c r="AQ19" i="5"/>
  <c r="AQ6" i="5"/>
  <c r="AQ54" i="5"/>
  <c r="AQ30" i="5"/>
  <c r="AQ9" i="5"/>
  <c r="AG5" i="5"/>
  <c r="AF5" i="5"/>
  <c r="AH5" i="5" s="1"/>
  <c r="AQ53" i="5"/>
  <c r="AQ41" i="5"/>
  <c r="AQ29" i="5"/>
  <c r="AQ17" i="5"/>
  <c r="AQ5" i="5"/>
  <c r="AQ52" i="5"/>
  <c r="AQ40" i="5"/>
  <c r="AQ28" i="5"/>
  <c r="AQ16" i="5"/>
  <c r="AQ51" i="5"/>
  <c r="AQ39" i="5"/>
  <c r="AQ27" i="5"/>
  <c r="AQ15" i="5"/>
  <c r="AQ50" i="5"/>
  <c r="AQ38" i="5"/>
  <c r="AQ26" i="5"/>
  <c r="AQ14" i="5"/>
  <c r="AQ23" i="5"/>
  <c r="AQ49" i="5"/>
  <c r="AQ37" i="5"/>
  <c r="AQ25" i="5"/>
  <c r="AQ13" i="5"/>
  <c r="AQ35" i="5"/>
  <c r="AQ48" i="5"/>
  <c r="AQ36" i="5"/>
  <c r="AQ24" i="5"/>
  <c r="AQ12" i="5"/>
  <c r="AQ47" i="5"/>
  <c r="AQ11" i="5"/>
  <c r="AQ33" i="5"/>
  <c r="AQ46" i="5"/>
  <c r="AQ34" i="5"/>
  <c r="AQ22" i="5"/>
  <c r="AQ10" i="5"/>
  <c r="AQ45" i="5"/>
  <c r="AQ21" i="5"/>
  <c r="AQ44" i="5"/>
  <c r="AQ32" i="5"/>
  <c r="AQ20" i="5"/>
  <c r="AQ8" i="5"/>
  <c r="AQ42" i="5"/>
  <c r="AQ18" i="5"/>
  <c r="AF52" i="5"/>
  <c r="AH52" i="5" s="1"/>
  <c r="AF40" i="5"/>
  <c r="AH40" i="5" s="1"/>
  <c r="AF28" i="5"/>
  <c r="AH28" i="5" s="1"/>
  <c r="AF16" i="5"/>
  <c r="AH16" i="5" s="1"/>
  <c r="AG45" i="5"/>
  <c r="AG33" i="5"/>
  <c r="AG21" i="5"/>
  <c r="AG50" i="5"/>
  <c r="AI48" i="5"/>
  <c r="AJ48" i="5" s="1"/>
  <c r="AI36" i="5"/>
  <c r="AI24" i="5"/>
  <c r="AI110" i="5"/>
  <c r="AJ110" i="5" s="1"/>
  <c r="AG20" i="5"/>
  <c r="AF160" i="5"/>
  <c r="AH160" i="5" s="1"/>
  <c r="AF124" i="5"/>
  <c r="AH124" i="5" s="1"/>
  <c r="AG141" i="5"/>
  <c r="AF99" i="5"/>
  <c r="AH99" i="5" s="1"/>
  <c r="AG77" i="5"/>
  <c r="AG11" i="5"/>
  <c r="AF158" i="5"/>
  <c r="AH158" i="5" s="1"/>
  <c r="AF134" i="5"/>
  <c r="AH134" i="5" s="1"/>
  <c r="AF110" i="5"/>
  <c r="AH110" i="5" s="1"/>
  <c r="AG127" i="5"/>
  <c r="AI138" i="5"/>
  <c r="AJ138" i="5" s="1"/>
  <c r="AG98" i="5"/>
  <c r="AG76" i="5"/>
  <c r="AF144" i="5"/>
  <c r="AH144" i="5" s="1"/>
  <c r="AF132" i="5"/>
  <c r="AH132" i="5" s="1"/>
  <c r="AF155" i="5"/>
  <c r="AH155" i="5" s="1"/>
  <c r="AF143" i="5"/>
  <c r="AH143" i="5" s="1"/>
  <c r="AF119" i="5"/>
  <c r="AH119" i="5" s="1"/>
  <c r="AG160" i="5"/>
  <c r="AG136" i="5"/>
  <c r="AG124" i="5"/>
  <c r="AG112" i="5"/>
  <c r="AI126" i="5"/>
  <c r="AJ126" i="5" s="1"/>
  <c r="AF106" i="5"/>
  <c r="AH106" i="5" s="1"/>
  <c r="AG97" i="5"/>
  <c r="AF93" i="5"/>
  <c r="AH93" i="5" s="1"/>
  <c r="AG88" i="5"/>
  <c r="AF84" i="5"/>
  <c r="AH84" i="5" s="1"/>
  <c r="AG75" i="5"/>
  <c r="AF70" i="5"/>
  <c r="AH70" i="5" s="1"/>
  <c r="AI67" i="5"/>
  <c r="AF6" i="5"/>
  <c r="AH6" i="5" s="1"/>
  <c r="AF43" i="5"/>
  <c r="AH43" i="5" s="1"/>
  <c r="AF31" i="5"/>
  <c r="AH31" i="5" s="1"/>
  <c r="AF19" i="5"/>
  <c r="AH19" i="5" s="1"/>
  <c r="AG6" i="5"/>
  <c r="AG36" i="5"/>
  <c r="AG24" i="5"/>
  <c r="AG54" i="5"/>
  <c r="AI51" i="5"/>
  <c r="AI39" i="5"/>
  <c r="AI27" i="5"/>
  <c r="AJ27" i="5" s="1"/>
  <c r="AI15" i="5"/>
  <c r="AJ15" i="5" s="1"/>
  <c r="AF27" i="5"/>
  <c r="AH27" i="5" s="1"/>
  <c r="AG117" i="5"/>
  <c r="AF24" i="5"/>
  <c r="AH24" i="5" s="1"/>
  <c r="AG151" i="5"/>
  <c r="AF81" i="5"/>
  <c r="AH81" i="5" s="1"/>
  <c r="AF156" i="5"/>
  <c r="AH156" i="5" s="1"/>
  <c r="AF120" i="5"/>
  <c r="AH120" i="5" s="1"/>
  <c r="AF131" i="5"/>
  <c r="AH131" i="5" s="1"/>
  <c r="AG148" i="5"/>
  <c r="AF154" i="5"/>
  <c r="AH154" i="5" s="1"/>
  <c r="AF142" i="5"/>
  <c r="AH142" i="5" s="1"/>
  <c r="AF130" i="5"/>
  <c r="AH130" i="5" s="1"/>
  <c r="AF118" i="5"/>
  <c r="AH118" i="5" s="1"/>
  <c r="AG159" i="5"/>
  <c r="AG147" i="5"/>
  <c r="AG135" i="5"/>
  <c r="AG123" i="5"/>
  <c r="AG111" i="5"/>
  <c r="AI122" i="5"/>
  <c r="AJ122" i="5" s="1"/>
  <c r="AI105" i="5"/>
  <c r="AJ105" i="5" s="1"/>
  <c r="AG101" i="5"/>
  <c r="AJ101" i="5" s="1"/>
  <c r="AF97" i="5"/>
  <c r="AH97" i="5" s="1"/>
  <c r="AG92" i="5"/>
  <c r="AF88" i="5"/>
  <c r="AH88" i="5" s="1"/>
  <c r="AG79" i="5"/>
  <c r="AF75" i="5"/>
  <c r="AH75" i="5" s="1"/>
  <c r="AI69" i="5"/>
  <c r="AJ69" i="5" s="1"/>
  <c r="AF54" i="5"/>
  <c r="AH54" i="5" s="1"/>
  <c r="AF42" i="5"/>
  <c r="AH42" i="5" s="1"/>
  <c r="AF30" i="5"/>
  <c r="AH30" i="5" s="1"/>
  <c r="AF18" i="5"/>
  <c r="AH18" i="5" s="1"/>
  <c r="AG12" i="5"/>
  <c r="AJ12" i="5" s="1"/>
  <c r="AG35" i="5"/>
  <c r="AG23" i="5"/>
  <c r="AG53" i="5"/>
  <c r="AI50" i="5"/>
  <c r="AJ50" i="5" s="1"/>
  <c r="AI38" i="5"/>
  <c r="AI26" i="5"/>
  <c r="AJ26" i="5" s="1"/>
  <c r="AI14" i="5"/>
  <c r="AF62" i="5"/>
  <c r="AH62" i="5" s="1"/>
  <c r="AF53" i="5"/>
  <c r="AH53" i="5" s="1"/>
  <c r="AF41" i="5"/>
  <c r="AH41" i="5" s="1"/>
  <c r="AF29" i="5"/>
  <c r="AH29" i="5" s="1"/>
  <c r="AF17" i="5"/>
  <c r="AH17" i="5" s="1"/>
  <c r="AG46" i="5"/>
  <c r="AG34" i="5"/>
  <c r="AG22" i="5"/>
  <c r="AG52" i="5"/>
  <c r="AI49" i="5"/>
  <c r="AI37" i="5"/>
  <c r="AJ37" i="5" s="1"/>
  <c r="AI25" i="5"/>
  <c r="AJ25" i="5" s="1"/>
  <c r="AI13" i="5"/>
  <c r="AJ13" i="5" s="1"/>
  <c r="AI161" i="5"/>
  <c r="AJ161" i="5" s="1"/>
  <c r="AI157" i="5"/>
  <c r="AJ157" i="5" s="1"/>
  <c r="AI153" i="5"/>
  <c r="AI149" i="5"/>
  <c r="AI145" i="5"/>
  <c r="AJ145" i="5" s="1"/>
  <c r="AI141" i="5"/>
  <c r="AI137" i="5"/>
  <c r="AJ137" i="5" s="1"/>
  <c r="AI133" i="5"/>
  <c r="AJ133" i="5" s="1"/>
  <c r="AI129" i="5"/>
  <c r="AI125" i="5"/>
  <c r="AJ125" i="5" s="1"/>
  <c r="AI121" i="5"/>
  <c r="AJ121" i="5" s="1"/>
  <c r="AI117" i="5"/>
  <c r="AJ117" i="5" s="1"/>
  <c r="AI113" i="5"/>
  <c r="AI109" i="5"/>
  <c r="AJ109" i="5" s="1"/>
  <c r="AI108" i="5"/>
  <c r="AJ108" i="5" s="1"/>
  <c r="AI104" i="5"/>
  <c r="AJ104" i="5" s="1"/>
  <c r="AI100" i="5"/>
  <c r="AJ100" i="5" s="1"/>
  <c r="AI96" i="5"/>
  <c r="AJ96" i="5" s="1"/>
  <c r="AI92" i="5"/>
  <c r="AJ92" i="5" s="1"/>
  <c r="AI88" i="5"/>
  <c r="AJ88" i="5" s="1"/>
  <c r="AI84" i="5"/>
  <c r="AJ84" i="5" s="1"/>
  <c r="AI80" i="5"/>
  <c r="AJ80" i="5" s="1"/>
  <c r="AI76" i="5"/>
  <c r="AJ76" i="5" s="1"/>
  <c r="AI72" i="5"/>
  <c r="AJ72" i="5" s="1"/>
  <c r="AF71" i="5"/>
  <c r="AH71" i="5" s="1"/>
  <c r="AG70" i="5"/>
  <c r="AI68" i="5"/>
  <c r="AM67" i="5"/>
  <c r="AG67" i="5"/>
  <c r="AF65" i="5"/>
  <c r="AH65" i="5" s="1"/>
  <c r="AF63" i="5"/>
  <c r="AH63" i="5" s="1"/>
  <c r="AI160" i="5"/>
  <c r="AI156" i="5"/>
  <c r="AJ156" i="5" s="1"/>
  <c r="AI152" i="5"/>
  <c r="AJ152" i="5" s="1"/>
  <c r="AI148" i="5"/>
  <c r="AJ148" i="5" s="1"/>
  <c r="AI144" i="5"/>
  <c r="AJ144" i="5" s="1"/>
  <c r="AI140" i="5"/>
  <c r="AJ140" i="5" s="1"/>
  <c r="AI136" i="5"/>
  <c r="AI132" i="5"/>
  <c r="AJ132" i="5" s="1"/>
  <c r="AI128" i="5"/>
  <c r="AI124" i="5"/>
  <c r="AJ124" i="5" s="1"/>
  <c r="AI120" i="5"/>
  <c r="AJ120" i="5" s="1"/>
  <c r="AI116" i="5"/>
  <c r="AI112" i="5"/>
  <c r="AI107" i="5"/>
  <c r="AI103" i="5"/>
  <c r="AJ103" i="5" s="1"/>
  <c r="AI99" i="5"/>
  <c r="AJ99" i="5" s="1"/>
  <c r="AI95" i="5"/>
  <c r="AJ95" i="5" s="1"/>
  <c r="AI91" i="5"/>
  <c r="AJ91" i="5" s="1"/>
  <c r="AI87" i="5"/>
  <c r="AJ87" i="5" s="1"/>
  <c r="AI83" i="5"/>
  <c r="AJ83" i="5" s="1"/>
  <c r="AI79" i="5"/>
  <c r="AI75" i="5"/>
  <c r="AI71" i="5"/>
  <c r="AI65" i="5"/>
  <c r="AJ65" i="5" s="1"/>
  <c r="AI63" i="5"/>
  <c r="AJ63" i="5" s="1"/>
  <c r="AG62" i="5"/>
  <c r="AJ62" i="5" s="1"/>
  <c r="AI159" i="5"/>
  <c r="AJ159" i="5" s="1"/>
  <c r="AI155" i="5"/>
  <c r="AJ155" i="5" s="1"/>
  <c r="AI151" i="5"/>
  <c r="AJ151" i="5" s="1"/>
  <c r="AI147" i="5"/>
  <c r="AI143" i="5"/>
  <c r="AJ143" i="5" s="1"/>
  <c r="AI139" i="5"/>
  <c r="AI135" i="5"/>
  <c r="AI131" i="5"/>
  <c r="AJ131" i="5" s="1"/>
  <c r="AI127" i="5"/>
  <c r="AI123" i="5"/>
  <c r="AI119" i="5"/>
  <c r="AJ119" i="5" s="1"/>
  <c r="AI115" i="5"/>
  <c r="AJ115" i="5" s="1"/>
  <c r="AI111" i="5"/>
  <c r="AJ111" i="5" s="1"/>
  <c r="AI106" i="5"/>
  <c r="AJ106" i="5" s="1"/>
  <c r="AI102" i="5"/>
  <c r="AJ102" i="5" s="1"/>
  <c r="AI98" i="5"/>
  <c r="AI94" i="5"/>
  <c r="AI90" i="5"/>
  <c r="AJ90" i="5" s="1"/>
  <c r="AI86" i="5"/>
  <c r="AI82" i="5"/>
  <c r="AI78" i="5"/>
  <c r="AJ78" i="5" s="1"/>
  <c r="AI74" i="5"/>
  <c r="AJ74" i="5" s="1"/>
  <c r="AI70" i="5"/>
  <c r="AF69" i="5"/>
  <c r="AH69" i="5" s="1"/>
  <c r="AG68" i="5"/>
  <c r="AF66" i="5"/>
  <c r="AH66" i="5" s="1"/>
  <c r="AF64" i="5"/>
  <c r="AH64" i="5" s="1"/>
  <c r="D21" i="3"/>
  <c r="E21" i="3"/>
  <c r="F21" i="3" s="1"/>
  <c r="AJ116" i="5" l="1"/>
  <c r="AJ75" i="5"/>
  <c r="AJ67" i="5"/>
  <c r="AJ79" i="5"/>
  <c r="AJ128" i="5"/>
  <c r="AJ149" i="5"/>
  <c r="AJ43" i="5"/>
  <c r="AJ66" i="5"/>
  <c r="AJ136" i="5"/>
  <c r="AJ146" i="5"/>
  <c r="AJ93" i="5"/>
  <c r="AT53" i="5"/>
  <c r="AT50" i="5"/>
  <c r="AT48" i="5"/>
  <c r="AT45" i="5"/>
  <c r="AT41" i="5"/>
  <c r="AT38" i="5"/>
  <c r="AJ14" i="5"/>
  <c r="AJ24" i="5"/>
  <c r="AT29" i="5"/>
  <c r="AT26" i="5"/>
  <c r="AJ36" i="5"/>
  <c r="AJ89" i="5"/>
  <c r="AJ142" i="5"/>
  <c r="AJ86" i="5"/>
  <c r="AJ98" i="5"/>
  <c r="AJ147" i="5"/>
  <c r="AJ113" i="5"/>
  <c r="AJ45" i="5"/>
  <c r="AJ77" i="5"/>
  <c r="AT7" i="5"/>
  <c r="AT16" i="5"/>
  <c r="AT52" i="5"/>
  <c r="AT10" i="5"/>
  <c r="AT33" i="5"/>
  <c r="AT24" i="5"/>
  <c r="AT21" i="5"/>
  <c r="AJ23" i="5"/>
  <c r="AJ129" i="5"/>
  <c r="AJ49" i="5"/>
  <c r="AJ8" i="5"/>
  <c r="AJ46" i="5"/>
  <c r="AT17" i="5"/>
  <c r="AT14" i="5"/>
  <c r="AT12" i="5"/>
  <c r="AT9" i="5"/>
  <c r="AJ35" i="5"/>
  <c r="AJ107" i="5"/>
  <c r="AJ112" i="5"/>
  <c r="AJ160" i="5"/>
  <c r="AJ38" i="5"/>
  <c r="AJ20" i="5"/>
  <c r="AT18" i="5"/>
  <c r="AT30" i="5"/>
  <c r="AT47" i="5"/>
  <c r="AT44" i="5"/>
  <c r="AJ47" i="5"/>
  <c r="AJ6" i="5"/>
  <c r="AJ32" i="5"/>
  <c r="AJ150" i="5"/>
  <c r="AT28" i="5"/>
  <c r="AT40" i="5"/>
  <c r="AT35" i="5"/>
  <c r="AT32" i="5"/>
  <c r="AJ127" i="5"/>
  <c r="AJ71" i="5"/>
  <c r="AJ141" i="5"/>
  <c r="AJ28" i="5"/>
  <c r="AJ17" i="5"/>
  <c r="AJ64" i="5"/>
  <c r="AJ18" i="5"/>
  <c r="AJ7" i="5"/>
  <c r="AJ44" i="5"/>
  <c r="AT6" i="5"/>
  <c r="AT51" i="5"/>
  <c r="AT49" i="5"/>
  <c r="AT23" i="5"/>
  <c r="AT20" i="5"/>
  <c r="AJ114" i="5"/>
  <c r="AJ30" i="5"/>
  <c r="AT5" i="5"/>
  <c r="AT39" i="5"/>
  <c r="AT37" i="5"/>
  <c r="AT11" i="5"/>
  <c r="AT8" i="5"/>
  <c r="AJ82" i="5"/>
  <c r="AJ39" i="5"/>
  <c r="AJ40" i="5"/>
  <c r="AJ135" i="5"/>
  <c r="AJ51" i="5"/>
  <c r="AJ52" i="5"/>
  <c r="AJ42" i="5"/>
  <c r="AJ81" i="5"/>
  <c r="AJ9" i="5"/>
  <c r="AT43" i="5"/>
  <c r="AT27" i="5"/>
  <c r="AT25" i="5"/>
  <c r="AT46" i="5"/>
  <c r="AJ22" i="5"/>
  <c r="AJ139" i="5"/>
  <c r="AJ97" i="5"/>
  <c r="AJ53" i="5"/>
  <c r="AJ54" i="5"/>
  <c r="AJ21" i="5"/>
  <c r="AT31" i="5"/>
  <c r="AT15" i="5"/>
  <c r="AT13" i="5"/>
  <c r="AT34" i="5"/>
  <c r="AJ34" i="5"/>
  <c r="AJ123" i="5"/>
  <c r="AJ153" i="5"/>
  <c r="AJ94" i="5"/>
  <c r="AJ85" i="5"/>
  <c r="AJ33" i="5"/>
  <c r="AJ73" i="5"/>
  <c r="AT19" i="5"/>
  <c r="AT42" i="5"/>
  <c r="AT54" i="5"/>
  <c r="AT22" i="5"/>
  <c r="AJ70" i="5"/>
  <c r="AJ68" i="5"/>
  <c r="D33" i="3"/>
  <c r="D34" i="3"/>
  <c r="D35" i="3"/>
  <c r="D36" i="3"/>
  <c r="D37" i="3"/>
  <c r="E33" i="3"/>
  <c r="F33" i="3" s="1"/>
  <c r="E34" i="3"/>
  <c r="F34" i="3" s="1"/>
  <c r="E35" i="3"/>
  <c r="F35" i="3" s="1"/>
  <c r="E36" i="3"/>
  <c r="F36" i="3" s="1"/>
  <c r="E37" i="3"/>
  <c r="F37" i="3" s="1"/>
  <c r="AM65" i="5" l="1"/>
  <c r="AM8" i="5"/>
  <c r="AW7" i="5"/>
  <c r="E28" i="3"/>
  <c r="F28" i="3" s="1"/>
  <c r="D28" i="3"/>
  <c r="E14" i="3"/>
  <c r="F14" i="3" s="1"/>
  <c r="E15" i="3"/>
  <c r="F15" i="3" s="1"/>
  <c r="E16" i="3"/>
  <c r="F16" i="3" s="1"/>
  <c r="D14" i="3"/>
  <c r="D15" i="3"/>
  <c r="D16" i="3"/>
  <c r="E29" i="3" l="1"/>
  <c r="F29" i="3" s="1"/>
  <c r="E30" i="3"/>
  <c r="F30" i="3" s="1"/>
  <c r="E31" i="3"/>
  <c r="F31" i="3" s="1"/>
  <c r="E32" i="3"/>
  <c r="F32" i="3" s="1"/>
  <c r="D27" i="3"/>
  <c r="D29" i="3"/>
  <c r="D30" i="3"/>
  <c r="D31" i="3"/>
  <c r="D32" i="3"/>
  <c r="E27" i="3"/>
  <c r="F27" i="3" s="1"/>
  <c r="E23" i="3"/>
  <c r="F23" i="3" s="1"/>
  <c r="E24" i="3"/>
  <c r="F24" i="3" s="1"/>
  <c r="E25" i="3"/>
  <c r="F25" i="3" s="1"/>
  <c r="E26" i="3"/>
  <c r="F26" i="3" s="1"/>
  <c r="D23" i="3"/>
  <c r="D24" i="3"/>
  <c r="D25" i="3"/>
  <c r="D26" i="3"/>
  <c r="D20" i="3"/>
  <c r="D22" i="3"/>
  <c r="E22" i="3"/>
  <c r="F22" i="3" s="1"/>
  <c r="E20" i="3"/>
  <c r="F20" i="3" s="1"/>
  <c r="S100" i="5" l="1"/>
  <c r="S104" i="5"/>
  <c r="S144" i="5"/>
  <c r="S148" i="5"/>
  <c r="R72" i="5"/>
  <c r="R120" i="5"/>
  <c r="R128" i="5"/>
  <c r="R144" i="5"/>
  <c r="Q161" i="5"/>
  <c r="R161" i="5" s="1"/>
  <c r="Q63" i="5"/>
  <c r="R63" i="5" s="1"/>
  <c r="Q64" i="5"/>
  <c r="R64" i="5" s="1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R80" i="5" s="1"/>
  <c r="Q81" i="5"/>
  <c r="R81" i="5" s="1"/>
  <c r="Q82" i="5"/>
  <c r="R82" i="5" s="1"/>
  <c r="Q83" i="5"/>
  <c r="R83" i="5" s="1"/>
  <c r="Q84" i="5"/>
  <c r="R84" i="5" s="1"/>
  <c r="Q85" i="5"/>
  <c r="R85" i="5" s="1"/>
  <c r="Q86" i="5"/>
  <c r="R86" i="5" s="1"/>
  <c r="Q87" i="5"/>
  <c r="R87" i="5" s="1"/>
  <c r="Q88" i="5"/>
  <c r="R88" i="5" s="1"/>
  <c r="Q89" i="5"/>
  <c r="R89" i="5" s="1"/>
  <c r="Q90" i="5"/>
  <c r="R90" i="5" s="1"/>
  <c r="Q91" i="5"/>
  <c r="R91" i="5" s="1"/>
  <c r="Q92" i="5"/>
  <c r="R92" i="5" s="1"/>
  <c r="Q93" i="5"/>
  <c r="R93" i="5" s="1"/>
  <c r="Q94" i="5"/>
  <c r="R94" i="5" s="1"/>
  <c r="Q95" i="5"/>
  <c r="R95" i="5" s="1"/>
  <c r="Q96" i="5"/>
  <c r="R96" i="5" s="1"/>
  <c r="Q97" i="5"/>
  <c r="R97" i="5" s="1"/>
  <c r="Q98" i="5"/>
  <c r="R98" i="5" s="1"/>
  <c r="Q99" i="5"/>
  <c r="R99" i="5" s="1"/>
  <c r="Q100" i="5"/>
  <c r="R100" i="5" s="1"/>
  <c r="Q101" i="5"/>
  <c r="R101" i="5" s="1"/>
  <c r="Q102" i="5"/>
  <c r="R102" i="5" s="1"/>
  <c r="Q103" i="5"/>
  <c r="R103" i="5" s="1"/>
  <c r="Q104" i="5"/>
  <c r="R104" i="5" s="1"/>
  <c r="Q105" i="5"/>
  <c r="R105" i="5" s="1"/>
  <c r="Q106" i="5"/>
  <c r="R106" i="5" s="1"/>
  <c r="Q107" i="5"/>
  <c r="R107" i="5" s="1"/>
  <c r="Q108" i="5"/>
  <c r="R108" i="5" s="1"/>
  <c r="Q109" i="5"/>
  <c r="R109" i="5" s="1"/>
  <c r="Q110" i="5"/>
  <c r="R110" i="5" s="1"/>
  <c r="Q111" i="5"/>
  <c r="R111" i="5" s="1"/>
  <c r="Q112" i="5"/>
  <c r="R112" i="5" s="1"/>
  <c r="Q113" i="5"/>
  <c r="R113" i="5" s="1"/>
  <c r="Q114" i="5"/>
  <c r="R114" i="5" s="1"/>
  <c r="Q115" i="5"/>
  <c r="R115" i="5" s="1"/>
  <c r="Q116" i="5"/>
  <c r="R116" i="5" s="1"/>
  <c r="Q117" i="5"/>
  <c r="R117" i="5" s="1"/>
  <c r="Q118" i="5"/>
  <c r="R118" i="5" s="1"/>
  <c r="Q119" i="5"/>
  <c r="R119" i="5" s="1"/>
  <c r="Q120" i="5"/>
  <c r="Q121" i="5"/>
  <c r="R121" i="5" s="1"/>
  <c r="Q122" i="5"/>
  <c r="R122" i="5" s="1"/>
  <c r="Q123" i="5"/>
  <c r="R123" i="5" s="1"/>
  <c r="Q124" i="5"/>
  <c r="R124" i="5" s="1"/>
  <c r="Q125" i="5"/>
  <c r="R125" i="5" s="1"/>
  <c r="Q126" i="5"/>
  <c r="R126" i="5" s="1"/>
  <c r="Q127" i="5"/>
  <c r="R127" i="5" s="1"/>
  <c r="Q128" i="5"/>
  <c r="Q129" i="5"/>
  <c r="R129" i="5" s="1"/>
  <c r="Q130" i="5"/>
  <c r="R130" i="5" s="1"/>
  <c r="Q131" i="5"/>
  <c r="R131" i="5" s="1"/>
  <c r="Q132" i="5"/>
  <c r="R132" i="5" s="1"/>
  <c r="Q133" i="5"/>
  <c r="R133" i="5" s="1"/>
  <c r="Q134" i="5"/>
  <c r="R134" i="5" s="1"/>
  <c r="Q135" i="5"/>
  <c r="R135" i="5" s="1"/>
  <c r="Q136" i="5"/>
  <c r="R136" i="5" s="1"/>
  <c r="Q137" i="5"/>
  <c r="R137" i="5" s="1"/>
  <c r="Q138" i="5"/>
  <c r="R138" i="5" s="1"/>
  <c r="Q139" i="5"/>
  <c r="R139" i="5" s="1"/>
  <c r="Q140" i="5"/>
  <c r="R140" i="5" s="1"/>
  <c r="Q141" i="5"/>
  <c r="R141" i="5" s="1"/>
  <c r="Q142" i="5"/>
  <c r="R142" i="5" s="1"/>
  <c r="Q143" i="5"/>
  <c r="R143" i="5" s="1"/>
  <c r="Q144" i="5"/>
  <c r="Q145" i="5"/>
  <c r="R145" i="5" s="1"/>
  <c r="Q146" i="5"/>
  <c r="R146" i="5" s="1"/>
  <c r="Q147" i="5"/>
  <c r="R147" i="5" s="1"/>
  <c r="Q148" i="5"/>
  <c r="R148" i="5" s="1"/>
  <c r="Q149" i="5"/>
  <c r="R149" i="5" s="1"/>
  <c r="Q150" i="5"/>
  <c r="R150" i="5" s="1"/>
  <c r="Q151" i="5"/>
  <c r="R151" i="5" s="1"/>
  <c r="Q152" i="5"/>
  <c r="R152" i="5" s="1"/>
  <c r="Q153" i="5"/>
  <c r="R153" i="5" s="1"/>
  <c r="Q154" i="5"/>
  <c r="R154" i="5" s="1"/>
  <c r="Q155" i="5"/>
  <c r="R155" i="5" s="1"/>
  <c r="Q156" i="5"/>
  <c r="R156" i="5" s="1"/>
  <c r="Q157" i="5"/>
  <c r="R157" i="5" s="1"/>
  <c r="Q158" i="5"/>
  <c r="R158" i="5" s="1"/>
  <c r="Q159" i="5"/>
  <c r="R159" i="5" s="1"/>
  <c r="Q160" i="5"/>
  <c r="R160" i="5" s="1"/>
  <c r="Q62" i="5"/>
  <c r="R62" i="5" s="1"/>
  <c r="P163" i="5"/>
  <c r="P162" i="5"/>
  <c r="S108" i="5" s="1"/>
  <c r="D164" i="5"/>
  <c r="D163" i="5"/>
  <c r="D162" i="5"/>
  <c r="E75" i="5" s="1"/>
  <c r="P56" i="5"/>
  <c r="P55" i="5"/>
  <c r="S8" i="5" s="1"/>
  <c r="R7" i="5"/>
  <c r="R23" i="5"/>
  <c r="R51" i="5"/>
  <c r="Q7" i="5"/>
  <c r="Q8" i="5"/>
  <c r="R8" i="5" s="1"/>
  <c r="Q9" i="5"/>
  <c r="R9" i="5" s="1"/>
  <c r="Q10" i="5"/>
  <c r="R10" i="5" s="1"/>
  <c r="Q11" i="5"/>
  <c r="R11" i="5" s="1"/>
  <c r="Q12" i="5"/>
  <c r="R12" i="5" s="1"/>
  <c r="Q13" i="5"/>
  <c r="R13" i="5" s="1"/>
  <c r="Q14" i="5"/>
  <c r="R14" i="5" s="1"/>
  <c r="Q15" i="5"/>
  <c r="R15" i="5" s="1"/>
  <c r="Q16" i="5"/>
  <c r="R16" i="5" s="1"/>
  <c r="Q17" i="5"/>
  <c r="R17" i="5" s="1"/>
  <c r="Q18" i="5"/>
  <c r="R18" i="5" s="1"/>
  <c r="Q19" i="5"/>
  <c r="R19" i="5" s="1"/>
  <c r="Q20" i="5"/>
  <c r="R20" i="5" s="1"/>
  <c r="Q21" i="5"/>
  <c r="R21" i="5" s="1"/>
  <c r="Q22" i="5"/>
  <c r="R22" i="5" s="1"/>
  <c r="Q23" i="5"/>
  <c r="Q24" i="5"/>
  <c r="R24" i="5" s="1"/>
  <c r="Q25" i="5"/>
  <c r="R25" i="5" s="1"/>
  <c r="Q26" i="5"/>
  <c r="R26" i="5" s="1"/>
  <c r="Q27" i="5"/>
  <c r="R27" i="5" s="1"/>
  <c r="Q28" i="5"/>
  <c r="R28" i="5" s="1"/>
  <c r="Q29" i="5"/>
  <c r="R29" i="5" s="1"/>
  <c r="Q30" i="5"/>
  <c r="R30" i="5" s="1"/>
  <c r="Q31" i="5"/>
  <c r="R31" i="5" s="1"/>
  <c r="Q32" i="5"/>
  <c r="R32" i="5" s="1"/>
  <c r="Q33" i="5"/>
  <c r="R33" i="5" s="1"/>
  <c r="Q34" i="5"/>
  <c r="R34" i="5" s="1"/>
  <c r="Q35" i="5"/>
  <c r="R35" i="5" s="1"/>
  <c r="Q36" i="5"/>
  <c r="R36" i="5" s="1"/>
  <c r="Q37" i="5"/>
  <c r="R37" i="5" s="1"/>
  <c r="Q38" i="5"/>
  <c r="R38" i="5" s="1"/>
  <c r="Q39" i="5"/>
  <c r="R39" i="5" s="1"/>
  <c r="Q40" i="5"/>
  <c r="R40" i="5" s="1"/>
  <c r="Q41" i="5"/>
  <c r="R41" i="5" s="1"/>
  <c r="Q42" i="5"/>
  <c r="R42" i="5" s="1"/>
  <c r="Q43" i="5"/>
  <c r="R43" i="5" s="1"/>
  <c r="Q44" i="5"/>
  <c r="R44" i="5" s="1"/>
  <c r="Q45" i="5"/>
  <c r="R45" i="5" s="1"/>
  <c r="Q46" i="5"/>
  <c r="R46" i="5" s="1"/>
  <c r="Q47" i="5"/>
  <c r="R47" i="5" s="1"/>
  <c r="Q48" i="5"/>
  <c r="R48" i="5" s="1"/>
  <c r="Q49" i="5"/>
  <c r="R49" i="5" s="1"/>
  <c r="Q50" i="5"/>
  <c r="R50" i="5" s="1"/>
  <c r="Q51" i="5"/>
  <c r="Q52" i="5"/>
  <c r="R52" i="5" s="1"/>
  <c r="Q53" i="5"/>
  <c r="R53" i="5" s="1"/>
  <c r="Q54" i="5"/>
  <c r="R54" i="5" s="1"/>
  <c r="Q6" i="5"/>
  <c r="R6" i="5" s="1"/>
  <c r="Q5" i="5"/>
  <c r="R5" i="5" s="1"/>
  <c r="S96" i="5" l="1"/>
  <c r="S35" i="5"/>
  <c r="E109" i="5"/>
  <c r="E99" i="5"/>
  <c r="S152" i="5"/>
  <c r="E101" i="5"/>
  <c r="S31" i="5"/>
  <c r="S36" i="5"/>
  <c r="E137" i="5"/>
  <c r="E105" i="5"/>
  <c r="E73" i="5"/>
  <c r="S156" i="5"/>
  <c r="E133" i="5"/>
  <c r="E161" i="5"/>
  <c r="S6" i="5"/>
  <c r="S25" i="5"/>
  <c r="E157" i="5"/>
  <c r="E125" i="5"/>
  <c r="E93" i="5"/>
  <c r="S157" i="5"/>
  <c r="S140" i="5"/>
  <c r="S92" i="5"/>
  <c r="S136" i="5"/>
  <c r="S88" i="5"/>
  <c r="E67" i="5"/>
  <c r="E97" i="5"/>
  <c r="S53" i="5"/>
  <c r="S24" i="5"/>
  <c r="E155" i="5"/>
  <c r="E123" i="5"/>
  <c r="S50" i="5"/>
  <c r="S20" i="5"/>
  <c r="E153" i="5"/>
  <c r="E121" i="5"/>
  <c r="E89" i="5"/>
  <c r="S132" i="5"/>
  <c r="S84" i="5"/>
  <c r="E131" i="5"/>
  <c r="S29" i="5"/>
  <c r="E91" i="5"/>
  <c r="S49" i="5"/>
  <c r="S19" i="5"/>
  <c r="E149" i="5"/>
  <c r="E117" i="5"/>
  <c r="E85" i="5"/>
  <c r="S128" i="5"/>
  <c r="S80" i="5"/>
  <c r="E129" i="5"/>
  <c r="S124" i="5"/>
  <c r="S76" i="5"/>
  <c r="E69" i="5"/>
  <c r="E65" i="5"/>
  <c r="S46" i="5"/>
  <c r="S15" i="5"/>
  <c r="E147" i="5"/>
  <c r="E115" i="5"/>
  <c r="E83" i="5"/>
  <c r="S45" i="5"/>
  <c r="S13" i="5"/>
  <c r="E145" i="5"/>
  <c r="E113" i="5"/>
  <c r="E81" i="5"/>
  <c r="S120" i="5"/>
  <c r="S72" i="5"/>
  <c r="S116" i="5"/>
  <c r="S68" i="5"/>
  <c r="S41" i="5"/>
  <c r="S9" i="5"/>
  <c r="E141" i="5"/>
  <c r="E77" i="5"/>
  <c r="S40" i="5"/>
  <c r="E139" i="5"/>
  <c r="E107" i="5"/>
  <c r="S62" i="5"/>
  <c r="S112" i="5"/>
  <c r="S64" i="5"/>
  <c r="S5" i="5"/>
  <c r="S54" i="5"/>
  <c r="S10" i="5"/>
  <c r="S14" i="5"/>
  <c r="S18" i="5"/>
  <c r="S22" i="5"/>
  <c r="S26" i="5"/>
  <c r="S30" i="5"/>
  <c r="S34" i="5"/>
  <c r="S38" i="5"/>
  <c r="S42" i="5"/>
  <c r="S48" i="5"/>
  <c r="S39" i="5"/>
  <c r="S28" i="5"/>
  <c r="S17" i="5"/>
  <c r="S12" i="5"/>
  <c r="S52" i="5"/>
  <c r="S44" i="5"/>
  <c r="S33" i="5"/>
  <c r="S23" i="5"/>
  <c r="S7" i="5"/>
  <c r="S51" i="5"/>
  <c r="S47" i="5"/>
  <c r="S43" i="5"/>
  <c r="S37" i="5"/>
  <c r="S32" i="5"/>
  <c r="S27" i="5"/>
  <c r="S21" i="5"/>
  <c r="S16" i="5"/>
  <c r="S11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66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126" i="5"/>
  <c r="E130" i="5"/>
  <c r="E134" i="5"/>
  <c r="E138" i="5"/>
  <c r="E142" i="5"/>
  <c r="E146" i="5"/>
  <c r="E150" i="5"/>
  <c r="E154" i="5"/>
  <c r="E158" i="5"/>
  <c r="E62" i="5"/>
  <c r="E159" i="5"/>
  <c r="E151" i="5"/>
  <c r="E143" i="5"/>
  <c r="E135" i="5"/>
  <c r="E127" i="5"/>
  <c r="E119" i="5"/>
  <c r="E111" i="5"/>
  <c r="E103" i="5"/>
  <c r="E95" i="5"/>
  <c r="E87" i="5"/>
  <c r="E79" i="5"/>
  <c r="E71" i="5"/>
  <c r="E63" i="5"/>
  <c r="S160" i="5"/>
  <c r="S155" i="5"/>
  <c r="S151" i="5"/>
  <c r="S147" i="5"/>
  <c r="S143" i="5"/>
  <c r="S139" i="5"/>
  <c r="S135" i="5"/>
  <c r="S131" i="5"/>
  <c r="S127" i="5"/>
  <c r="S123" i="5"/>
  <c r="S119" i="5"/>
  <c r="S115" i="5"/>
  <c r="S111" i="5"/>
  <c r="S107" i="5"/>
  <c r="S103" i="5"/>
  <c r="S99" i="5"/>
  <c r="S95" i="5"/>
  <c r="S91" i="5"/>
  <c r="S87" i="5"/>
  <c r="S83" i="5"/>
  <c r="S79" i="5"/>
  <c r="S75" i="5"/>
  <c r="S71" i="5"/>
  <c r="S67" i="5"/>
  <c r="S63" i="5"/>
  <c r="S159" i="5"/>
  <c r="S154" i="5"/>
  <c r="S150" i="5"/>
  <c r="S146" i="5"/>
  <c r="S142" i="5"/>
  <c r="S138" i="5"/>
  <c r="S134" i="5"/>
  <c r="S130" i="5"/>
  <c r="S126" i="5"/>
  <c r="S122" i="5"/>
  <c r="S118" i="5"/>
  <c r="S114" i="5"/>
  <c r="S110" i="5"/>
  <c r="S106" i="5"/>
  <c r="S102" i="5"/>
  <c r="S98" i="5"/>
  <c r="S94" i="5"/>
  <c r="S90" i="5"/>
  <c r="S86" i="5"/>
  <c r="S82" i="5"/>
  <c r="S78" i="5"/>
  <c r="S74" i="5"/>
  <c r="S70" i="5"/>
  <c r="S66" i="5"/>
  <c r="S161" i="5"/>
  <c r="S158" i="5"/>
  <c r="S153" i="5"/>
  <c r="S149" i="5"/>
  <c r="S145" i="5"/>
  <c r="S141" i="5"/>
  <c r="S137" i="5"/>
  <c r="S133" i="5"/>
  <c r="S129" i="5"/>
  <c r="S125" i="5"/>
  <c r="S121" i="5"/>
  <c r="S117" i="5"/>
  <c r="S113" i="5"/>
  <c r="S109" i="5"/>
  <c r="S105" i="5"/>
  <c r="S101" i="5"/>
  <c r="S97" i="5"/>
  <c r="S93" i="5"/>
  <c r="S89" i="5"/>
  <c r="S85" i="5"/>
  <c r="S81" i="5"/>
  <c r="S77" i="5"/>
  <c r="S73" i="5"/>
  <c r="S69" i="5"/>
  <c r="S65" i="5"/>
  <c r="D57" i="5"/>
  <c r="D56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D55" i="5"/>
  <c r="B5" i="5" s="1"/>
  <c r="D19" i="3"/>
  <c r="E19" i="3"/>
  <c r="F19" i="3" s="1"/>
  <c r="B6" i="5" l="1"/>
  <c r="E5" i="5"/>
  <c r="E6" i="5" l="1"/>
  <c r="B7" i="5"/>
  <c r="E9" i="3"/>
  <c r="F9" i="3" s="1"/>
  <c r="D9" i="3"/>
  <c r="E7" i="5" l="1"/>
  <c r="B8" i="5"/>
  <c r="E4" i="3"/>
  <c r="E3" i="3"/>
  <c r="E5" i="3"/>
  <c r="E7" i="3"/>
  <c r="F7" i="3" s="1"/>
  <c r="E8" i="3"/>
  <c r="E10" i="3"/>
  <c r="F10" i="3" s="1"/>
  <c r="E11" i="3"/>
  <c r="F11" i="3" s="1"/>
  <c r="E13" i="3"/>
  <c r="F13" i="3" s="1"/>
  <c r="E17" i="3"/>
  <c r="F17" i="3" s="1"/>
  <c r="E18" i="3"/>
  <c r="F18" i="3" s="1"/>
  <c r="E2" i="3"/>
  <c r="D3" i="3"/>
  <c r="B9" i="5" l="1"/>
  <c r="E8" i="5"/>
  <c r="D7" i="3"/>
  <c r="D10" i="3"/>
  <c r="D11" i="3"/>
  <c r="D4" i="3"/>
  <c r="D5" i="3"/>
  <c r="D8" i="3"/>
  <c r="D18" i="3"/>
  <c r="D17" i="3"/>
  <c r="D13" i="3"/>
  <c r="B10" i="5" l="1"/>
  <c r="E9" i="5"/>
  <c r="D2" i="3"/>
  <c r="B11" i="5" l="1"/>
  <c r="E10" i="5"/>
  <c r="B12" i="5" l="1"/>
  <c r="E11" i="5"/>
  <c r="B13" i="5" l="1"/>
  <c r="E12" i="5"/>
  <c r="B14" i="5" l="1"/>
  <c r="E13" i="5"/>
  <c r="B15" i="5" l="1"/>
  <c r="E14" i="5"/>
  <c r="B16" i="5" l="1"/>
  <c r="E15" i="5"/>
  <c r="B17" i="5" l="1"/>
  <c r="E16" i="5"/>
  <c r="B18" i="5" l="1"/>
  <c r="E17" i="5"/>
  <c r="B19" i="5" l="1"/>
  <c r="E18" i="5"/>
  <c r="B20" i="5" l="1"/>
  <c r="E19" i="5"/>
  <c r="B21" i="5" l="1"/>
  <c r="E20" i="5"/>
  <c r="B22" i="5" l="1"/>
  <c r="E21" i="5"/>
  <c r="B23" i="5" l="1"/>
  <c r="E22" i="5"/>
  <c r="B24" i="5" l="1"/>
  <c r="E23" i="5"/>
  <c r="B25" i="5" l="1"/>
  <c r="E24" i="5"/>
  <c r="B26" i="5" l="1"/>
  <c r="E25" i="5"/>
  <c r="B27" i="5" l="1"/>
  <c r="E26" i="5"/>
  <c r="B28" i="5" l="1"/>
  <c r="E27" i="5"/>
  <c r="B29" i="5" l="1"/>
  <c r="E28" i="5"/>
  <c r="B30" i="5" l="1"/>
  <c r="E29" i="5"/>
  <c r="B31" i="5" l="1"/>
  <c r="E30" i="5"/>
  <c r="B32" i="5" l="1"/>
  <c r="E31" i="5"/>
  <c r="B33" i="5" l="1"/>
  <c r="E32" i="5"/>
  <c r="B34" i="5" l="1"/>
  <c r="E33" i="5"/>
  <c r="B35" i="5" l="1"/>
  <c r="E34" i="5"/>
  <c r="B36" i="5" l="1"/>
  <c r="E35" i="5"/>
  <c r="B37" i="5" l="1"/>
  <c r="E36" i="5"/>
  <c r="B38" i="5" l="1"/>
  <c r="E37" i="5"/>
  <c r="B39" i="5" l="1"/>
  <c r="E38" i="5"/>
  <c r="B40" i="5" l="1"/>
  <c r="E39" i="5"/>
  <c r="B41" i="5" l="1"/>
  <c r="E40" i="5"/>
  <c r="B42" i="5" l="1"/>
  <c r="E41" i="5"/>
  <c r="B43" i="5" l="1"/>
  <c r="E42" i="5"/>
  <c r="B44" i="5" l="1"/>
  <c r="E43" i="5"/>
  <c r="B45" i="5" l="1"/>
  <c r="E44" i="5"/>
  <c r="B46" i="5" l="1"/>
  <c r="E45" i="5"/>
  <c r="B47" i="5" l="1"/>
  <c r="E46" i="5"/>
  <c r="B48" i="5" l="1"/>
  <c r="E47" i="5"/>
  <c r="B49" i="5" l="1"/>
  <c r="E48" i="5"/>
  <c r="B50" i="5" l="1"/>
  <c r="E49" i="5"/>
  <c r="B51" i="5" l="1"/>
  <c r="E50" i="5"/>
  <c r="B52" i="5" l="1"/>
  <c r="E51" i="5"/>
  <c r="B53" i="5" l="1"/>
  <c r="E52" i="5"/>
  <c r="B54" i="5" l="1"/>
  <c r="E54" i="5" s="1"/>
  <c r="E53" i="5"/>
</calcChain>
</file>

<file path=xl/sharedStrings.xml><?xml version="1.0" encoding="utf-8"?>
<sst xmlns="http://schemas.openxmlformats.org/spreadsheetml/2006/main" count="514" uniqueCount="105">
  <si>
    <t>Evil Node Sleeping Transactions</t>
  </si>
  <si>
    <t>Test Number</t>
  </si>
  <si>
    <t>Initial Coins</t>
  </si>
  <si>
    <t>Number Of Evil Nodes</t>
  </si>
  <si>
    <t>Number Of Nodes</t>
  </si>
  <si>
    <t>Delay</t>
  </si>
  <si>
    <t>Transmission Speed</t>
  </si>
  <si>
    <t>7200kbps</t>
  </si>
  <si>
    <t>100ms</t>
  </si>
  <si>
    <t>Interaction DeltaT</t>
  </si>
  <si>
    <t>5s, 10s</t>
  </si>
  <si>
    <t>Number Of Run</t>
  </si>
  <si>
    <t>Min Pᵉᵈᵍᵉ</t>
  </si>
  <si>
    <t>Pᵉᵈᵍᵉ Used</t>
  </si>
  <si>
    <t>10kbps</t>
  </si>
  <si>
    <t>500000kbps</t>
  </si>
  <si>
    <t>1000000kbps</t>
  </si>
  <si>
    <t>Set</t>
  </si>
  <si>
    <t>1 - Number of nodes</t>
  </si>
  <si>
    <t>2 - Numer of evil node</t>
  </si>
  <si>
    <t>3 - Transmission speed</t>
  </si>
  <si>
    <t>4 - Normalization Test</t>
  </si>
  <si>
    <t>AVG</t>
  </si>
  <si>
    <t>Standard Deviation</t>
  </si>
  <si>
    <t>Data Input</t>
  </si>
  <si>
    <t xml:space="preserve">Standardized </t>
  </si>
  <si>
    <t xml:space="preserve">Skewness </t>
  </si>
  <si>
    <t>http://www.real-statistics.com/tests-normality-and-symmetry/graphical-tests-normality-symmetry/</t>
  </si>
  <si>
    <t>http://www.psychwiki.com/wiki/How_do_I_determine_whether_my_data_are_normal%3F</t>
  </si>
  <si>
    <t>Index</t>
  </si>
  <si>
    <t>Prob I = (i-0.5)/n</t>
  </si>
  <si>
    <t>Z score of I</t>
  </si>
  <si>
    <t>Standardized X</t>
  </si>
  <si>
    <t>Sorted data X</t>
  </si>
  <si>
    <t>STD</t>
  </si>
  <si>
    <t>Normal Q-Q Plot</t>
  </si>
  <si>
    <t>SET 1.4</t>
  </si>
  <si>
    <t>SET4.1</t>
  </si>
  <si>
    <t>5 - Test execution time</t>
  </si>
  <si>
    <t>6 - Delay variation</t>
  </si>
  <si>
    <t>1ms</t>
  </si>
  <si>
    <t>10ms</t>
  </si>
  <si>
    <t>1000ms</t>
  </si>
  <si>
    <t>10000ms</t>
  </si>
  <si>
    <t>100kbps</t>
  </si>
  <si>
    <t>1000kbps</t>
  </si>
  <si>
    <t>10000kbps</t>
  </si>
  <si>
    <t>7 - Initial transaction</t>
  </si>
  <si>
    <t>7 - Initial transactions</t>
  </si>
  <si>
    <t>8 - Interaction deltat</t>
  </si>
  <si>
    <t>0.1s, 0.2s</t>
  </si>
  <si>
    <t>1s, 2s</t>
  </si>
  <si>
    <t>10s, 20s</t>
  </si>
  <si>
    <t>100s, 200s</t>
  </si>
  <si>
    <t>1000s, 2000s</t>
  </si>
  <si>
    <t>Mean</t>
  </si>
  <si>
    <t>Maximum</t>
  </si>
  <si>
    <t>Count</t>
  </si>
  <si>
    <t>Data Ordered</t>
  </si>
  <si>
    <t>Cumulative</t>
  </si>
  <si>
    <t>Expected</t>
  </si>
  <si>
    <t>(Rank-1)/n</t>
  </si>
  <si>
    <t>NORM.S.INV</t>
  </si>
  <si>
    <t>Actual</t>
  </si>
  <si>
    <t>Difference</t>
  </si>
  <si>
    <t>SD</t>
  </si>
  <si>
    <t>Kolmogorov-Smirnov Test of Normality</t>
  </si>
  <si>
    <t>Q-Q Plot Test</t>
  </si>
  <si>
    <t>Critical</t>
  </si>
  <si>
    <t>Sn(x) - Expected</t>
  </si>
  <si>
    <t>Z-Score</t>
  </si>
  <si>
    <t>F(x)</t>
  </si>
  <si>
    <t>Diff</t>
  </si>
  <si>
    <t>Maximium</t>
  </si>
  <si>
    <t>Network Stat</t>
  </si>
  <si>
    <t>AVG Degree</t>
  </si>
  <si>
    <t>Network Diameter</t>
  </si>
  <si>
    <t>Average Path Len.</t>
  </si>
  <si>
    <t>Nodes</t>
  </si>
  <si>
    <t>Path Length</t>
  </si>
  <si>
    <t>9 - Average Path Length
(WattsStrogatz)</t>
  </si>
  <si>
    <t xml:space="preserve">7.2 - Initial transactions (slow speed) </t>
  </si>
  <si>
    <t>9 -  Average Path Length</t>
  </si>
  <si>
    <t>uniform(60s, 120s)</t>
  </si>
  <si>
    <t>120s</t>
  </si>
  <si>
    <t>10 - Variation of Anonymizer nodes</t>
  </si>
  <si>
    <t>Standard Dev</t>
  </si>
  <si>
    <t>Error</t>
  </si>
  <si>
    <t>Detection in Chain Verification</t>
  </si>
  <si>
    <t xml:space="preserve">Detection in Dissemination </t>
  </si>
  <si>
    <t>Max</t>
  </si>
  <si>
    <t>/</t>
  </si>
  <si>
    <t>Results:</t>
  </si>
  <si>
    <t>11 - Evil Anonimizer</t>
  </si>
  <si>
    <t>inf</t>
  </si>
  <si>
    <t>1000s</t>
  </si>
  <si>
    <t>Number Of Anonymizer</t>
  </si>
  <si>
    <t>Anonymus Auditing Timeout Time</t>
  </si>
  <si>
    <t>Transaction Timeout Time</t>
  </si>
  <si>
    <t>Anonimizer Number Threshold</t>
  </si>
  <si>
    <t>Probability Evil Anonimizer</t>
  </si>
  <si>
    <t>Sim Time</t>
  </si>
  <si>
    <t>Anonymizer Life Time</t>
  </si>
  <si>
    <t>-</t>
  </si>
  <si>
    <t>Anonymizer Dissemination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</si>
</sst>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000000"/>
    <numFmt numFmtId="165" formatCode="#,##0.0000000000000"/>
    <numFmt numFmtId="166" formatCode="0.000000000000"/>
  </numFmts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333333"/>
      <name val="Georgia"/>
      <family val="1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59999389629810485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1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7" fillId="6" borderId="3" applyNumberFormat="0" applyAlignment="0" applyProtection="0"/>
    <xf numFmtId="0" fontId="8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11" fillId="5" borderId="4" applyNumberForma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Border="1"/>
    <xf numFmtId="0" fontId="2" fillId="2" borderId="1" xfId="1" applyFont="1" applyBorder="1" applyAlignment="1">
      <alignment horizontal="center"/>
    </xf>
    <xf numFmtId="0" fontId="3" fillId="3" borderId="0" xfId="2"/>
    <xf numFmtId="0" fontId="4" fillId="4" borderId="1" xfId="3"/>
    <xf numFmtId="0" fontId="5" fillId="5" borderId="1" xfId="4"/>
    <xf numFmtId="0" fontId="6" fillId="0" borderId="0" xfId="0" applyFont="1"/>
    <xf numFmtId="0" fontId="7" fillId="6" borderId="3" xfId="5"/>
    <xf numFmtId="0" fontId="8" fillId="0" borderId="0" xfId="6"/>
    <xf numFmtId="0" fontId="10" fillId="7" borderId="0" xfId="7" applyBorder="1"/>
    <xf numFmtId="0" fontId="10" fillId="7" borderId="0" xfId="7"/>
    <xf numFmtId="0" fontId="9" fillId="8" borderId="0" xfId="8" applyBorder="1"/>
    <xf numFmtId="0" fontId="0" fillId="0" borderId="0" xfId="0" applyAlignment="1">
      <alignment horizontal="left" vertical="center"/>
    </xf>
    <xf numFmtId="0" fontId="9" fillId="9" borderId="0" xfId="9" applyBorder="1"/>
    <xf numFmtId="0" fontId="2" fillId="2" borderId="1" xfId="1" applyFont="1" applyBorder="1" applyAlignment="1">
      <alignment horizontal="center" vertical="center"/>
    </xf>
    <xf numFmtId="0" fontId="11" fillId="5" borderId="4" xfId="10"/>
    <xf numFmtId="0" fontId="12" fillId="0" borderId="0" xfId="0" applyFont="1"/>
    <xf numFmtId="0" fontId="0" fillId="0" borderId="0" xfId="0" applyAlignment="1">
      <alignment horizontal="center"/>
    </xf>
    <xf numFmtId="0" fontId="9" fillId="10" borderId="0" xfId="1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9" fillId="11" borderId="0" xfId="12" applyBorder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166" fontId="6" fillId="0" borderId="0" xfId="0" applyNumberFormat="1" applyFont="1"/>
    <xf numFmtId="165" fontId="6" fillId="0" borderId="0" xfId="0" applyNumberFormat="1" applyFont="1"/>
    <xf numFmtId="164" fontId="6" fillId="0" borderId="0" xfId="0" applyNumberFormat="1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ill="1" applyBorder="1" applyAlignment="1"/>
    <xf numFmtId="166" fontId="0" fillId="0" borderId="0" xfId="0" applyNumberFormat="1" applyFo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Border="1"/>
    <xf numFmtId="0" fontId="6" fillId="0" borderId="0" xfId="0" applyFont="1" applyBorder="1"/>
    <xf numFmtId="0" fontId="4" fillId="4" borderId="6" xfId="3" applyBorder="1"/>
    <xf numFmtId="0" fontId="13" fillId="0" borderId="0" xfId="0" applyFont="1" applyFill="1" applyBorder="1" applyAlignment="1">
      <alignment horizontal="centerContinuous"/>
    </xf>
    <xf numFmtId="0" fontId="0" fillId="0" borderId="0" xfId="0" applyFont="1" applyBorder="1"/>
    <xf numFmtId="0" fontId="0" fillId="0" borderId="0" xfId="0" applyAlignment="1">
      <alignment horizontal="center"/>
    </xf>
    <xf numFmtId="9" fontId="0" fillId="0" borderId="0" xfId="0" applyNumberFormat="1"/>
    <xf numFmtId="0" fontId="9" fillId="12" borderId="0" xfId="13" applyBorder="1"/>
    <xf numFmtId="0" fontId="0" fillId="0" borderId="0" xfId="0" quotePrefix="1" applyAlignment="1">
      <alignment horizontal="center"/>
    </xf>
    <xf numFmtId="0" fontId="0" fillId="0" borderId="0" xfId="0" applyAlignment="1">
      <alignment horizontal="right"/>
    </xf>
    <xf numFmtId="0" fontId="9" fillId="12" borderId="0" xfId="13" applyAlignment="1">
      <alignment horizontal="center" vertical="center"/>
    </xf>
    <xf numFmtId="0" fontId="9" fillId="11" borderId="0" xfId="12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9" fillId="10" borderId="0" xfId="11" applyAlignment="1">
      <alignment horizontal="center" vertical="center" wrapText="1"/>
    </xf>
    <xf numFmtId="0" fontId="9" fillId="9" borderId="0" xfId="9" applyAlignment="1">
      <alignment horizontal="center" vertical="center" wrapText="1"/>
    </xf>
    <xf numFmtId="0" fontId="3" fillId="3" borderId="2" xfId="2" applyBorder="1" applyAlignment="1">
      <alignment horizontal="center" vertical="center" wrapText="1"/>
    </xf>
    <xf numFmtId="0" fontId="3" fillId="3" borderId="0" xfId="2" applyAlignment="1">
      <alignment horizontal="center" vertical="center" wrapText="1"/>
    </xf>
    <xf numFmtId="0" fontId="5" fillId="5" borderId="1" xfId="4" applyAlignment="1">
      <alignment horizontal="center" vertical="center" wrapText="1"/>
    </xf>
    <xf numFmtId="0" fontId="10" fillId="7" borderId="0" xfId="7" applyAlignment="1">
      <alignment horizontal="center" vertical="center" wrapText="1"/>
    </xf>
    <xf numFmtId="0" fontId="9" fillId="8" borderId="0" xfId="8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4" borderId="1" xfId="3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4">
    <cellStyle name="40% - Accent6" xfId="13" builtinId="51"/>
    <cellStyle name="60% - Accent1" xfId="11" builtinId="32"/>
    <cellStyle name="60% - Accent2" xfId="12" builtinId="36"/>
    <cellStyle name="60% - Accent4" xfId="9" builtinId="44"/>
    <cellStyle name="60% - Accent6" xfId="8" builtinId="52"/>
    <cellStyle name="Accent1" xfId="7" builtinId="29"/>
    <cellStyle name="Calculation" xfId="4" builtinId="22"/>
    <cellStyle name="Check Cell" xfId="5" builtinId="23"/>
    <cellStyle name="Good" xfId="1" builtinId="26"/>
    <cellStyle name="Hyperlink" xfId="6" builtinId="8"/>
    <cellStyle name="Input" xfId="3" builtinId="20"/>
    <cellStyle name="Neutral" xfId="2" builtinId="28"/>
    <cellStyle name="Normal" xfId="0" builtinId="0"/>
    <cellStyle name="Output" xfId="10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'Set1'!$B$105:$G$105</c:f>
                <c:numCache>
                  <c:formatCode>General</c:formatCode>
                  <c:ptCount val="6"/>
                  <c:pt idx="0">
                    <c:v>6.8890759999999995E-2</c:v>
                  </c:pt>
                  <c:pt idx="1">
                    <c:v>0.13510910000000001</c:v>
                  </c:pt>
                  <c:pt idx="2">
                    <c:v>7.8632549999999996E-2</c:v>
                  </c:pt>
                  <c:pt idx="3">
                    <c:v>7.2294150000000001E-2</c:v>
                  </c:pt>
                  <c:pt idx="4">
                    <c:v>3.8760629999999997E-2</c:v>
                  </c:pt>
                  <c:pt idx="5">
                    <c:v>3.5140890000000001E-2</c:v>
                  </c:pt>
                </c:numCache>
              </c:numRef>
            </c:plus>
            <c:minus>
              <c:numRef>
                <c:f>'Set1'!$B$105:$G$105</c:f>
                <c:numCache>
                  <c:formatCode>General</c:formatCode>
                  <c:ptCount val="6"/>
                  <c:pt idx="0">
                    <c:v>6.8890759999999995E-2</c:v>
                  </c:pt>
                  <c:pt idx="1">
                    <c:v>0.13510910000000001</c:v>
                  </c:pt>
                  <c:pt idx="2">
                    <c:v>7.8632549999999996E-2</c:v>
                  </c:pt>
                  <c:pt idx="3">
                    <c:v>7.2294150000000001E-2</c:v>
                  </c:pt>
                  <c:pt idx="4">
                    <c:v>3.8760629999999997E-2</c:v>
                  </c:pt>
                  <c:pt idx="5">
                    <c:v>3.5140890000000001E-2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'Set1'!$B$103:$G$103</c:f>
              <c:numCache>
                <c:formatCode>General</c:formatCode>
                <c:ptCount val="6"/>
                <c:pt idx="0">
                  <c:v>1.4701979999999999</c:v>
                </c:pt>
                <c:pt idx="1">
                  <c:v>1.9319090000000001</c:v>
                </c:pt>
                <c:pt idx="2">
                  <c:v>2.054157</c:v>
                </c:pt>
                <c:pt idx="3">
                  <c:v>2.299112</c:v>
                </c:pt>
                <c:pt idx="4">
                  <c:v>2.725549</c:v>
                </c:pt>
                <c:pt idx="5">
                  <c:v>2.799436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0-4BB7-A534-FECFABC00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6201024"/>
        <c:axId val="1439348656"/>
      </c:barChart>
      <c:catAx>
        <c:axId val="144620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348656"/>
        <c:crosses val="autoZero"/>
        <c:auto val="1"/>
        <c:lblAlgn val="ctr"/>
        <c:lblOffset val="100"/>
        <c:noMultiLvlLbl val="0"/>
      </c:catAx>
      <c:valAx>
        <c:axId val="143934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0"/>
              <a:t> Vatriation</a:t>
            </a:r>
            <a:r>
              <a:rPr lang="en-GB" b="0" baseline="0"/>
              <a:t> of </a:t>
            </a:r>
            <a:r>
              <a:rPr lang="en-GB" b="0"/>
              <a:t>Average Path Length</a:t>
            </a:r>
          </a:p>
          <a:p>
            <a:pPr>
              <a:defRPr/>
            </a:pPr>
            <a:r>
              <a:rPr lang="en-GB" b="0"/>
              <a:t>(WattsStrogatz)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'Set9'!$B$105:$F$105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plus>
            <c:minus>
              <c:numRef>
                <c:f>'Set9'!$B$105:$F$105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'Set9'!$C$103:$F$103</c:f>
              <c:numCache>
                <c:formatCode>General</c:formatCode>
                <c:ptCount val="4"/>
                <c:pt idx="0">
                  <c:v>1.4962690000000001</c:v>
                </c:pt>
                <c:pt idx="1">
                  <c:v>3.8655529999999998</c:v>
                </c:pt>
                <c:pt idx="2">
                  <c:v>7.5251210000000004</c:v>
                </c:pt>
                <c:pt idx="3">
                  <c:v>35.218170000000001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'Set9'!#REF!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ED8-4441-8B3E-4B8129E72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7647519"/>
        <c:axId val="801493327"/>
      </c:barChart>
      <c:catAx>
        <c:axId val="80764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93327"/>
        <c:crosses val="autoZero"/>
        <c:auto val="1"/>
        <c:lblAlgn val="ctr"/>
        <c:lblOffset val="100"/>
        <c:noMultiLvlLbl val="0"/>
      </c:catAx>
      <c:valAx>
        <c:axId val="80149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64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'Set9'!$B$103:$F$103</c:f>
              <c:numCache>
                <c:formatCode>General</c:formatCode>
                <c:ptCount val="5"/>
                <c:pt idx="0">
                  <c:v>0.89026300000000003</c:v>
                </c:pt>
                <c:pt idx="1">
                  <c:v>1.4962690000000001</c:v>
                </c:pt>
                <c:pt idx="2">
                  <c:v>3.8655529999999998</c:v>
                </c:pt>
                <c:pt idx="3">
                  <c:v>7.5251210000000004</c:v>
                </c:pt>
                <c:pt idx="4">
                  <c:v>35.218170000000001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6-4189-BF18-BC1379785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590128"/>
        <c:axId val="1854374464"/>
      </c:barChart>
      <c:catAx>
        <c:axId val="208159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374464"/>
        <c:crosses val="autoZero"/>
        <c:auto val="1"/>
        <c:lblAlgn val="ctr"/>
        <c:lblOffset val="100"/>
        <c:noMultiLvlLbl val="0"/>
      </c:catAx>
      <c:valAx>
        <c:axId val="18543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59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Variation of N Anonymizer Nodes</a:t>
            </a:r>
            <a:r>
              <a:rPr lang="en-GB" sz="1400" b="0" i="0" u="none" strike="noStrike" baseline="0"/>
              <a:t> </a:t>
            </a:r>
            <a:endParaRPr lang="en-GB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'Set10'!$B$105:$E$105</c:f>
                <c:numCache>
                  <c:formatCode>General</c:formatCode>
                  <c:ptCount val="4"/>
                  <c:pt idx="0">
                    <c:v>6.0510790000000002E-2</c:v>
                  </c:pt>
                  <c:pt idx="1">
                    <c:v>3.8760629999999997E-2</c:v>
                  </c:pt>
                  <c:pt idx="2">
                    <c:v>8.1294329999999998E-2</c:v>
                  </c:pt>
                  <c:pt idx="3">
                    <c:v>9.4077439999999998E-2</c:v>
                  </c:pt>
                </c:numCache>
              </c:numRef>
            </c:plus>
            <c:minus>
              <c:numRef>
                <c:f>'Set10'!$B$105:$E$105</c:f>
                <c:numCache>
                  <c:formatCode>General</c:formatCode>
                  <c:ptCount val="4"/>
                  <c:pt idx="0">
                    <c:v>6.0510790000000002E-2</c:v>
                  </c:pt>
                  <c:pt idx="1">
                    <c:v>3.8760629999999997E-2</c:v>
                  </c:pt>
                  <c:pt idx="2">
                    <c:v>8.1294329999999998E-2</c:v>
                  </c:pt>
                  <c:pt idx="3">
                    <c:v>9.4077439999999998E-2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'Set10'!$B$103:$E$103</c:f>
              <c:numCache>
                <c:formatCode>General</c:formatCode>
                <c:ptCount val="4"/>
                <c:pt idx="0">
                  <c:v>2.3639890000000001</c:v>
                </c:pt>
                <c:pt idx="1">
                  <c:v>2.725549</c:v>
                </c:pt>
                <c:pt idx="2">
                  <c:v>2.6656680000000001</c:v>
                </c:pt>
                <c:pt idx="3">
                  <c:v>2.1133150000000001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1-4BC4-9BC3-FEB937822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317391"/>
        <c:axId val="797058079"/>
      </c:barChart>
      <c:catAx>
        <c:axId val="80031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058079"/>
        <c:crosses val="autoZero"/>
        <c:auto val="1"/>
        <c:lblAlgn val="ctr"/>
        <c:lblOffset val="100"/>
        <c:noMultiLvlLbl val="0"/>
      </c:catAx>
      <c:valAx>
        <c:axId val="79705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31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'Set2'!$G$5:$J$5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plus>
            <c:minus>
              <c:numRef>
                <c:f>'Set2'!$G$5:$J$5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'Set2'!$G$3:$J$3</c:f>
              <c:numCache>
                <c:formatCode>General</c:formatCode>
                <c:ptCount val="4"/>
                <c:pt idx="0">
                  <c:v>2.725549</c:v>
                </c:pt>
                <c:pt idx="1">
                  <c:v>2.5604179999999999</c:v>
                </c:pt>
                <c:pt idx="2">
                  <c:v>2.6806939999999999</c:v>
                </c:pt>
                <c:pt idx="3">
                  <c:v>2.681683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B-475B-A4C8-AD5907CE1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7681648"/>
        <c:axId val="1432881680"/>
      </c:barChart>
      <c:catAx>
        <c:axId val="152768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81680"/>
        <c:crosses val="autoZero"/>
        <c:auto val="1"/>
        <c:lblAlgn val="ctr"/>
        <c:lblOffset val="100"/>
        <c:noMultiLvlLbl val="0"/>
      </c:catAx>
      <c:valAx>
        <c:axId val="14328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68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Transmission</a:t>
            </a:r>
            <a:r>
              <a:rPr lang="en-GB" baseline="0"/>
              <a:t> Speed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'Set3'!$C$105:$G$105</c:f>
                <c:numCache>
                  <c:formatCode>General</c:formatCode>
                  <c:ptCount val="5"/>
                  <c:pt idx="0">
                    <c:v>2.1580300000000001</c:v>
                  </c:pt>
                  <c:pt idx="1">
                    <c:v>5.3983700000000003E-2</c:v>
                  </c:pt>
                  <c:pt idx="2">
                    <c:v>4.6058309999999998E-2</c:v>
                  </c:pt>
                  <c:pt idx="3">
                    <c:v>4.4813810000000003E-2</c:v>
                  </c:pt>
                  <c:pt idx="4">
                    <c:v>4.1776679999999997E-2</c:v>
                  </c:pt>
                </c:numCache>
              </c:numRef>
            </c:plus>
            <c:minus>
              <c:numRef>
                <c:f>'Set3'!$C$105:$G$105</c:f>
                <c:numCache>
                  <c:formatCode>General</c:formatCode>
                  <c:ptCount val="5"/>
                  <c:pt idx="0">
                    <c:v>2.1580300000000001</c:v>
                  </c:pt>
                  <c:pt idx="1">
                    <c:v>5.3983700000000003E-2</c:v>
                  </c:pt>
                  <c:pt idx="2">
                    <c:v>4.6058309999999998E-2</c:v>
                  </c:pt>
                  <c:pt idx="3">
                    <c:v>4.4813810000000003E-2</c:v>
                  </c:pt>
                  <c:pt idx="4">
                    <c:v>4.1776679999999997E-2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'Set3'!$C$103:$G$103</c:f>
              <c:numCache>
                <c:formatCode>General</c:formatCode>
                <c:ptCount val="5"/>
                <c:pt idx="0">
                  <c:v>15.92408</c:v>
                </c:pt>
                <c:pt idx="1">
                  <c:v>2.9590869999999998</c:v>
                </c:pt>
                <c:pt idx="2">
                  <c:v>2.7081110000000002</c:v>
                </c:pt>
                <c:pt idx="3">
                  <c:v>2.665816</c:v>
                </c:pt>
                <c:pt idx="4">
                  <c:v>2.648355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F-4D94-9335-5350436D8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780639"/>
        <c:axId val="845281791"/>
      </c:barChart>
      <c:catAx>
        <c:axId val="80278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281791"/>
        <c:crosses val="autoZero"/>
        <c:auto val="1"/>
        <c:lblAlgn val="ctr"/>
        <c:lblOffset val="100"/>
        <c:noMultiLvlLbl val="0"/>
      </c:catAx>
      <c:valAx>
        <c:axId val="84528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8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Normal Q-Q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'Set4'!$S$4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'Set4'!$R$5:$R$54</c:f>
              <c:numCache>
                <c:formatCode>General</c:formatCode>
                <c:ptCount val="50"/>
                <c:pt idx="0">
                  <c:v>-2.3263478740408408</c:v>
                </c:pt>
                <c:pt idx="1">
                  <c:v>-1.8807936081512509</c:v>
                </c:pt>
                <c:pt idx="2">
                  <c:v>-1.6448536269514726</c:v>
                </c:pt>
                <c:pt idx="3">
                  <c:v>-1.4757910281791702</c:v>
                </c:pt>
                <c:pt idx="4">
                  <c:v>-1.3407550336902161</c:v>
                </c:pt>
                <c:pt idx="5">
                  <c:v>-1.2265281200366105</c:v>
                </c:pt>
                <c:pt idx="6">
                  <c:v>-1.1263911290388013</c:v>
                </c:pt>
                <c:pt idx="7">
                  <c:v>-1.0364333894937898</c:v>
                </c:pt>
                <c:pt idx="8">
                  <c:v>-0.95416525314619549</c:v>
                </c:pt>
                <c:pt idx="9">
                  <c:v>-0.87789629505122846</c:v>
                </c:pt>
                <c:pt idx="10">
                  <c:v>-0.80642124701824058</c:v>
                </c:pt>
                <c:pt idx="11">
                  <c:v>-0.73884684918521393</c:v>
                </c:pt>
                <c:pt idx="12">
                  <c:v>-0.67448975019608193</c:v>
                </c:pt>
                <c:pt idx="13">
                  <c:v>-0.61281299101662734</c:v>
                </c:pt>
                <c:pt idx="14">
                  <c:v>-0.55338471955567303</c:v>
                </c:pt>
                <c:pt idx="15">
                  <c:v>-0.49585034734745354</c:v>
                </c:pt>
                <c:pt idx="16">
                  <c:v>-0.43991316567323374</c:v>
                </c:pt>
                <c:pt idx="17">
                  <c:v>-0.38532046640756784</c:v>
                </c:pt>
                <c:pt idx="18">
                  <c:v>-0.33185334643681658</c:v>
                </c:pt>
                <c:pt idx="19">
                  <c:v>-0.27931903444745415</c:v>
                </c:pt>
                <c:pt idx="20">
                  <c:v>-0.2275449766411495</c:v>
                </c:pt>
                <c:pt idx="21">
                  <c:v>-0.17637416478086138</c:v>
                </c:pt>
                <c:pt idx="22">
                  <c:v>-0.12566134685507402</c:v>
                </c:pt>
                <c:pt idx="23">
                  <c:v>-7.5269862099829901E-2</c:v>
                </c:pt>
                <c:pt idx="24">
                  <c:v>-2.506890825871106E-2</c:v>
                </c:pt>
                <c:pt idx="25">
                  <c:v>2.506890825871106E-2</c:v>
                </c:pt>
                <c:pt idx="26">
                  <c:v>7.5269862099829901E-2</c:v>
                </c:pt>
                <c:pt idx="27">
                  <c:v>0.12566134685507416</c:v>
                </c:pt>
                <c:pt idx="28">
                  <c:v>0.17637416478086121</c:v>
                </c:pt>
                <c:pt idx="29">
                  <c:v>0.22754497664114934</c:v>
                </c:pt>
                <c:pt idx="30">
                  <c:v>0.27931903444745415</c:v>
                </c:pt>
                <c:pt idx="31">
                  <c:v>0.33185334643681658</c:v>
                </c:pt>
                <c:pt idx="32">
                  <c:v>0.38532046640756784</c:v>
                </c:pt>
                <c:pt idx="33">
                  <c:v>0.43991316567323396</c:v>
                </c:pt>
                <c:pt idx="34">
                  <c:v>0.49585034734745331</c:v>
                </c:pt>
                <c:pt idx="35">
                  <c:v>0.5533847195556727</c:v>
                </c:pt>
                <c:pt idx="36">
                  <c:v>0.61281299101662734</c:v>
                </c:pt>
                <c:pt idx="37">
                  <c:v>0.67448975019608193</c:v>
                </c:pt>
                <c:pt idx="38">
                  <c:v>0.73884684918521393</c:v>
                </c:pt>
                <c:pt idx="39">
                  <c:v>0.80642124701824058</c:v>
                </c:pt>
                <c:pt idx="40">
                  <c:v>0.87789629505122857</c:v>
                </c:pt>
                <c:pt idx="41">
                  <c:v>0.95416525314619549</c:v>
                </c:pt>
                <c:pt idx="42">
                  <c:v>1.0364333894937898</c:v>
                </c:pt>
                <c:pt idx="43">
                  <c:v>1.1263911290388013</c:v>
                </c:pt>
                <c:pt idx="44">
                  <c:v>1.2265281200366105</c:v>
                </c:pt>
                <c:pt idx="45">
                  <c:v>1.3407550336902161</c:v>
                </c:pt>
                <c:pt idx="46">
                  <c:v>1.4757910281791713</c:v>
                </c:pt>
                <c:pt idx="47">
                  <c:v>1.6448536269514715</c:v>
                </c:pt>
                <c:pt idx="48">
                  <c:v>1.8807936081512504</c:v>
                </c:pt>
                <c:pt idx="49">
                  <c:v>2.3263478740408408</c:v>
                </c:pt>
              </c:numCache>
            </c:numRef>
          </c:xVal>
          <c:yVal>
            <c:numRef>
              <c:f>'Set4'!$S$5:$S$54</c:f>
              <c:numCache>
                <c:formatCode>General</c:formatCode>
                <c:ptCount val="50"/>
                <c:pt idx="0">
                  <c:v>-2.3247457307844104</c:v>
                </c:pt>
                <c:pt idx="1">
                  <c:v>-2.3247457307844104</c:v>
                </c:pt>
                <c:pt idx="2">
                  <c:v>-2.3247457307844104</c:v>
                </c:pt>
                <c:pt idx="3">
                  <c:v>-1.1638983280309203</c:v>
                </c:pt>
                <c:pt idx="4">
                  <c:v>-1.1638983280309203</c:v>
                </c:pt>
                <c:pt idx="5">
                  <c:v>-1.1638983280309203</c:v>
                </c:pt>
                <c:pt idx="6">
                  <c:v>-1.1638983280309203</c:v>
                </c:pt>
                <c:pt idx="7">
                  <c:v>-1.1638983280309203</c:v>
                </c:pt>
                <c:pt idx="8">
                  <c:v>-1.1638983280309203</c:v>
                </c:pt>
                <c:pt idx="9">
                  <c:v>-1.1638983280309203</c:v>
                </c:pt>
                <c:pt idx="10">
                  <c:v>-3.0509252774302462E-3</c:v>
                </c:pt>
                <c:pt idx="11">
                  <c:v>-3.0509252774302462E-3</c:v>
                </c:pt>
                <c:pt idx="12">
                  <c:v>-3.0509252774302462E-3</c:v>
                </c:pt>
                <c:pt idx="13">
                  <c:v>-3.0509252774302462E-3</c:v>
                </c:pt>
                <c:pt idx="14">
                  <c:v>-3.0509252774302462E-3</c:v>
                </c:pt>
                <c:pt idx="15">
                  <c:v>-3.0509252774302462E-3</c:v>
                </c:pt>
                <c:pt idx="16">
                  <c:v>-3.0509252774302462E-3</c:v>
                </c:pt>
                <c:pt idx="17">
                  <c:v>-3.0509252774302462E-3</c:v>
                </c:pt>
                <c:pt idx="18">
                  <c:v>-3.0509252774302462E-3</c:v>
                </c:pt>
                <c:pt idx="19">
                  <c:v>-3.0509252774302462E-3</c:v>
                </c:pt>
                <c:pt idx="20">
                  <c:v>-3.0509252774302462E-3</c:v>
                </c:pt>
                <c:pt idx="21">
                  <c:v>-3.0509252774302462E-3</c:v>
                </c:pt>
                <c:pt idx="22">
                  <c:v>-3.0509252774302462E-3</c:v>
                </c:pt>
                <c:pt idx="23">
                  <c:v>-3.0509252774302462E-3</c:v>
                </c:pt>
                <c:pt idx="24">
                  <c:v>-3.0509252774302462E-3</c:v>
                </c:pt>
                <c:pt idx="25">
                  <c:v>-3.0509252774302462E-3</c:v>
                </c:pt>
                <c:pt idx="26">
                  <c:v>-3.0509252774302462E-3</c:v>
                </c:pt>
                <c:pt idx="27">
                  <c:v>-3.0509252774302462E-3</c:v>
                </c:pt>
                <c:pt idx="28">
                  <c:v>-3.0509252774302462E-3</c:v>
                </c:pt>
                <c:pt idx="29">
                  <c:v>-3.0509252774302462E-3</c:v>
                </c:pt>
                <c:pt idx="30">
                  <c:v>-3.0509252774302462E-3</c:v>
                </c:pt>
                <c:pt idx="31">
                  <c:v>-2.949733433151597E-3</c:v>
                </c:pt>
                <c:pt idx="32">
                  <c:v>-2.9240982927106174E-3</c:v>
                </c:pt>
                <c:pt idx="33">
                  <c:v>-1.4365884498512879E-3</c:v>
                </c:pt>
                <c:pt idx="34">
                  <c:v>-1.1439574403560573E-3</c:v>
                </c:pt>
                <c:pt idx="35">
                  <c:v>6.5550037900623962E-6</c:v>
                </c:pt>
                <c:pt idx="36">
                  <c:v>4.260001187246962E-4</c:v>
                </c:pt>
                <c:pt idx="37">
                  <c:v>1.1135326074616554E-3</c:v>
                </c:pt>
                <c:pt idx="38">
                  <c:v>2.5064468019412419E-2</c:v>
                </c:pt>
                <c:pt idx="39">
                  <c:v>1.1577964774760598</c:v>
                </c:pt>
                <c:pt idx="40">
                  <c:v>1.1577964774760598</c:v>
                </c:pt>
                <c:pt idx="41">
                  <c:v>1.1577964774760598</c:v>
                </c:pt>
                <c:pt idx="42">
                  <c:v>1.1577964774760598</c:v>
                </c:pt>
                <c:pt idx="43">
                  <c:v>1.1577964774760598</c:v>
                </c:pt>
                <c:pt idx="44">
                  <c:v>1.1577964774760598</c:v>
                </c:pt>
                <c:pt idx="45">
                  <c:v>1.1592790111378333</c:v>
                </c:pt>
                <c:pt idx="46">
                  <c:v>1.1624006401585241</c:v>
                </c:pt>
                <c:pt idx="47">
                  <c:v>1.165813263808597</c:v>
                </c:pt>
                <c:pt idx="48">
                  <c:v>2.3186438802295499</c:v>
                </c:pt>
                <c:pt idx="49">
                  <c:v>2.4145230810715312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1-4524-AF60-C5AA308B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5119"/>
        <c:axId val="660575855"/>
      </c:scatterChart>
      <c:valAx>
        <c:axId val="6507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75855"/>
        <c:crosses val="autoZero"/>
        <c:crossBetween val="midCat"/>
      </c:valAx>
      <c:valAx>
        <c:axId val="6605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Normal Q-Q Plot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'Set4'!$S$61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'Set4'!$R$62:$R$161</c:f>
              <c:numCache>
                <c:formatCode>General</c:formatCode>
                <c:ptCount val="100"/>
                <c:pt idx="0">
                  <c:v>-2.5758293035488999</c:v>
                </c:pt>
                <c:pt idx="1">
                  <c:v>-2.1700903775845601</c:v>
                </c:pt>
                <c:pt idx="2">
                  <c:v>-1.9599639845400538</c:v>
                </c:pt>
                <c:pt idx="3">
                  <c:v>-1.8119106729525978</c:v>
                </c:pt>
                <c:pt idx="4">
                  <c:v>-1.6953977102721358</c:v>
                </c:pt>
                <c:pt idx="5">
                  <c:v>-1.5981931399228173</c:v>
                </c:pt>
                <c:pt idx="6">
                  <c:v>-1.5141018876192833</c:v>
                </c:pt>
                <c:pt idx="7">
                  <c:v>-1.4395314709384572</c:v>
                </c:pt>
                <c:pt idx="8">
                  <c:v>-1.3722038089987272</c:v>
                </c:pt>
                <c:pt idx="9">
                  <c:v>-1.3105791121681303</c:v>
                </c:pt>
                <c:pt idx="10">
                  <c:v>-1.2535654384704511</c:v>
                </c:pt>
                <c:pt idx="11">
                  <c:v>-1.2003588580308597</c:v>
                </c:pt>
                <c:pt idx="12">
                  <c:v>-1.1503493803760083</c:v>
                </c:pt>
                <c:pt idx="13">
                  <c:v>-1.1030625561995977</c:v>
                </c:pt>
                <c:pt idx="14">
                  <c:v>-1.058121617684777</c:v>
                </c:pt>
                <c:pt idx="15">
                  <c:v>-1.0152220332170301</c:v>
                </c:pt>
                <c:pt idx="16">
                  <c:v>-0.97411387705930974</c:v>
                </c:pt>
                <c:pt idx="17">
                  <c:v>-0.93458929107347943</c:v>
                </c:pt>
                <c:pt idx="18">
                  <c:v>-0.89647336400191613</c:v>
                </c:pt>
                <c:pt idx="19">
                  <c:v>-0.85961736424191304</c:v>
                </c:pt>
                <c:pt idx="20">
                  <c:v>-0.82389363033855767</c:v>
                </c:pt>
                <c:pt idx="21">
                  <c:v>-0.78919165265822189</c:v>
                </c:pt>
                <c:pt idx="22">
                  <c:v>-0.75541502636046909</c:v>
                </c:pt>
                <c:pt idx="23">
                  <c:v>-0.72247905192806261</c:v>
                </c:pt>
                <c:pt idx="24">
                  <c:v>-0.69030882393303394</c:v>
                </c:pt>
                <c:pt idx="25">
                  <c:v>-0.65883769273618775</c:v>
                </c:pt>
                <c:pt idx="26">
                  <c:v>-0.62800601443756987</c:v>
                </c:pt>
                <c:pt idx="27">
                  <c:v>-0.59776012604247841</c:v>
                </c:pt>
                <c:pt idx="28">
                  <c:v>-0.56805149833898283</c:v>
                </c:pt>
                <c:pt idx="29">
                  <c:v>-0.5388360302784504</c:v>
                </c:pt>
                <c:pt idx="30">
                  <c:v>-0.51007345696859485</c:v>
                </c:pt>
                <c:pt idx="31">
                  <c:v>-0.48172684958473044</c:v>
                </c:pt>
                <c:pt idx="32">
                  <c:v>-0.45376219016987951</c:v>
                </c:pt>
                <c:pt idx="33">
                  <c:v>-0.42614800784127821</c:v>
                </c:pt>
                <c:pt idx="34">
                  <c:v>-0.39885506564233691</c:v>
                </c:pt>
                <c:pt idx="35">
                  <c:v>-0.3718560893850747</c:v>
                </c:pt>
                <c:pt idx="36">
                  <c:v>-0.34512553147047242</c:v>
                </c:pt>
                <c:pt idx="37">
                  <c:v>-0.3186393639643752</c:v>
                </c:pt>
                <c:pt idx="38">
                  <c:v>-0.29237489622680418</c:v>
                </c:pt>
                <c:pt idx="39">
                  <c:v>-0.26631061320409499</c:v>
                </c:pt>
                <c:pt idx="40">
                  <c:v>-0.2404260311423079</c:v>
                </c:pt>
                <c:pt idx="41">
                  <c:v>-0.21470156800174456</c:v>
                </c:pt>
                <c:pt idx="42">
                  <c:v>-0.18911842627279254</c:v>
                </c:pt>
                <c:pt idx="43">
                  <c:v>-0.16365848623314128</c:v>
                </c:pt>
                <c:pt idx="44">
                  <c:v>-0.1383042079614045</c:v>
                </c:pt>
                <c:pt idx="45">
                  <c:v>-0.11303854064456513</c:v>
                </c:pt>
                <c:pt idx="46">
                  <c:v>-8.7844837895871677E-2</c:v>
                </c:pt>
                <c:pt idx="47">
                  <c:v>-6.2706777943213846E-2</c:v>
                </c:pt>
                <c:pt idx="48">
                  <c:v>-3.7608287661255936E-2</c:v>
                </c:pt>
                <c:pt idx="49">
                  <c:v>-1.2533469508069276E-2</c:v>
                </c:pt>
                <c:pt idx="50">
                  <c:v>1.2533469508069276E-2</c:v>
                </c:pt>
                <c:pt idx="51">
                  <c:v>3.7608287661255936E-2</c:v>
                </c:pt>
                <c:pt idx="52">
                  <c:v>6.2706777943213846E-2</c:v>
                </c:pt>
                <c:pt idx="53">
                  <c:v>8.7844837895871816E-2</c:v>
                </c:pt>
                <c:pt idx="54">
                  <c:v>0.11303854064456527</c:v>
                </c:pt>
                <c:pt idx="55">
                  <c:v>0.13830420796140466</c:v>
                </c:pt>
                <c:pt idx="56">
                  <c:v>0.16365848623314114</c:v>
                </c:pt>
                <c:pt idx="57">
                  <c:v>0.18911842627279243</c:v>
                </c:pt>
                <c:pt idx="58">
                  <c:v>0.21470156800174439</c:v>
                </c:pt>
                <c:pt idx="59">
                  <c:v>0.2404260311423079</c:v>
                </c:pt>
                <c:pt idx="60">
                  <c:v>0.26631061320409499</c:v>
                </c:pt>
                <c:pt idx="61">
                  <c:v>0.29237489622680418</c:v>
                </c:pt>
                <c:pt idx="62">
                  <c:v>0.3186393639643752</c:v>
                </c:pt>
                <c:pt idx="63">
                  <c:v>0.34512553147047242</c:v>
                </c:pt>
                <c:pt idx="64">
                  <c:v>0.3718560893850747</c:v>
                </c:pt>
                <c:pt idx="65">
                  <c:v>0.39885506564233691</c:v>
                </c:pt>
                <c:pt idx="66">
                  <c:v>0.42614800784127838</c:v>
                </c:pt>
                <c:pt idx="67">
                  <c:v>0.45376219016987968</c:v>
                </c:pt>
                <c:pt idx="68">
                  <c:v>0.48172684958473044</c:v>
                </c:pt>
                <c:pt idx="69">
                  <c:v>0.51007345696859474</c:v>
                </c:pt>
                <c:pt idx="70">
                  <c:v>0.53883603027845006</c:v>
                </c:pt>
                <c:pt idx="71">
                  <c:v>0.56805149833898272</c:v>
                </c:pt>
                <c:pt idx="72">
                  <c:v>0.59776012604247841</c:v>
                </c:pt>
                <c:pt idx="73">
                  <c:v>0.62800601443756987</c:v>
                </c:pt>
                <c:pt idx="74">
                  <c:v>0.65883769273618775</c:v>
                </c:pt>
                <c:pt idx="75">
                  <c:v>0.69030882393303394</c:v>
                </c:pt>
                <c:pt idx="76">
                  <c:v>0.72247905192806261</c:v>
                </c:pt>
                <c:pt idx="77">
                  <c:v>0.75541502636046909</c:v>
                </c:pt>
                <c:pt idx="78">
                  <c:v>0.78919165265822189</c:v>
                </c:pt>
                <c:pt idx="79">
                  <c:v>0.82389363033855767</c:v>
                </c:pt>
                <c:pt idx="80">
                  <c:v>0.85961736424191149</c:v>
                </c:pt>
                <c:pt idx="81">
                  <c:v>0.89647336400191591</c:v>
                </c:pt>
                <c:pt idx="82">
                  <c:v>0.9345892910734801</c:v>
                </c:pt>
                <c:pt idx="83">
                  <c:v>0.97411387705930974</c:v>
                </c:pt>
                <c:pt idx="84">
                  <c:v>1.0152220332170301</c:v>
                </c:pt>
                <c:pt idx="85">
                  <c:v>1.058121617684777</c:v>
                </c:pt>
                <c:pt idx="86">
                  <c:v>1.1030625561995977</c:v>
                </c:pt>
                <c:pt idx="87">
                  <c:v>1.1503493803760083</c:v>
                </c:pt>
                <c:pt idx="88">
                  <c:v>1.2003588580308597</c:v>
                </c:pt>
                <c:pt idx="89">
                  <c:v>1.2535654384704511</c:v>
                </c:pt>
                <c:pt idx="90">
                  <c:v>1.3105791121681303</c:v>
                </c:pt>
                <c:pt idx="91">
                  <c:v>1.3722038089987258</c:v>
                </c:pt>
                <c:pt idx="92">
                  <c:v>1.4395314709384563</c:v>
                </c:pt>
                <c:pt idx="93">
                  <c:v>1.5141018876192844</c:v>
                </c:pt>
                <c:pt idx="94">
                  <c:v>1.5981931399228169</c:v>
                </c:pt>
                <c:pt idx="95">
                  <c:v>1.6953977102721358</c:v>
                </c:pt>
                <c:pt idx="96">
                  <c:v>1.8119106729525971</c:v>
                </c:pt>
                <c:pt idx="97">
                  <c:v>1.9599639845400536</c:v>
                </c:pt>
                <c:pt idx="98">
                  <c:v>2.1700903775845601</c:v>
                </c:pt>
                <c:pt idx="99">
                  <c:v>2.5758293035488999</c:v>
                </c:pt>
              </c:numCache>
            </c:numRef>
          </c:xVal>
          <c:yVal>
            <c:numRef>
              <c:f>'Set4'!$S$62:$S$161</c:f>
              <c:numCache>
                <c:formatCode>General</c:formatCode>
                <c:ptCount val="100"/>
                <c:pt idx="0">
                  <c:v>-2.2089248849057839</c:v>
                </c:pt>
                <c:pt idx="1">
                  <c:v>-2.2089248849057839</c:v>
                </c:pt>
                <c:pt idx="2">
                  <c:v>-2.2089248849057839</c:v>
                </c:pt>
                <c:pt idx="3">
                  <c:v>-2.2089248849057839</c:v>
                </c:pt>
                <c:pt idx="4">
                  <c:v>-2.2089248849057839</c:v>
                </c:pt>
                <c:pt idx="5">
                  <c:v>-2.2089248849057839</c:v>
                </c:pt>
                <c:pt idx="6">
                  <c:v>-2.2089248849057839</c:v>
                </c:pt>
                <c:pt idx="7">
                  <c:v>-1.084551009489128</c:v>
                </c:pt>
                <c:pt idx="8">
                  <c:v>-1.084551009489128</c:v>
                </c:pt>
                <c:pt idx="9">
                  <c:v>-1.084551009489128</c:v>
                </c:pt>
                <c:pt idx="10">
                  <c:v>-1.084551009489128</c:v>
                </c:pt>
                <c:pt idx="11">
                  <c:v>-1.084551009489128</c:v>
                </c:pt>
                <c:pt idx="12">
                  <c:v>-1.084551009489128</c:v>
                </c:pt>
                <c:pt idx="13">
                  <c:v>-1.084551009489128</c:v>
                </c:pt>
                <c:pt idx="14">
                  <c:v>-1.084551009489128</c:v>
                </c:pt>
                <c:pt idx="15">
                  <c:v>-1.084551009489128</c:v>
                </c:pt>
                <c:pt idx="16">
                  <c:v>-1.084551009489128</c:v>
                </c:pt>
                <c:pt idx="17">
                  <c:v>-1.084551009489128</c:v>
                </c:pt>
                <c:pt idx="18">
                  <c:v>-1.084551009489128</c:v>
                </c:pt>
                <c:pt idx="19">
                  <c:v>-1.084551009489128</c:v>
                </c:pt>
                <c:pt idx="20">
                  <c:v>-1.084551009489128</c:v>
                </c:pt>
                <c:pt idx="21">
                  <c:v>-1.084551009489128</c:v>
                </c:pt>
                <c:pt idx="22">
                  <c:v>-1.084551009489128</c:v>
                </c:pt>
                <c:pt idx="23">
                  <c:v>-1.0817217722382295</c:v>
                </c:pt>
                <c:pt idx="24">
                  <c:v>-0.95887324401258467</c:v>
                </c:pt>
                <c:pt idx="25">
                  <c:v>3.9822865927527859E-2</c:v>
                </c:pt>
                <c:pt idx="26">
                  <c:v>3.9822865927527859E-2</c:v>
                </c:pt>
                <c:pt idx="27">
                  <c:v>3.9822865927527859E-2</c:v>
                </c:pt>
                <c:pt idx="28">
                  <c:v>3.9822865927527859E-2</c:v>
                </c:pt>
                <c:pt idx="29">
                  <c:v>3.9822865927527859E-2</c:v>
                </c:pt>
                <c:pt idx="30">
                  <c:v>3.9822865927527859E-2</c:v>
                </c:pt>
                <c:pt idx="31">
                  <c:v>3.9822865927527859E-2</c:v>
                </c:pt>
                <c:pt idx="32">
                  <c:v>3.9822865927527859E-2</c:v>
                </c:pt>
                <c:pt idx="33">
                  <c:v>3.9822865927527859E-2</c:v>
                </c:pt>
                <c:pt idx="34">
                  <c:v>3.9822865927527859E-2</c:v>
                </c:pt>
                <c:pt idx="35">
                  <c:v>3.9822865927527859E-2</c:v>
                </c:pt>
                <c:pt idx="36">
                  <c:v>3.9822865927527859E-2</c:v>
                </c:pt>
                <c:pt idx="37">
                  <c:v>3.9822865927527859E-2</c:v>
                </c:pt>
                <c:pt idx="38">
                  <c:v>3.9822865927527859E-2</c:v>
                </c:pt>
                <c:pt idx="39">
                  <c:v>3.9822865927527859E-2</c:v>
                </c:pt>
                <c:pt idx="40">
                  <c:v>3.9822865927527859E-2</c:v>
                </c:pt>
                <c:pt idx="41">
                  <c:v>3.9822865927527859E-2</c:v>
                </c:pt>
                <c:pt idx="42">
                  <c:v>3.9822865927527859E-2</c:v>
                </c:pt>
                <c:pt idx="43">
                  <c:v>3.9822865927527859E-2</c:v>
                </c:pt>
                <c:pt idx="44">
                  <c:v>3.9822865927527859E-2</c:v>
                </c:pt>
                <c:pt idx="45">
                  <c:v>3.9822865927527859E-2</c:v>
                </c:pt>
                <c:pt idx="46">
                  <c:v>3.9822865927527859E-2</c:v>
                </c:pt>
                <c:pt idx="47">
                  <c:v>3.9822865927527859E-2</c:v>
                </c:pt>
                <c:pt idx="48">
                  <c:v>3.9822865927527859E-2</c:v>
                </c:pt>
                <c:pt idx="49">
                  <c:v>3.9822865927527859E-2</c:v>
                </c:pt>
                <c:pt idx="50">
                  <c:v>3.9822865927527859E-2</c:v>
                </c:pt>
                <c:pt idx="51">
                  <c:v>3.9822865927527859E-2</c:v>
                </c:pt>
                <c:pt idx="52">
                  <c:v>3.9822865927527859E-2</c:v>
                </c:pt>
                <c:pt idx="53">
                  <c:v>3.9822865927527859E-2</c:v>
                </c:pt>
                <c:pt idx="54">
                  <c:v>3.9822865927527859E-2</c:v>
                </c:pt>
                <c:pt idx="55">
                  <c:v>3.9822865927527859E-2</c:v>
                </c:pt>
                <c:pt idx="56">
                  <c:v>3.9822865927527859E-2</c:v>
                </c:pt>
                <c:pt idx="57">
                  <c:v>3.9822865927527859E-2</c:v>
                </c:pt>
                <c:pt idx="58">
                  <c:v>3.9822865927527859E-2</c:v>
                </c:pt>
                <c:pt idx="59">
                  <c:v>3.9822865927527859E-2</c:v>
                </c:pt>
                <c:pt idx="60">
                  <c:v>3.9822865927527859E-2</c:v>
                </c:pt>
                <c:pt idx="61">
                  <c:v>3.9822865927527859E-2</c:v>
                </c:pt>
                <c:pt idx="62">
                  <c:v>3.9822865927527859E-2</c:v>
                </c:pt>
                <c:pt idx="63">
                  <c:v>3.9920878350041163E-2</c:v>
                </c:pt>
                <c:pt idx="64">
                  <c:v>3.994570804095153E-2</c:v>
                </c:pt>
                <c:pt idx="65">
                  <c:v>4.1311977670285036E-2</c:v>
                </c:pt>
                <c:pt idx="66">
                  <c:v>4.1386480706479323E-2</c:v>
                </c:pt>
                <c:pt idx="67">
                  <c:v>4.1669917324791778E-2</c:v>
                </c:pt>
                <c:pt idx="68">
                  <c:v>4.2784280963346917E-2</c:v>
                </c:pt>
                <c:pt idx="69">
                  <c:v>4.3190547220466488E-2</c:v>
                </c:pt>
                <c:pt idx="70">
                  <c:v>4.3856477614937286E-2</c:v>
                </c:pt>
                <c:pt idx="71">
                  <c:v>4.4169432091506561E-2</c:v>
                </c:pt>
                <c:pt idx="72">
                  <c:v>6.7054880785855808E-2</c:v>
                </c:pt>
                <c:pt idx="73">
                  <c:v>0.12247865266325354</c:v>
                </c:pt>
                <c:pt idx="74">
                  <c:v>1.1641967413441838</c:v>
                </c:pt>
                <c:pt idx="75">
                  <c:v>1.1641967413441838</c:v>
                </c:pt>
                <c:pt idx="76">
                  <c:v>1.1641967413441838</c:v>
                </c:pt>
                <c:pt idx="77">
                  <c:v>1.1641967413441838</c:v>
                </c:pt>
                <c:pt idx="78">
                  <c:v>1.1641967413441838</c:v>
                </c:pt>
                <c:pt idx="79">
                  <c:v>1.1641967413441838</c:v>
                </c:pt>
                <c:pt idx="80">
                  <c:v>1.1641967413441838</c:v>
                </c:pt>
                <c:pt idx="81">
                  <c:v>1.1641967413441838</c:v>
                </c:pt>
                <c:pt idx="82">
                  <c:v>1.1641967413441838</c:v>
                </c:pt>
                <c:pt idx="83">
                  <c:v>1.1641967413441838</c:v>
                </c:pt>
                <c:pt idx="84">
                  <c:v>1.1641967413441838</c:v>
                </c:pt>
                <c:pt idx="85">
                  <c:v>1.1641967413441838</c:v>
                </c:pt>
                <c:pt idx="86">
                  <c:v>1.1641967413441838</c:v>
                </c:pt>
                <c:pt idx="87">
                  <c:v>1.1641967413441838</c:v>
                </c:pt>
                <c:pt idx="88">
                  <c:v>1.1641967413441838</c:v>
                </c:pt>
                <c:pt idx="89">
                  <c:v>1.1641967413441838</c:v>
                </c:pt>
                <c:pt idx="90">
                  <c:v>1.1646602124126055</c:v>
                </c:pt>
                <c:pt idx="91">
                  <c:v>1.1656326941789577</c:v>
                </c:pt>
                <c:pt idx="92">
                  <c:v>1.1658600953974474</c:v>
                </c:pt>
                <c:pt idx="93">
                  <c:v>1.168054396896695</c:v>
                </c:pt>
                <c:pt idx="94">
                  <c:v>1.1680831720416993</c:v>
                </c:pt>
                <c:pt idx="95">
                  <c:v>1.1686562424173239</c:v>
                </c:pt>
                <c:pt idx="96">
                  <c:v>1.1719616423085322</c:v>
                </c:pt>
                <c:pt idx="97">
                  <c:v>1.3047829720878932</c:v>
                </c:pt>
                <c:pt idx="98">
                  <c:v>2.2885706167608397</c:v>
                </c:pt>
                <c:pt idx="99">
                  <c:v>2.3814373177301857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5-4E72-AC4A-A96AF49BB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7919"/>
        <c:axId val="575540655"/>
      </c:scatterChart>
      <c:valAx>
        <c:axId val="6507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0655"/>
        <c:crosses val="autoZero"/>
        <c:crossBetween val="midCat"/>
      </c:valAx>
      <c:valAx>
        <c:axId val="5755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50485564304462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'Set6'!$B$105:$F$105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plus>
            <c:minus>
              <c:numRef>
                <c:f>'Set6'!$B$105:$F$105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'Set6'!$B$103:$F$103</c:f>
              <c:numCache>
                <c:formatCode>General</c:formatCode>
                <c:ptCount val="5"/>
                <c:pt idx="0">
                  <c:v>0.3341519</c:v>
                </c:pt>
                <c:pt idx="1">
                  <c:v>0.54489860000000001</c:v>
                </c:pt>
                <c:pt idx="2">
                  <c:v>2.725549</c:v>
                </c:pt>
                <c:pt idx="3">
                  <c:v>22.160869999999999</c:v>
                </c:pt>
                <c:pt idx="4">
                  <c:v>162.68870000000001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8-45AD-B2C0-B5EFA8A3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8510976"/>
        <c:axId val="1271109968"/>
      </c:barChart>
      <c:catAx>
        <c:axId val="152851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09968"/>
        <c:crosses val="autoZero"/>
        <c:auto val="1"/>
        <c:lblAlgn val="ctr"/>
        <c:lblOffset val="100"/>
        <c:noMultiLvlLbl val="0"/>
      </c:catAx>
      <c:valAx>
        <c:axId val="12711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51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effectLst/>
              </a:rPr>
              <a:t>Variation</a:t>
            </a:r>
            <a:r>
              <a:rPr lang="en-GB" baseline="0">
                <a:effectLst/>
              </a:rPr>
              <a:t> of Evil Sleepting Transactions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'Set7'!$B$105:$G$105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plus>
            <c:minus>
              <c:numRef>
                <c:f>'Set7'!$B$105:$G$105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'Set7'!$B$103:$G$103</c:f>
              <c:numCache>
                <c:formatCode>General</c:formatCode>
                <c:ptCount val="6"/>
                <c:pt idx="0">
                  <c:v>8.9024370000000008</c:v>
                </c:pt>
                <c:pt idx="1">
                  <c:v>2.725549</c:v>
                </c:pt>
                <c:pt idx="2">
                  <c:v>2.6356850000000001</c:v>
                </c:pt>
                <c:pt idx="3">
                  <c:v>2.4702259999999998</c:v>
                </c:pt>
                <c:pt idx="4">
                  <c:v>2.419724</c:v>
                </c:pt>
                <c:pt idx="5">
                  <c:v>2.1759149999999998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8-42B7-8BD0-70084BE08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663999"/>
        <c:axId val="1957224335"/>
      </c:barChart>
      <c:catAx>
        <c:axId val="195866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24335"/>
        <c:crosses val="autoZero"/>
        <c:auto val="1"/>
        <c:lblAlgn val="ctr"/>
        <c:lblOffset val="100"/>
        <c:noMultiLvlLbl val="0"/>
      </c:catAx>
      <c:valAx>
        <c:axId val="19572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66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Variation of Evil Sleepting Transactions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'Set7'!$B$105:$G$105</c15:sqref>
                    </c15:fullRef>
                  </c:ext>
                </c:extLst>
                <c:f>'Set7'!$C$105:$G$105</c:f>
                <c:numCache>
                  <c:formatCode>General</c:formatCode>
                  <c:ptCount val="5"/>
                  <c:pt idx="0">
                    <c:v>3.8760629999999997E-2</c:v>
                  </c:pt>
                  <c:pt idx="1">
                    <c:v>5.6299259999999997E-2</c:v>
                  </c:pt>
                  <c:pt idx="2">
                    <c:v>8.9143260000000002E-2</c:v>
                  </c:pt>
                  <c:pt idx="3">
                    <c:v>8.1817290000000001E-2</c:v>
                  </c:pt>
                  <c:pt idx="4">
                    <c:v>0.1200572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'Set7'!$B$105:$G$105</c15:sqref>
                    </c15:fullRef>
                  </c:ext>
                </c:extLst>
                <c:f>'Set7'!$C$105:$G$105</c:f>
                <c:numCache>
                  <c:formatCode>General</c:formatCode>
                  <c:ptCount val="5"/>
                  <c:pt idx="0">
                    <c:v>3.8760629999999997E-2</c:v>
                  </c:pt>
                  <c:pt idx="1">
                    <c:v>5.6299259999999997E-2</c:v>
                  </c:pt>
                  <c:pt idx="2">
                    <c:v>8.9143260000000002E-2</c:v>
                  </c:pt>
                  <c:pt idx="3">
                    <c:v>8.1817290000000001E-2</c:v>
                  </c:pt>
                  <c:pt idx="4">
                    <c:v>0.1200572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'Set7'!$B$103:$G$103</c15:sqref>
                  </c15:fullRef>
                </c:ext>
              </c:extLst>
              <c:f>'Set7'!$C$103:$G$103</c:f>
              <c:numCache>
                <c:formatCode>General</c:formatCode>
                <c:ptCount val="5"/>
                <c:pt idx="0">
                  <c:v>2.725549</c:v>
                </c:pt>
                <c:pt idx="1">
                  <c:v>2.6356850000000001</c:v>
                </c:pt>
                <c:pt idx="2">
                  <c:v>2.4702259999999998</c:v>
                </c:pt>
                <c:pt idx="3">
                  <c:v>2.419724</c:v>
                </c:pt>
                <c:pt idx="4">
                  <c:v>2.1759149999999998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5-4AC5-9A74-1DE2F2C01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663999"/>
        <c:axId val="1957224335"/>
      </c:barChart>
      <c:catAx>
        <c:axId val="195866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24335"/>
        <c:crosses val="autoZero"/>
        <c:auto val="1"/>
        <c:lblAlgn val="ctr"/>
        <c:lblOffset val="100"/>
        <c:noMultiLvlLbl val="0"/>
      </c:catAx>
      <c:valAx>
        <c:axId val="19572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66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Variation</a:t>
            </a:r>
            <a:r>
              <a:rPr lang="en-GB" baseline="0"/>
              <a:t> of DeltaT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'Set8'!$B$105:$F$105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plus>
            <c:minus>
              <c:numRef>
                <c:f>'Set8'!$B$105:$F$105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'Set8'!$B$103:$F$103</c:f>
              <c:numCache>
                <c:formatCode>General</c:formatCode>
                <c:ptCount val="5"/>
                <c:pt idx="0">
                  <c:v>1.876895</c:v>
                </c:pt>
                <c:pt idx="1">
                  <c:v>2.5824389999999999</c:v>
                </c:pt>
                <c:pt idx="2">
                  <c:v>2.7038920000000002</c:v>
                </c:pt>
                <c:pt idx="3">
                  <c:v>2.7113749999999999</c:v>
                </c:pt>
                <c:pt idx="4">
                  <c:v>2.7073589999999998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B-42CA-936E-89359A6FC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623295"/>
        <c:axId val="860654943"/>
      </c:barChart>
      <c:catAx>
        <c:axId val="86762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654943"/>
        <c:crosses val="autoZero"/>
        <c:auto val="1"/>
        <c:lblAlgn val="ctr"/>
        <c:lblOffset val="100"/>
        <c:noMultiLvlLbl val="0"/>
      </c:catAx>
      <c:valAx>
        <c:axId val="86065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62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BA23-47F0-8325-162A3EB2469F}">
          <cx:tx>
            <cx:txData>
              <cx:f>_xlchart.v1.0</cx:f>
              <cx:v>Standardized 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92AE-4E86-80B1-3A198ACB5431}">
          <cx:tx>
            <cx:txData>
              <cx:f>_xlchart.v1.2</cx:f>
              <cx:v>Standardized 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4.xml"/><Relationship Id="rId1" Type="http://schemas.microsoft.com/office/2014/relationships/chartEx" Target="../charts/chartEx1.xml"/><Relationship Id="rId5" Type="http://schemas.openxmlformats.org/officeDocument/2006/relationships/image" Target="../media/image1.png"/><Relationship Id="rId4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381001</xdr:colOff>
      <xdr:row>10</xdr:row>
      <xdr:rowOff>27710</xdr:rowOff>
    </xdr:from>
    <xdr:to>
      <xdr:col>14</xdr:col>
      <xdr:colOff>381001</xdr:colOff>
      <xdr:row>25</xdr:row>
      <xdr:rowOff>69274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661ACC-2A75-4041-85C6-F93BBF229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283029</xdr:colOff>
      <xdr:row>11</xdr:row>
      <xdr:rowOff>108858</xdr:rowOff>
    </xdr:from>
    <xdr:to>
      <xdr:col>13</xdr:col>
      <xdr:colOff>402771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AB39CE-C504-4FDC-A566-7AABD1FB1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103909</xdr:colOff>
      <xdr:row>1</xdr:row>
      <xdr:rowOff>173874</xdr:rowOff>
    </xdr:from>
    <xdr:to>
      <xdr:col>14</xdr:col>
      <xdr:colOff>187036</xdr:colOff>
      <xdr:row>17</xdr:row>
      <xdr:rowOff>4848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8EB965-BC50-490A-89BD-44A61D8BA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2</xdr:row>
      <xdr:rowOff>166687</xdr:rowOff>
    </xdr:from>
    <xdr:to>
      <xdr:col>13</xdr:col>
      <xdr:colOff>76199</xdr:colOff>
      <xdr:row>17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6876E1-88FD-4B33-B29E-E15212E7AD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2614" y="578167"/>
              <a:ext cx="4733925" cy="2827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171450</xdr:colOff>
      <xdr:row>3</xdr:row>
      <xdr:rowOff>100012</xdr:rowOff>
    </xdr:from>
    <xdr:to>
      <xdr:col>26</xdr:col>
      <xdr:colOff>476250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ED0AF-3726-4F71-92F3-CE361E951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61</xdr:row>
      <xdr:rowOff>133350</xdr:rowOff>
    </xdr:from>
    <xdr:to>
      <xdr:col>13</xdr:col>
      <xdr:colOff>190500</xdr:colOff>
      <xdr:row>76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1766461-1A8B-4D36-B136-57BE1DFAC7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96915" y="12096750"/>
              <a:ext cx="4733925" cy="2621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400050</xdr:colOff>
      <xdr:row>61</xdr:row>
      <xdr:rowOff>52387</xdr:rowOff>
    </xdr:from>
    <xdr:to>
      <xdr:col>27</xdr:col>
      <xdr:colOff>95250</xdr:colOff>
      <xdr:row>75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84968-C191-4F0D-9ED3-41DCF565E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40</xdr:col>
      <xdr:colOff>153865</xdr:colOff>
      <xdr:row>61</xdr:row>
      <xdr:rowOff>21980</xdr:rowOff>
    </xdr:from>
    <xdr:to>
      <xdr:col>46</xdr:col>
      <xdr:colOff>429358</xdr:colOff>
      <xdr:row>91</xdr:row>
      <xdr:rowOff>76932</xdr:rowOff>
    </xdr:to>
    <xdr:pic>
      <xdr:nvPicPr>
        <xdr:cNvPr id="7" name="Picture 6" descr="Kolmogorov-Smirnov Table">
          <a:extLst>
            <a:ext uri="{FF2B5EF4-FFF2-40B4-BE49-F238E27FC236}">
              <a16:creationId xmlns:a16="http://schemas.microsoft.com/office/drawing/2014/main" id="{7B6EE654-D237-4D22-9C4D-45149D40D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24923" y="11693768"/>
          <a:ext cx="4884127" cy="576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453390</xdr:colOff>
      <xdr:row>4</xdr:row>
      <xdr:rowOff>76200</xdr:rowOff>
    </xdr:from>
    <xdr:to>
      <xdr:col>13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AA6DD0-AB92-418A-B670-3361768E9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446809</xdr:colOff>
      <xdr:row>1</xdr:row>
      <xdr:rowOff>179069</xdr:rowOff>
    </xdr:from>
    <xdr:to>
      <xdr:col>15</xdr:col>
      <xdr:colOff>305493</xdr:colOff>
      <xdr:row>16</xdr:row>
      <xdr:rowOff>179069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33F0B2-D608-4105-8A63-F2DAAD7BC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471054</xdr:colOff>
      <xdr:row>3</xdr:row>
      <xdr:rowOff>1</xdr:rowOff>
    </xdr:from>
    <xdr:to>
      <xdr:col>23</xdr:col>
      <xdr:colOff>11083</xdr:colOff>
      <xdr:row>18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2BACF2-20D0-4F03-AD7C-711B10004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41650</xdr:colOff>
      <xdr:row>4</xdr:row>
      <xdr:rowOff>136306</xdr:rowOff>
    </xdr:from>
    <xdr:to>
      <xdr:col>13</xdr:col>
      <xdr:colOff>102232</xdr:colOff>
      <xdr:row>19</xdr:row>
      <xdr:rowOff>96550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876964-D0DF-4C17-986A-2F43729F5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159025</xdr:colOff>
      <xdr:row>0</xdr:row>
      <xdr:rowOff>142462</xdr:rowOff>
    </xdr:from>
    <xdr:to>
      <xdr:col>20</xdr:col>
      <xdr:colOff>192156</xdr:colOff>
      <xdr:row>15</xdr:row>
      <xdr:rowOff>53009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2FD157-1EFE-4787-ACA0-26542CA43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993914</xdr:colOff>
      <xdr:row>0</xdr:row>
      <xdr:rowOff>127552</xdr:rowOff>
    </xdr:from>
    <xdr:to>
      <xdr:col>13</xdr:col>
      <xdr:colOff>66261</xdr:colOff>
      <xdr:row>15</xdr:row>
      <xdr:rowOff>87795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41C460-95CD-463D-A3E9-9A7076A63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102870</xdr:rowOff>
    </xdr:from>
    <xdr:to>
      <xdr:col>14</xdr:col>
      <xdr:colOff>152400</xdr:colOff>
      <xdr:row>17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AD5729-D61B-4D16-8F44-A02F2D4AB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psychwiki.com/wiki/How_do_I_determine_whether_my_data_are_normal%3F" TargetMode="External"/><Relationship Id="rId1" Type="http://schemas.openxmlformats.org/officeDocument/2006/relationships/hyperlink" Target="http://www.real-statistics.com/tests-normality-and-symmetry/graphical-tests-normality-symmetry/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D42F-3971-43B5-986A-C0853C8465A0}">
  <dimension ref="A1:Y64"/>
  <sheetViews>
    <sheetView tabSelected="1" zoomScale="90" zoomScaleNormal="90" workbookViewId="0">
      <pane xSplit="1" ySplit="1" topLeftCell="Q37" activePane="bottomRight" state="frozen"/>
      <selection pane="topRight" activeCell="B1" sqref="B1"/>
      <selection pane="bottomLeft" activeCell="A2" sqref="A2"/>
      <selection pane="bottomRight" activeCell="V56" sqref="V56"/>
    </sheetView>
  </sheetViews>
  <sheetFormatPr defaultRowHeight="14.4" x14ac:dyDescent="0.3"/>
  <cols>
    <col min="1" max="1" width="31.33203125" style="13" customWidth="1"/>
    <col min="2" max="2" width="20.109375" bestFit="1" customWidth="1"/>
    <col min="3" max="3" width="27.6640625" bestFit="1" customWidth="1"/>
    <col min="4" max="5" width="15.33203125" hidden="1" customWidth="1"/>
    <col min="6" max="6" width="12.88671875" hidden="1" customWidth="1"/>
    <col min="7" max="7" width="14.88671875" bestFit="1" customWidth="1"/>
    <col min="8" max="8" width="38" bestFit="1" customWidth="1"/>
    <col min="9" max="9" width="14.6640625" bestFit="1" customWidth="1"/>
    <col min="10" max="10" width="26.88671875" bestFit="1" customWidth="1"/>
    <col min="11" max="11" width="8.5546875" bestFit="1" customWidth="1"/>
    <col min="12" max="12" width="24.109375" bestFit="1" customWidth="1"/>
    <col min="13" max="13" width="22.33203125" bestFit="1" customWidth="1"/>
    <col min="14" max="14" width="25.33203125" bestFit="1" customWidth="1"/>
    <col min="15" max="15" width="38.21875" bestFit="1" customWidth="1"/>
    <col min="16" max="16" width="29.21875" bestFit="1" customWidth="1"/>
    <col min="17" max="17" width="37.88671875" bestFit="1" customWidth="1"/>
    <col min="18" max="18" width="27.5546875" customWidth="1"/>
    <col min="19" max="19" width="22.33203125" customWidth="1"/>
    <col min="20" max="20" width="34.44140625" bestFit="1" customWidth="1"/>
    <col min="21" max="21" width="30.21875" bestFit="1" customWidth="1"/>
    <col min="22" max="22" width="11" bestFit="1" customWidth="1"/>
    <col min="25" max="25" width="9.109375" customWidth="1"/>
  </cols>
  <sheetData>
    <row r="1" spans="1:25" s="1" customFormat="1" ht="18" x14ac:dyDescent="0.35">
      <c r="A1" s="15" t="s">
        <v>17</v>
      </c>
      <c r="B1" s="3" t="s">
        <v>1</v>
      </c>
      <c r="C1" s="3" t="s">
        <v>4</v>
      </c>
      <c r="D1" s="3" t="s">
        <v>12</v>
      </c>
      <c r="E1" s="3" t="s">
        <v>12</v>
      </c>
      <c r="F1" s="3" t="s">
        <v>13</v>
      </c>
      <c r="G1" s="3" t="s">
        <v>79</v>
      </c>
      <c r="H1" s="3" t="s">
        <v>0</v>
      </c>
      <c r="I1" s="3" t="s">
        <v>2</v>
      </c>
      <c r="J1" s="3" t="s">
        <v>3</v>
      </c>
      <c r="K1" s="3" t="s">
        <v>5</v>
      </c>
      <c r="L1" s="3" t="s">
        <v>6</v>
      </c>
      <c r="M1" s="3" t="s">
        <v>9</v>
      </c>
      <c r="N1" s="3" t="s">
        <v>96</v>
      </c>
      <c r="O1" s="3" t="s">
        <v>97</v>
      </c>
      <c r="P1" s="3" t="s">
        <v>98</v>
      </c>
      <c r="Q1" s="3" t="s">
        <v>104</v>
      </c>
      <c r="R1" s="3" t="s">
        <v>102</v>
      </c>
      <c r="S1" s="3" t="s">
        <v>11</v>
      </c>
      <c r="T1" s="3" t="s">
        <v>99</v>
      </c>
      <c r="U1" s="3" t="s">
        <v>100</v>
      </c>
      <c r="V1" s="3" t="s">
        <v>101</v>
      </c>
    </row>
    <row r="2" spans="1:25" x14ac:dyDescent="0.3">
      <c r="A2" s="53" t="s">
        <v>18</v>
      </c>
      <c r="B2" s="4">
        <v>1</v>
      </c>
      <c r="C2" s="1">
        <v>10</v>
      </c>
      <c r="D2" s="1">
        <f>2*LOG(C2)/(C2-1)</f>
        <v>0.22222222222222221</v>
      </c>
      <c r="E2" s="1">
        <f>LN(C2)/(C2)</f>
        <v>0.23025850929940458</v>
      </c>
      <c r="F2" s="1">
        <v>0.23</v>
      </c>
      <c r="G2" s="18"/>
      <c r="H2" s="1">
        <v>2</v>
      </c>
      <c r="I2" s="1">
        <v>100</v>
      </c>
      <c r="J2" s="1">
        <v>1</v>
      </c>
      <c r="K2" s="1" t="s">
        <v>8</v>
      </c>
      <c r="L2" s="1" t="s">
        <v>7</v>
      </c>
      <c r="M2" s="1" t="s">
        <v>10</v>
      </c>
      <c r="N2">
        <v>3</v>
      </c>
      <c r="O2" s="33">
        <v>30</v>
      </c>
      <c r="P2" s="33">
        <v>60</v>
      </c>
      <c r="Q2" s="33" t="s">
        <v>83</v>
      </c>
      <c r="R2" s="33" t="s">
        <v>84</v>
      </c>
      <c r="S2" s="1">
        <v>100</v>
      </c>
      <c r="T2">
        <f>N2</f>
        <v>3</v>
      </c>
      <c r="U2" s="44">
        <v>0</v>
      </c>
      <c r="V2" t="s">
        <v>94</v>
      </c>
    </row>
    <row r="3" spans="1:25" x14ac:dyDescent="0.3">
      <c r="A3" s="54"/>
      <c r="B3" s="4">
        <v>2</v>
      </c>
      <c r="C3" s="1">
        <v>20</v>
      </c>
      <c r="D3" s="1">
        <f>(2*LOG(C3))/(C3-1)</f>
        <v>0.13695052585936646</v>
      </c>
      <c r="E3" s="1">
        <f t="shared" ref="E3:E41" si="0">LN(C3)/(C3)</f>
        <v>0.14978661367769955</v>
      </c>
      <c r="F3" s="1">
        <v>0.15</v>
      </c>
      <c r="G3" s="18"/>
      <c r="H3" s="37">
        <v>2</v>
      </c>
      <c r="I3" s="1">
        <v>100</v>
      </c>
      <c r="J3" s="1">
        <v>1</v>
      </c>
      <c r="K3" s="1" t="s">
        <v>8</v>
      </c>
      <c r="L3" s="1" t="s">
        <v>7</v>
      </c>
      <c r="M3" s="1" t="s">
        <v>10</v>
      </c>
      <c r="N3" s="33">
        <v>10</v>
      </c>
      <c r="O3" s="33">
        <v>30</v>
      </c>
      <c r="P3" s="33">
        <v>60</v>
      </c>
      <c r="Q3" s="33" t="s">
        <v>83</v>
      </c>
      <c r="R3" s="33" t="s">
        <v>84</v>
      </c>
      <c r="S3" s="28">
        <v>100</v>
      </c>
      <c r="T3">
        <f t="shared" ref="T3:T60" si="1">N3</f>
        <v>10</v>
      </c>
      <c r="U3" s="44">
        <v>0</v>
      </c>
      <c r="V3" t="s">
        <v>94</v>
      </c>
    </row>
    <row r="4" spans="1:25" x14ac:dyDescent="0.3">
      <c r="A4" s="54"/>
      <c r="B4" s="4">
        <v>3</v>
      </c>
      <c r="C4" s="1">
        <v>50</v>
      </c>
      <c r="D4" s="1">
        <f t="shared" ref="D4:D37" si="2">2*LOG(C4)/(C4-1)</f>
        <v>6.9345714462694649E-2</v>
      </c>
      <c r="E4" s="1">
        <f>LN(C4)/(C4)</f>
        <v>7.824046010856292E-2</v>
      </c>
      <c r="F4" s="1">
        <v>7.9000000000000001E-2</v>
      </c>
      <c r="G4" s="18"/>
      <c r="H4" s="37">
        <v>2</v>
      </c>
      <c r="I4" s="1">
        <v>100</v>
      </c>
      <c r="J4" s="1">
        <v>1</v>
      </c>
      <c r="K4" s="1" t="s">
        <v>8</v>
      </c>
      <c r="L4" s="1" t="s">
        <v>7</v>
      </c>
      <c r="M4" s="1" t="s">
        <v>10</v>
      </c>
      <c r="N4" s="33">
        <v>10</v>
      </c>
      <c r="O4" s="33">
        <v>30</v>
      </c>
      <c r="P4" s="33">
        <v>60</v>
      </c>
      <c r="Q4" s="33" t="s">
        <v>83</v>
      </c>
      <c r="R4" s="33" t="s">
        <v>84</v>
      </c>
      <c r="S4" s="28">
        <v>100</v>
      </c>
      <c r="T4">
        <f t="shared" si="1"/>
        <v>10</v>
      </c>
      <c r="U4" s="44">
        <v>0</v>
      </c>
      <c r="V4" t="s">
        <v>94</v>
      </c>
      <c r="Y4" s="1"/>
    </row>
    <row r="5" spans="1:25" x14ac:dyDescent="0.3">
      <c r="A5" s="54"/>
      <c r="B5" s="4">
        <v>4</v>
      </c>
      <c r="C5" s="1">
        <v>100</v>
      </c>
      <c r="D5" s="1">
        <f t="shared" si="2"/>
        <v>4.0404040404040407E-2</v>
      </c>
      <c r="E5" s="1">
        <f t="shared" si="0"/>
        <v>4.6051701859880917E-2</v>
      </c>
      <c r="F5" s="1">
        <v>4.7E-2</v>
      </c>
      <c r="G5" s="18"/>
      <c r="H5" s="37">
        <v>2</v>
      </c>
      <c r="I5" s="1">
        <v>100</v>
      </c>
      <c r="J5" s="1">
        <v>1</v>
      </c>
      <c r="K5" s="1" t="s">
        <v>8</v>
      </c>
      <c r="L5" s="1" t="s">
        <v>7</v>
      </c>
      <c r="M5" s="1" t="s">
        <v>10</v>
      </c>
      <c r="N5" s="33">
        <v>10</v>
      </c>
      <c r="O5" s="33">
        <v>30</v>
      </c>
      <c r="P5" s="33">
        <v>60</v>
      </c>
      <c r="Q5" s="33" t="s">
        <v>83</v>
      </c>
      <c r="R5" s="33" t="s">
        <v>84</v>
      </c>
      <c r="S5" s="28">
        <v>100</v>
      </c>
      <c r="T5">
        <f t="shared" si="1"/>
        <v>10</v>
      </c>
      <c r="U5" s="44">
        <v>0</v>
      </c>
      <c r="V5" t="s">
        <v>94</v>
      </c>
      <c r="Y5" s="1"/>
    </row>
    <row r="6" spans="1:25" x14ac:dyDescent="0.3">
      <c r="A6" s="54"/>
      <c r="B6" s="4">
        <v>5</v>
      </c>
      <c r="C6" s="28">
        <v>500</v>
      </c>
      <c r="D6" s="28">
        <f t="shared" ref="D6" si="3">2*LOG(C6)/(C6-1)</f>
        <v>1.0817515047438954E-2</v>
      </c>
      <c r="E6" s="28">
        <f t="shared" ref="E6" si="4">LN(C6)/(C6)</f>
        <v>1.2429216196844383E-2</v>
      </c>
      <c r="F6" s="28">
        <f>E6</f>
        <v>1.2429216196844383E-2</v>
      </c>
      <c r="G6" s="28"/>
      <c r="H6" s="37">
        <v>2</v>
      </c>
      <c r="I6" s="28">
        <v>100</v>
      </c>
      <c r="J6" s="28">
        <v>1</v>
      </c>
      <c r="K6" s="28" t="s">
        <v>8</v>
      </c>
      <c r="L6" s="28" t="s">
        <v>7</v>
      </c>
      <c r="M6" s="28" t="s">
        <v>10</v>
      </c>
      <c r="N6" s="33">
        <v>10</v>
      </c>
      <c r="O6" s="33">
        <v>30</v>
      </c>
      <c r="P6" s="33">
        <v>60</v>
      </c>
      <c r="Q6" s="33" t="s">
        <v>83</v>
      </c>
      <c r="R6" s="33" t="s">
        <v>84</v>
      </c>
      <c r="S6" s="28">
        <v>100</v>
      </c>
      <c r="T6">
        <f t="shared" si="1"/>
        <v>10</v>
      </c>
      <c r="U6" s="44">
        <v>0</v>
      </c>
      <c r="V6" t="s">
        <v>94</v>
      </c>
      <c r="Y6" s="28"/>
    </row>
    <row r="7" spans="1:25" x14ac:dyDescent="0.3">
      <c r="A7" s="54"/>
      <c r="B7" s="4">
        <v>6</v>
      </c>
      <c r="C7" s="1">
        <v>1000</v>
      </c>
      <c r="D7" s="1">
        <f t="shared" si="2"/>
        <v>6.006006006006006E-3</v>
      </c>
      <c r="E7" s="1">
        <f t="shared" si="0"/>
        <v>6.9077552789821367E-3</v>
      </c>
      <c r="F7" s="1">
        <f>E7</f>
        <v>6.9077552789821367E-3</v>
      </c>
      <c r="G7" s="18"/>
      <c r="H7" s="37">
        <v>2</v>
      </c>
      <c r="I7" s="1">
        <v>100</v>
      </c>
      <c r="J7" s="1">
        <v>1</v>
      </c>
      <c r="K7" s="1" t="s">
        <v>8</v>
      </c>
      <c r="L7" s="1" t="s">
        <v>7</v>
      </c>
      <c r="M7" s="1" t="s">
        <v>10</v>
      </c>
      <c r="N7" s="33">
        <v>10</v>
      </c>
      <c r="O7" s="33">
        <v>30</v>
      </c>
      <c r="P7" s="33">
        <v>60</v>
      </c>
      <c r="Q7" s="33" t="s">
        <v>83</v>
      </c>
      <c r="R7" s="33" t="s">
        <v>84</v>
      </c>
      <c r="S7" s="28">
        <v>100</v>
      </c>
      <c r="T7">
        <f t="shared" si="1"/>
        <v>10</v>
      </c>
      <c r="U7" s="44">
        <v>0</v>
      </c>
      <c r="V7" t="s">
        <v>94</v>
      </c>
      <c r="Y7" s="1"/>
    </row>
    <row r="8" spans="1:25" x14ac:dyDescent="0.3">
      <c r="A8" s="54"/>
      <c r="B8" s="4">
        <v>7</v>
      </c>
      <c r="C8" s="1">
        <v>10000</v>
      </c>
      <c r="D8" s="1">
        <f t="shared" si="2"/>
        <v>8.0008000800080011E-4</v>
      </c>
      <c r="E8" s="1">
        <f>LN(C8)/(C8)</f>
        <v>9.210340371976184E-4</v>
      </c>
      <c r="F8" s="1"/>
      <c r="G8" s="18"/>
      <c r="H8" s="37">
        <v>2</v>
      </c>
      <c r="I8" s="1">
        <v>100</v>
      </c>
      <c r="J8" s="1">
        <v>1</v>
      </c>
      <c r="K8" s="1" t="s">
        <v>8</v>
      </c>
      <c r="L8" s="1" t="s">
        <v>7</v>
      </c>
      <c r="M8" s="1" t="s">
        <v>10</v>
      </c>
      <c r="N8" s="33">
        <v>10</v>
      </c>
      <c r="O8" s="33">
        <v>30</v>
      </c>
      <c r="P8" s="33">
        <v>60</v>
      </c>
      <c r="Q8" s="33" t="s">
        <v>83</v>
      </c>
      <c r="R8" s="33" t="s">
        <v>84</v>
      </c>
      <c r="S8" s="28">
        <v>100</v>
      </c>
      <c r="T8">
        <f t="shared" si="1"/>
        <v>10</v>
      </c>
      <c r="U8" s="44">
        <v>0</v>
      </c>
      <c r="V8" t="s">
        <v>94</v>
      </c>
      <c r="Y8" s="1"/>
    </row>
    <row r="9" spans="1:25" x14ac:dyDescent="0.3">
      <c r="A9" s="59" t="s">
        <v>19</v>
      </c>
      <c r="B9" s="5">
        <v>1</v>
      </c>
      <c r="C9" s="1">
        <v>500</v>
      </c>
      <c r="D9" s="1">
        <f>2*LOG(C9)/(C9-1)</f>
        <v>1.0817515047438954E-2</v>
      </c>
      <c r="E9" s="1">
        <f>LN(C9)/(C9)</f>
        <v>1.2429216196844383E-2</v>
      </c>
      <c r="F9" s="1">
        <f>E9</f>
        <v>1.2429216196844383E-2</v>
      </c>
      <c r="G9" s="18"/>
      <c r="H9" s="37">
        <v>2</v>
      </c>
      <c r="I9" s="1">
        <v>100</v>
      </c>
      <c r="J9" s="1">
        <v>1</v>
      </c>
      <c r="K9" s="1" t="s">
        <v>8</v>
      </c>
      <c r="L9" s="1" t="s">
        <v>7</v>
      </c>
      <c r="M9" s="1" t="s">
        <v>10</v>
      </c>
      <c r="N9" s="33">
        <v>10</v>
      </c>
      <c r="O9" s="33">
        <v>30</v>
      </c>
      <c r="P9" s="33">
        <v>60</v>
      </c>
      <c r="Q9" s="33" t="s">
        <v>83</v>
      </c>
      <c r="R9" s="33" t="s">
        <v>84</v>
      </c>
      <c r="S9" s="28">
        <v>100</v>
      </c>
      <c r="T9">
        <f t="shared" si="1"/>
        <v>10</v>
      </c>
      <c r="U9" s="44">
        <v>0</v>
      </c>
      <c r="V9" t="s">
        <v>94</v>
      </c>
      <c r="Y9" s="1"/>
    </row>
    <row r="10" spans="1:25" x14ac:dyDescent="0.3">
      <c r="A10" s="59"/>
      <c r="B10" s="5">
        <v>2</v>
      </c>
      <c r="C10" s="28">
        <v>500</v>
      </c>
      <c r="D10" s="1">
        <f>2*LOG(C10)/(C10-1)</f>
        <v>1.0817515047438954E-2</v>
      </c>
      <c r="E10" s="1">
        <f>LN(C10)/(C10)</f>
        <v>1.2429216196844383E-2</v>
      </c>
      <c r="F10" s="28">
        <f t="shared" ref="F10:F48" si="5">E10</f>
        <v>1.2429216196844383E-2</v>
      </c>
      <c r="G10" s="18"/>
      <c r="H10" s="37">
        <v>2</v>
      </c>
      <c r="I10" s="1">
        <v>100</v>
      </c>
      <c r="J10" s="1">
        <v>2</v>
      </c>
      <c r="K10" s="1" t="s">
        <v>8</v>
      </c>
      <c r="L10" s="1" t="s">
        <v>7</v>
      </c>
      <c r="M10" s="1" t="s">
        <v>10</v>
      </c>
      <c r="N10" s="33">
        <v>10</v>
      </c>
      <c r="O10" s="33">
        <v>30</v>
      </c>
      <c r="P10" s="33">
        <v>60</v>
      </c>
      <c r="Q10" s="33" t="s">
        <v>83</v>
      </c>
      <c r="R10" s="33" t="s">
        <v>84</v>
      </c>
      <c r="S10" s="28">
        <v>100</v>
      </c>
      <c r="T10">
        <f t="shared" si="1"/>
        <v>10</v>
      </c>
      <c r="U10" s="44">
        <v>0</v>
      </c>
      <c r="V10" t="s">
        <v>94</v>
      </c>
      <c r="Y10" s="1"/>
    </row>
    <row r="11" spans="1:25" ht="15.75" customHeight="1" x14ac:dyDescent="0.3">
      <c r="A11" s="59"/>
      <c r="B11" s="5">
        <v>3</v>
      </c>
      <c r="C11" s="28">
        <v>500</v>
      </c>
      <c r="D11" s="1">
        <f t="shared" si="2"/>
        <v>1.0817515047438954E-2</v>
      </c>
      <c r="E11" s="1">
        <f t="shared" si="0"/>
        <v>1.2429216196844383E-2</v>
      </c>
      <c r="F11" s="28">
        <f t="shared" si="5"/>
        <v>1.2429216196844383E-2</v>
      </c>
      <c r="G11" s="18"/>
      <c r="H11" s="37">
        <v>2</v>
      </c>
      <c r="I11" s="1">
        <v>100</v>
      </c>
      <c r="J11" s="1">
        <v>10</v>
      </c>
      <c r="K11" s="1" t="s">
        <v>8</v>
      </c>
      <c r="L11" s="1" t="s">
        <v>7</v>
      </c>
      <c r="M11" s="1" t="s">
        <v>10</v>
      </c>
      <c r="N11" s="33">
        <v>10</v>
      </c>
      <c r="O11" s="33">
        <v>30</v>
      </c>
      <c r="P11" s="33">
        <v>60</v>
      </c>
      <c r="Q11" s="33" t="s">
        <v>83</v>
      </c>
      <c r="R11" s="33" t="s">
        <v>84</v>
      </c>
      <c r="S11" s="28">
        <v>100</v>
      </c>
      <c r="T11">
        <f t="shared" si="1"/>
        <v>10</v>
      </c>
      <c r="U11" s="44">
        <v>0</v>
      </c>
      <c r="V11" t="s">
        <v>94</v>
      </c>
      <c r="Y11" s="1"/>
    </row>
    <row r="12" spans="1:25" ht="15.75" customHeight="1" x14ac:dyDescent="0.3">
      <c r="A12" s="59"/>
      <c r="B12" s="5">
        <v>4</v>
      </c>
      <c r="C12" s="28">
        <v>500</v>
      </c>
      <c r="D12" s="22">
        <f t="shared" si="2"/>
        <v>1.0817515047438954E-2</v>
      </c>
      <c r="E12" s="22">
        <f t="shared" si="0"/>
        <v>1.2429216196844383E-2</v>
      </c>
      <c r="F12" s="28">
        <f t="shared" si="5"/>
        <v>1.2429216196844383E-2</v>
      </c>
      <c r="G12" s="22"/>
      <c r="H12" s="37">
        <v>2</v>
      </c>
      <c r="I12" s="22">
        <v>100</v>
      </c>
      <c r="J12" s="22">
        <v>20</v>
      </c>
      <c r="K12" s="22" t="s">
        <v>8</v>
      </c>
      <c r="L12" s="22" t="s">
        <v>7</v>
      </c>
      <c r="M12" s="22" t="s">
        <v>10</v>
      </c>
      <c r="N12" s="33">
        <v>10</v>
      </c>
      <c r="O12" s="33">
        <v>30</v>
      </c>
      <c r="P12" s="33">
        <v>60</v>
      </c>
      <c r="Q12" s="33" t="s">
        <v>83</v>
      </c>
      <c r="R12" s="33" t="s">
        <v>84</v>
      </c>
      <c r="S12" s="28">
        <v>100</v>
      </c>
      <c r="T12">
        <f t="shared" si="1"/>
        <v>10</v>
      </c>
      <c r="U12" s="44">
        <v>0</v>
      </c>
      <c r="V12" t="s">
        <v>94</v>
      </c>
      <c r="Y12" s="22"/>
    </row>
    <row r="13" spans="1:25" x14ac:dyDescent="0.3">
      <c r="A13" s="55" t="s">
        <v>20</v>
      </c>
      <c r="B13" s="6">
        <v>1</v>
      </c>
      <c r="C13" s="28">
        <v>500</v>
      </c>
      <c r="D13" s="1">
        <f t="shared" si="2"/>
        <v>1.0817515047438954E-2</v>
      </c>
      <c r="E13" s="1">
        <f t="shared" si="0"/>
        <v>1.2429216196844383E-2</v>
      </c>
      <c r="F13" s="28">
        <f t="shared" si="5"/>
        <v>1.2429216196844383E-2</v>
      </c>
      <c r="G13" s="18"/>
      <c r="H13" s="37">
        <v>2</v>
      </c>
      <c r="I13" s="1">
        <v>100</v>
      </c>
      <c r="J13" s="1">
        <v>1</v>
      </c>
      <c r="K13" s="1" t="s">
        <v>8</v>
      </c>
      <c r="L13" s="1" t="s">
        <v>14</v>
      </c>
      <c r="M13" s="1" t="s">
        <v>10</v>
      </c>
      <c r="N13" s="33">
        <v>10</v>
      </c>
      <c r="O13" s="33">
        <v>30</v>
      </c>
      <c r="P13" s="33">
        <v>60</v>
      </c>
      <c r="Q13" s="33" t="s">
        <v>83</v>
      </c>
      <c r="R13" s="33" t="s">
        <v>84</v>
      </c>
      <c r="S13" s="28">
        <v>100</v>
      </c>
      <c r="T13">
        <f t="shared" si="1"/>
        <v>10</v>
      </c>
      <c r="U13" s="44">
        <v>0</v>
      </c>
      <c r="V13" t="s">
        <v>94</v>
      </c>
    </row>
    <row r="14" spans="1:25" x14ac:dyDescent="0.3">
      <c r="A14" s="55"/>
      <c r="B14" s="6">
        <v>2</v>
      </c>
      <c r="C14" s="28">
        <v>500</v>
      </c>
      <c r="D14" s="1">
        <f t="shared" si="2"/>
        <v>1.0817515047438954E-2</v>
      </c>
      <c r="E14" s="1">
        <f t="shared" si="0"/>
        <v>1.2429216196844383E-2</v>
      </c>
      <c r="F14" s="28">
        <f t="shared" si="5"/>
        <v>1.2429216196844383E-2</v>
      </c>
      <c r="G14" s="18"/>
      <c r="H14" s="37">
        <v>2</v>
      </c>
      <c r="I14" s="1">
        <v>100</v>
      </c>
      <c r="J14" s="1">
        <v>1</v>
      </c>
      <c r="K14" s="1" t="s">
        <v>8</v>
      </c>
      <c r="L14" s="1" t="s">
        <v>44</v>
      </c>
      <c r="M14" s="1" t="s">
        <v>10</v>
      </c>
      <c r="N14" s="33">
        <v>10</v>
      </c>
      <c r="O14" s="33">
        <v>30</v>
      </c>
      <c r="P14" s="33">
        <v>60</v>
      </c>
      <c r="Q14" s="33" t="s">
        <v>83</v>
      </c>
      <c r="R14" s="33" t="s">
        <v>84</v>
      </c>
      <c r="S14" s="28">
        <v>100</v>
      </c>
      <c r="T14">
        <f t="shared" si="1"/>
        <v>10</v>
      </c>
      <c r="U14" s="44">
        <v>0</v>
      </c>
      <c r="V14" t="s">
        <v>94</v>
      </c>
    </row>
    <row r="15" spans="1:25" x14ac:dyDescent="0.3">
      <c r="A15" s="55"/>
      <c r="B15" s="6">
        <v>3</v>
      </c>
      <c r="C15" s="28">
        <v>500</v>
      </c>
      <c r="D15" s="1">
        <f t="shared" si="2"/>
        <v>1.0817515047438954E-2</v>
      </c>
      <c r="E15" s="1">
        <f t="shared" si="0"/>
        <v>1.2429216196844383E-2</v>
      </c>
      <c r="F15" s="28">
        <f t="shared" si="5"/>
        <v>1.2429216196844383E-2</v>
      </c>
      <c r="G15" s="18"/>
      <c r="H15" s="37">
        <v>2</v>
      </c>
      <c r="I15" s="1">
        <v>100</v>
      </c>
      <c r="J15" s="1">
        <v>1</v>
      </c>
      <c r="K15" s="1" t="s">
        <v>8</v>
      </c>
      <c r="L15" s="1" t="s">
        <v>45</v>
      </c>
      <c r="M15" s="1" t="s">
        <v>10</v>
      </c>
      <c r="N15" s="33">
        <v>10</v>
      </c>
      <c r="O15" s="33">
        <v>30</v>
      </c>
      <c r="P15" s="33">
        <v>60</v>
      </c>
      <c r="Q15" s="33" t="s">
        <v>83</v>
      </c>
      <c r="R15" s="33" t="s">
        <v>84</v>
      </c>
      <c r="S15" s="28">
        <v>100</v>
      </c>
      <c r="T15">
        <f t="shared" si="1"/>
        <v>10</v>
      </c>
      <c r="U15" s="44">
        <v>0</v>
      </c>
      <c r="V15" t="s">
        <v>94</v>
      </c>
    </row>
    <row r="16" spans="1:25" x14ac:dyDescent="0.3">
      <c r="A16" s="55"/>
      <c r="B16" s="6">
        <v>4</v>
      </c>
      <c r="C16" s="28">
        <v>500</v>
      </c>
      <c r="D16" s="1">
        <f t="shared" si="2"/>
        <v>1.0817515047438954E-2</v>
      </c>
      <c r="E16" s="1">
        <f t="shared" si="0"/>
        <v>1.2429216196844383E-2</v>
      </c>
      <c r="F16" s="28">
        <f t="shared" si="5"/>
        <v>1.2429216196844383E-2</v>
      </c>
      <c r="G16" s="18"/>
      <c r="H16" s="37">
        <v>2</v>
      </c>
      <c r="I16" s="1">
        <v>100</v>
      </c>
      <c r="J16" s="1">
        <v>1</v>
      </c>
      <c r="K16" s="1" t="s">
        <v>8</v>
      </c>
      <c r="L16" s="1" t="s">
        <v>46</v>
      </c>
      <c r="M16" s="1" t="s">
        <v>10</v>
      </c>
      <c r="N16" s="33">
        <v>10</v>
      </c>
      <c r="O16" s="33">
        <v>30</v>
      </c>
      <c r="P16" s="33">
        <v>60</v>
      </c>
      <c r="Q16" s="33" t="s">
        <v>83</v>
      </c>
      <c r="R16" s="33" t="s">
        <v>84</v>
      </c>
      <c r="S16" s="28">
        <v>100</v>
      </c>
      <c r="T16">
        <f t="shared" si="1"/>
        <v>10</v>
      </c>
      <c r="U16" s="44">
        <v>0</v>
      </c>
      <c r="V16" t="s">
        <v>94</v>
      </c>
    </row>
    <row r="17" spans="1:22" x14ac:dyDescent="0.3">
      <c r="A17" s="55"/>
      <c r="B17" s="6">
        <v>5</v>
      </c>
      <c r="C17" s="28">
        <v>500</v>
      </c>
      <c r="D17" s="1">
        <f t="shared" si="2"/>
        <v>1.0817515047438954E-2</v>
      </c>
      <c r="E17" s="1">
        <f t="shared" si="0"/>
        <v>1.2429216196844383E-2</v>
      </c>
      <c r="F17" s="28">
        <f t="shared" si="5"/>
        <v>1.2429216196844383E-2</v>
      </c>
      <c r="G17" s="18"/>
      <c r="H17" s="37">
        <v>2</v>
      </c>
      <c r="I17" s="1">
        <v>100</v>
      </c>
      <c r="J17" s="1">
        <v>1</v>
      </c>
      <c r="K17" s="1" t="s">
        <v>8</v>
      </c>
      <c r="L17" s="1" t="s">
        <v>15</v>
      </c>
      <c r="M17" s="1" t="s">
        <v>10</v>
      </c>
      <c r="N17" s="33">
        <v>10</v>
      </c>
      <c r="O17" s="33">
        <v>30</v>
      </c>
      <c r="P17" s="33">
        <v>60</v>
      </c>
      <c r="Q17" s="33" t="s">
        <v>83</v>
      </c>
      <c r="R17" s="33" t="s">
        <v>84</v>
      </c>
      <c r="S17" s="28">
        <v>100</v>
      </c>
      <c r="T17">
        <f t="shared" si="1"/>
        <v>10</v>
      </c>
      <c r="U17" s="44">
        <v>0</v>
      </c>
      <c r="V17" t="s">
        <v>94</v>
      </c>
    </row>
    <row r="18" spans="1:22" x14ac:dyDescent="0.3">
      <c r="A18" s="55"/>
      <c r="B18" s="6">
        <v>6</v>
      </c>
      <c r="C18" s="28">
        <v>500</v>
      </c>
      <c r="D18" s="1">
        <f t="shared" si="2"/>
        <v>1.0817515047438954E-2</v>
      </c>
      <c r="E18" s="1">
        <f t="shared" si="0"/>
        <v>1.2429216196844383E-2</v>
      </c>
      <c r="F18" s="28">
        <f t="shared" si="5"/>
        <v>1.2429216196844383E-2</v>
      </c>
      <c r="G18" s="18"/>
      <c r="H18" s="37">
        <v>2</v>
      </c>
      <c r="I18" s="1">
        <v>100</v>
      </c>
      <c r="J18" s="1">
        <v>1</v>
      </c>
      <c r="K18" s="1" t="s">
        <v>8</v>
      </c>
      <c r="L18" s="1" t="s">
        <v>16</v>
      </c>
      <c r="M18" s="1" t="s">
        <v>10</v>
      </c>
      <c r="N18" s="33">
        <v>10</v>
      </c>
      <c r="O18" s="33">
        <v>30</v>
      </c>
      <c r="P18" s="33">
        <v>60</v>
      </c>
      <c r="Q18" s="33" t="s">
        <v>83</v>
      </c>
      <c r="R18" s="33" t="s">
        <v>84</v>
      </c>
      <c r="S18" s="28">
        <v>100</v>
      </c>
      <c r="T18">
        <f t="shared" si="1"/>
        <v>10</v>
      </c>
      <c r="U18" s="44">
        <v>0</v>
      </c>
      <c r="V18" t="s">
        <v>94</v>
      </c>
    </row>
    <row r="19" spans="1:22" ht="15.6" hidden="1" thickTop="1" thickBot="1" x14ac:dyDescent="0.35">
      <c r="A19" s="21" t="s">
        <v>21</v>
      </c>
      <c r="B19" s="8">
        <v>1</v>
      </c>
      <c r="C19" s="28">
        <v>500</v>
      </c>
      <c r="D19" s="1">
        <f t="shared" si="2"/>
        <v>1.0817515047438954E-2</v>
      </c>
      <c r="E19" s="1">
        <f t="shared" si="0"/>
        <v>1.2429216196844383E-2</v>
      </c>
      <c r="F19" s="28">
        <f t="shared" si="5"/>
        <v>1.2429216196844383E-2</v>
      </c>
      <c r="G19" s="18"/>
      <c r="H19" s="37">
        <v>2</v>
      </c>
      <c r="I19" s="1">
        <v>100</v>
      </c>
      <c r="J19" s="1">
        <v>1</v>
      </c>
      <c r="K19" s="1" t="s">
        <v>8</v>
      </c>
      <c r="L19" s="1" t="s">
        <v>7</v>
      </c>
      <c r="M19" s="1" t="s">
        <v>10</v>
      </c>
      <c r="N19" s="33">
        <v>10</v>
      </c>
      <c r="O19" s="33">
        <v>30</v>
      </c>
      <c r="P19" s="33">
        <v>60</v>
      </c>
      <c r="Q19" s="33" t="s">
        <v>83</v>
      </c>
      <c r="R19" s="33" t="s">
        <v>84</v>
      </c>
      <c r="S19" s="28">
        <v>100</v>
      </c>
      <c r="T19">
        <f t="shared" si="1"/>
        <v>10</v>
      </c>
      <c r="U19" s="44">
        <v>0</v>
      </c>
      <c r="V19" t="s">
        <v>94</v>
      </c>
    </row>
    <row r="20" spans="1:22" hidden="1" x14ac:dyDescent="0.3">
      <c r="A20" s="58" t="s">
        <v>38</v>
      </c>
      <c r="B20" s="16">
        <v>1</v>
      </c>
      <c r="C20" s="28">
        <v>500</v>
      </c>
      <c r="D20" s="1">
        <f t="shared" si="2"/>
        <v>1.0817515047438954E-2</v>
      </c>
      <c r="E20" s="1">
        <f t="shared" si="0"/>
        <v>1.2429216196844383E-2</v>
      </c>
      <c r="F20" s="28">
        <f t="shared" si="5"/>
        <v>1.2429216196844383E-2</v>
      </c>
      <c r="G20" s="18"/>
      <c r="H20" s="37">
        <v>2</v>
      </c>
      <c r="I20" s="1">
        <v>100</v>
      </c>
      <c r="J20" s="1">
        <v>1</v>
      </c>
      <c r="K20" s="1" t="s">
        <v>8</v>
      </c>
      <c r="L20" s="1" t="s">
        <v>7</v>
      </c>
      <c r="M20" s="1" t="s">
        <v>10</v>
      </c>
      <c r="N20" s="33">
        <v>10</v>
      </c>
      <c r="O20" s="33">
        <v>30</v>
      </c>
      <c r="P20" s="33">
        <v>60</v>
      </c>
      <c r="Q20" s="33" t="s">
        <v>83</v>
      </c>
      <c r="R20" s="33" t="s">
        <v>84</v>
      </c>
      <c r="S20" s="28">
        <v>100</v>
      </c>
      <c r="T20">
        <f t="shared" si="1"/>
        <v>10</v>
      </c>
      <c r="U20" s="44">
        <v>0</v>
      </c>
      <c r="V20" t="s">
        <v>94</v>
      </c>
    </row>
    <row r="21" spans="1:22" hidden="1" x14ac:dyDescent="0.3">
      <c r="A21" s="58"/>
      <c r="B21" s="16">
        <v>2</v>
      </c>
      <c r="C21" s="28">
        <v>500</v>
      </c>
      <c r="D21" s="1">
        <f t="shared" si="2"/>
        <v>1.0817515047438954E-2</v>
      </c>
      <c r="E21" s="1">
        <f t="shared" si="0"/>
        <v>1.2429216196844383E-2</v>
      </c>
      <c r="F21" s="28">
        <f t="shared" si="5"/>
        <v>1.2429216196844383E-2</v>
      </c>
      <c r="G21" s="18"/>
      <c r="H21" s="37">
        <v>2</v>
      </c>
      <c r="I21" s="1">
        <v>100</v>
      </c>
      <c r="J21" s="1">
        <v>1</v>
      </c>
      <c r="K21" s="1" t="s">
        <v>8</v>
      </c>
      <c r="L21" s="1" t="s">
        <v>7</v>
      </c>
      <c r="M21" s="1" t="s">
        <v>10</v>
      </c>
      <c r="N21" s="33">
        <v>10</v>
      </c>
      <c r="O21" s="33">
        <v>30</v>
      </c>
      <c r="P21" s="33">
        <v>60</v>
      </c>
      <c r="Q21" s="33" t="s">
        <v>83</v>
      </c>
      <c r="R21" s="33" t="s">
        <v>84</v>
      </c>
      <c r="S21" s="28">
        <v>100</v>
      </c>
      <c r="T21">
        <f t="shared" si="1"/>
        <v>10</v>
      </c>
      <c r="U21" s="44">
        <v>0</v>
      </c>
      <c r="V21" t="s">
        <v>94</v>
      </c>
    </row>
    <row r="22" spans="1:22" x14ac:dyDescent="0.3">
      <c r="A22" s="56" t="s">
        <v>39</v>
      </c>
      <c r="B22" s="10">
        <v>1</v>
      </c>
      <c r="C22" s="28">
        <v>500</v>
      </c>
      <c r="D22" s="1">
        <f t="shared" si="2"/>
        <v>1.0817515047438954E-2</v>
      </c>
      <c r="E22" s="1">
        <f t="shared" si="0"/>
        <v>1.2429216196844383E-2</v>
      </c>
      <c r="F22" s="28">
        <f t="shared" si="5"/>
        <v>1.2429216196844383E-2</v>
      </c>
      <c r="G22" s="18"/>
      <c r="H22" s="37">
        <v>2</v>
      </c>
      <c r="I22" s="1">
        <v>100</v>
      </c>
      <c r="J22" s="1">
        <v>1</v>
      </c>
      <c r="K22" s="1" t="s">
        <v>40</v>
      </c>
      <c r="L22" s="1" t="s">
        <v>7</v>
      </c>
      <c r="M22" s="1" t="s">
        <v>10</v>
      </c>
      <c r="N22" s="33">
        <v>10</v>
      </c>
      <c r="O22" s="33">
        <v>30</v>
      </c>
      <c r="P22" s="33">
        <v>60</v>
      </c>
      <c r="Q22" s="33" t="s">
        <v>83</v>
      </c>
      <c r="R22" s="33" t="s">
        <v>84</v>
      </c>
      <c r="S22" s="28">
        <v>100</v>
      </c>
      <c r="T22">
        <f t="shared" si="1"/>
        <v>10</v>
      </c>
      <c r="U22" s="44">
        <v>0</v>
      </c>
      <c r="V22" t="s">
        <v>94</v>
      </c>
    </row>
    <row r="23" spans="1:22" x14ac:dyDescent="0.3">
      <c r="A23" s="56"/>
      <c r="B23" s="11">
        <v>2</v>
      </c>
      <c r="C23" s="28">
        <v>500</v>
      </c>
      <c r="D23" s="1">
        <f t="shared" si="2"/>
        <v>1.0817515047438954E-2</v>
      </c>
      <c r="E23" s="1">
        <f t="shared" si="0"/>
        <v>1.2429216196844383E-2</v>
      </c>
      <c r="F23" s="28">
        <f t="shared" si="5"/>
        <v>1.2429216196844383E-2</v>
      </c>
      <c r="G23" s="18"/>
      <c r="H23" s="37">
        <v>2</v>
      </c>
      <c r="I23" s="1">
        <v>100</v>
      </c>
      <c r="J23" s="1">
        <v>1</v>
      </c>
      <c r="K23" s="1" t="s">
        <v>41</v>
      </c>
      <c r="L23" s="1" t="s">
        <v>7</v>
      </c>
      <c r="M23" s="1" t="s">
        <v>10</v>
      </c>
      <c r="N23" s="33">
        <v>10</v>
      </c>
      <c r="O23" s="33">
        <v>30</v>
      </c>
      <c r="P23" s="33">
        <v>60</v>
      </c>
      <c r="Q23" s="33" t="s">
        <v>83</v>
      </c>
      <c r="R23" s="33" t="s">
        <v>84</v>
      </c>
      <c r="S23" s="28">
        <v>100</v>
      </c>
      <c r="T23">
        <f t="shared" si="1"/>
        <v>10</v>
      </c>
      <c r="U23" s="44">
        <v>0</v>
      </c>
      <c r="V23" t="s">
        <v>94</v>
      </c>
    </row>
    <row r="24" spans="1:22" x14ac:dyDescent="0.3">
      <c r="A24" s="56"/>
      <c r="B24" s="10">
        <v>3</v>
      </c>
      <c r="C24" s="28">
        <v>500</v>
      </c>
      <c r="D24" s="1">
        <f t="shared" si="2"/>
        <v>1.0817515047438954E-2</v>
      </c>
      <c r="E24" s="1">
        <f t="shared" si="0"/>
        <v>1.2429216196844383E-2</v>
      </c>
      <c r="F24" s="28">
        <f t="shared" si="5"/>
        <v>1.2429216196844383E-2</v>
      </c>
      <c r="G24" s="18"/>
      <c r="H24" s="37">
        <v>2</v>
      </c>
      <c r="I24" s="1">
        <v>100</v>
      </c>
      <c r="J24" s="1">
        <v>1</v>
      </c>
      <c r="K24" s="1" t="s">
        <v>8</v>
      </c>
      <c r="L24" s="1" t="s">
        <v>7</v>
      </c>
      <c r="M24" s="1" t="s">
        <v>10</v>
      </c>
      <c r="N24" s="33">
        <v>10</v>
      </c>
      <c r="O24" s="33">
        <v>30</v>
      </c>
      <c r="P24" s="33">
        <v>60</v>
      </c>
      <c r="Q24" s="33" t="s">
        <v>83</v>
      </c>
      <c r="R24" s="33" t="s">
        <v>84</v>
      </c>
      <c r="S24" s="28">
        <v>100</v>
      </c>
      <c r="T24">
        <f t="shared" si="1"/>
        <v>10</v>
      </c>
      <c r="U24" s="44">
        <v>0</v>
      </c>
      <c r="V24" t="s">
        <v>94</v>
      </c>
    </row>
    <row r="25" spans="1:22" x14ac:dyDescent="0.3">
      <c r="A25" s="56"/>
      <c r="B25" s="11">
        <v>4</v>
      </c>
      <c r="C25" s="28">
        <v>500</v>
      </c>
      <c r="D25" s="1">
        <f t="shared" si="2"/>
        <v>1.0817515047438954E-2</v>
      </c>
      <c r="E25" s="1">
        <f t="shared" si="0"/>
        <v>1.2429216196844383E-2</v>
      </c>
      <c r="F25" s="28">
        <f t="shared" si="5"/>
        <v>1.2429216196844383E-2</v>
      </c>
      <c r="G25" s="18"/>
      <c r="H25" s="37">
        <v>2</v>
      </c>
      <c r="I25" s="1">
        <v>100</v>
      </c>
      <c r="J25" s="1">
        <v>1</v>
      </c>
      <c r="K25" s="1" t="s">
        <v>42</v>
      </c>
      <c r="L25" s="1" t="s">
        <v>7</v>
      </c>
      <c r="M25" s="1" t="s">
        <v>10</v>
      </c>
      <c r="N25" s="33">
        <v>10</v>
      </c>
      <c r="O25" s="33">
        <v>30</v>
      </c>
      <c r="P25" s="33">
        <v>60</v>
      </c>
      <c r="Q25" s="33" t="s">
        <v>83</v>
      </c>
      <c r="R25" s="33" t="s">
        <v>84</v>
      </c>
      <c r="S25" s="28">
        <v>100</v>
      </c>
      <c r="T25">
        <f t="shared" si="1"/>
        <v>10</v>
      </c>
      <c r="U25" s="44">
        <v>0</v>
      </c>
      <c r="V25" t="s">
        <v>94</v>
      </c>
    </row>
    <row r="26" spans="1:22" x14ac:dyDescent="0.3">
      <c r="A26" s="56"/>
      <c r="B26" s="10">
        <v>5</v>
      </c>
      <c r="C26" s="28">
        <v>500</v>
      </c>
      <c r="D26" s="1">
        <f t="shared" si="2"/>
        <v>1.0817515047438954E-2</v>
      </c>
      <c r="E26" s="1">
        <f t="shared" si="0"/>
        <v>1.2429216196844383E-2</v>
      </c>
      <c r="F26" s="28">
        <f t="shared" si="5"/>
        <v>1.2429216196844383E-2</v>
      </c>
      <c r="G26" s="18"/>
      <c r="H26" s="37">
        <v>2</v>
      </c>
      <c r="I26" s="1">
        <v>100</v>
      </c>
      <c r="J26" s="1">
        <v>1</v>
      </c>
      <c r="K26" s="1" t="s">
        <v>43</v>
      </c>
      <c r="L26" s="1" t="s">
        <v>7</v>
      </c>
      <c r="M26" s="1" t="s">
        <v>10</v>
      </c>
      <c r="N26" s="33">
        <v>10</v>
      </c>
      <c r="O26" s="33">
        <v>300</v>
      </c>
      <c r="P26" s="33">
        <v>600</v>
      </c>
      <c r="Q26" s="33" t="s">
        <v>83</v>
      </c>
      <c r="R26" s="33" t="s">
        <v>84</v>
      </c>
      <c r="S26" s="28">
        <v>100</v>
      </c>
      <c r="T26">
        <f t="shared" si="1"/>
        <v>10</v>
      </c>
      <c r="U26" s="44">
        <v>0</v>
      </c>
      <c r="V26" t="s">
        <v>94</v>
      </c>
    </row>
    <row r="27" spans="1:22" x14ac:dyDescent="0.3">
      <c r="A27" s="57" t="s">
        <v>48</v>
      </c>
      <c r="B27" s="12">
        <v>1</v>
      </c>
      <c r="C27" s="28">
        <v>500</v>
      </c>
      <c r="D27" s="1">
        <f>2*LOG(C27)/(C27-1)</f>
        <v>1.0817515047438954E-2</v>
      </c>
      <c r="E27" s="1">
        <f t="shared" si="0"/>
        <v>1.2429216196844383E-2</v>
      </c>
      <c r="F27" s="28">
        <f t="shared" si="5"/>
        <v>1.2429216196844383E-2</v>
      </c>
      <c r="G27" s="18"/>
      <c r="H27" s="1">
        <v>1</v>
      </c>
      <c r="I27" s="1">
        <v>100</v>
      </c>
      <c r="J27" s="1">
        <v>1</v>
      </c>
      <c r="K27" s="1" t="s">
        <v>8</v>
      </c>
      <c r="L27" s="1" t="s">
        <v>7</v>
      </c>
      <c r="M27" s="1" t="s">
        <v>10</v>
      </c>
      <c r="N27" s="33">
        <v>10</v>
      </c>
      <c r="O27" s="33">
        <v>30</v>
      </c>
      <c r="P27" s="33">
        <v>60</v>
      </c>
      <c r="Q27" s="33" t="s">
        <v>83</v>
      </c>
      <c r="R27" s="33" t="s">
        <v>84</v>
      </c>
      <c r="S27" s="28">
        <v>100</v>
      </c>
      <c r="T27">
        <f t="shared" si="1"/>
        <v>10</v>
      </c>
      <c r="U27" s="44">
        <v>0</v>
      </c>
      <c r="V27" t="s">
        <v>94</v>
      </c>
    </row>
    <row r="28" spans="1:22" x14ac:dyDescent="0.3">
      <c r="A28" s="57"/>
      <c r="B28" s="12">
        <v>2</v>
      </c>
      <c r="C28" s="28">
        <v>500</v>
      </c>
      <c r="D28" s="1">
        <f>2*LOG(C28)/(C28-1)</f>
        <v>1.0817515047438954E-2</v>
      </c>
      <c r="E28" s="1">
        <f t="shared" si="0"/>
        <v>1.2429216196844383E-2</v>
      </c>
      <c r="F28" s="28">
        <f t="shared" si="5"/>
        <v>1.2429216196844383E-2</v>
      </c>
      <c r="G28" s="18"/>
      <c r="H28" s="1">
        <v>2</v>
      </c>
      <c r="I28" s="1">
        <v>100</v>
      </c>
      <c r="J28" s="1">
        <v>1</v>
      </c>
      <c r="K28" s="1" t="s">
        <v>8</v>
      </c>
      <c r="L28" s="1" t="s">
        <v>7</v>
      </c>
      <c r="M28" s="1" t="s">
        <v>10</v>
      </c>
      <c r="N28" s="33">
        <v>10</v>
      </c>
      <c r="O28" s="33">
        <v>30</v>
      </c>
      <c r="P28" s="33">
        <v>60</v>
      </c>
      <c r="Q28" s="33" t="s">
        <v>83</v>
      </c>
      <c r="R28" s="33" t="s">
        <v>84</v>
      </c>
      <c r="S28" s="28">
        <v>100</v>
      </c>
      <c r="T28">
        <f t="shared" si="1"/>
        <v>10</v>
      </c>
      <c r="U28" s="44">
        <v>0</v>
      </c>
      <c r="V28" t="s">
        <v>94</v>
      </c>
    </row>
    <row r="29" spans="1:22" x14ac:dyDescent="0.3">
      <c r="A29" s="57"/>
      <c r="B29" s="12">
        <v>3</v>
      </c>
      <c r="C29" s="28">
        <v>500</v>
      </c>
      <c r="D29" s="1">
        <f t="shared" si="2"/>
        <v>1.0817515047438954E-2</v>
      </c>
      <c r="E29" s="1">
        <f t="shared" si="0"/>
        <v>1.2429216196844383E-2</v>
      </c>
      <c r="F29" s="28">
        <f t="shared" si="5"/>
        <v>1.2429216196844383E-2</v>
      </c>
      <c r="G29" s="18"/>
      <c r="H29" s="1">
        <v>4</v>
      </c>
      <c r="I29" s="1">
        <v>100</v>
      </c>
      <c r="J29" s="1">
        <v>1</v>
      </c>
      <c r="K29" s="1" t="s">
        <v>8</v>
      </c>
      <c r="L29" s="1" t="s">
        <v>7</v>
      </c>
      <c r="M29" s="1" t="s">
        <v>10</v>
      </c>
      <c r="N29" s="33">
        <v>10</v>
      </c>
      <c r="O29" s="33">
        <v>30</v>
      </c>
      <c r="P29" s="33">
        <v>60</v>
      </c>
      <c r="Q29" s="33" t="s">
        <v>83</v>
      </c>
      <c r="R29" s="33" t="s">
        <v>84</v>
      </c>
      <c r="S29" s="28">
        <v>100</v>
      </c>
      <c r="T29">
        <f t="shared" si="1"/>
        <v>10</v>
      </c>
      <c r="U29" s="44">
        <v>0</v>
      </c>
      <c r="V29" t="s">
        <v>94</v>
      </c>
    </row>
    <row r="30" spans="1:22" x14ac:dyDescent="0.3">
      <c r="A30" s="57"/>
      <c r="B30" s="12">
        <v>4</v>
      </c>
      <c r="C30" s="28">
        <v>500</v>
      </c>
      <c r="D30" s="1">
        <f t="shared" si="2"/>
        <v>1.0817515047438954E-2</v>
      </c>
      <c r="E30" s="1">
        <f t="shared" si="0"/>
        <v>1.2429216196844383E-2</v>
      </c>
      <c r="F30" s="28">
        <f t="shared" si="5"/>
        <v>1.2429216196844383E-2</v>
      </c>
      <c r="G30" s="18"/>
      <c r="H30" s="1">
        <v>8</v>
      </c>
      <c r="I30" s="1">
        <v>100</v>
      </c>
      <c r="J30" s="1">
        <v>1</v>
      </c>
      <c r="K30" s="1" t="s">
        <v>8</v>
      </c>
      <c r="L30" s="1" t="s">
        <v>7</v>
      </c>
      <c r="M30" s="1" t="s">
        <v>10</v>
      </c>
      <c r="N30" s="33">
        <v>10</v>
      </c>
      <c r="O30" s="33">
        <v>30</v>
      </c>
      <c r="P30" s="33">
        <v>60</v>
      </c>
      <c r="Q30" s="33" t="s">
        <v>83</v>
      </c>
      <c r="R30" s="33" t="s">
        <v>84</v>
      </c>
      <c r="S30" s="28">
        <v>100</v>
      </c>
      <c r="T30">
        <f t="shared" si="1"/>
        <v>10</v>
      </c>
      <c r="U30" s="44">
        <v>0</v>
      </c>
      <c r="V30" t="s">
        <v>94</v>
      </c>
    </row>
    <row r="31" spans="1:22" x14ac:dyDescent="0.3">
      <c r="A31" s="57"/>
      <c r="B31" s="12">
        <v>5</v>
      </c>
      <c r="C31" s="28">
        <v>500</v>
      </c>
      <c r="D31" s="1">
        <f t="shared" si="2"/>
        <v>1.0817515047438954E-2</v>
      </c>
      <c r="E31" s="1">
        <f t="shared" si="0"/>
        <v>1.2429216196844383E-2</v>
      </c>
      <c r="F31" s="28">
        <f t="shared" si="5"/>
        <v>1.2429216196844383E-2</v>
      </c>
      <c r="G31" s="18"/>
      <c r="H31" s="1">
        <v>16</v>
      </c>
      <c r="I31" s="1">
        <v>100</v>
      </c>
      <c r="J31" s="1">
        <v>1</v>
      </c>
      <c r="K31" s="1" t="s">
        <v>8</v>
      </c>
      <c r="L31" s="1" t="s">
        <v>7</v>
      </c>
      <c r="M31" s="1" t="s">
        <v>10</v>
      </c>
      <c r="N31" s="33">
        <v>10</v>
      </c>
      <c r="O31" s="33">
        <v>30</v>
      </c>
      <c r="P31" s="33">
        <v>60</v>
      </c>
      <c r="Q31" s="33" t="s">
        <v>83</v>
      </c>
      <c r="R31" s="33" t="s">
        <v>84</v>
      </c>
      <c r="S31" s="28">
        <v>100</v>
      </c>
      <c r="T31">
        <f t="shared" si="1"/>
        <v>10</v>
      </c>
      <c r="U31" s="44">
        <v>0</v>
      </c>
      <c r="V31" t="s">
        <v>94</v>
      </c>
    </row>
    <row r="32" spans="1:22" x14ac:dyDescent="0.3">
      <c r="A32" s="57"/>
      <c r="B32" s="12">
        <v>6</v>
      </c>
      <c r="C32" s="28">
        <v>500</v>
      </c>
      <c r="D32" s="1">
        <f t="shared" si="2"/>
        <v>1.0817515047438954E-2</v>
      </c>
      <c r="E32" s="1">
        <f t="shared" si="0"/>
        <v>1.2429216196844383E-2</v>
      </c>
      <c r="F32" s="28">
        <f t="shared" si="5"/>
        <v>1.2429216196844383E-2</v>
      </c>
      <c r="G32" s="18"/>
      <c r="H32" s="1">
        <v>32</v>
      </c>
      <c r="I32" s="1">
        <v>100</v>
      </c>
      <c r="J32" s="1">
        <v>1</v>
      </c>
      <c r="K32" s="1" t="s">
        <v>8</v>
      </c>
      <c r="L32" s="1" t="s">
        <v>7</v>
      </c>
      <c r="M32" s="1" t="s">
        <v>10</v>
      </c>
      <c r="N32" s="33">
        <v>10</v>
      </c>
      <c r="O32" s="33">
        <v>30</v>
      </c>
      <c r="P32" s="33">
        <v>60</v>
      </c>
      <c r="Q32" s="33" t="s">
        <v>83</v>
      </c>
      <c r="R32" s="33" t="s">
        <v>84</v>
      </c>
      <c r="S32" s="28">
        <v>100</v>
      </c>
      <c r="T32">
        <f t="shared" si="1"/>
        <v>10</v>
      </c>
      <c r="U32" s="44">
        <v>0</v>
      </c>
      <c r="V32" t="s">
        <v>94</v>
      </c>
    </row>
    <row r="33" spans="1:22" x14ac:dyDescent="0.3">
      <c r="A33" s="52" t="s">
        <v>49</v>
      </c>
      <c r="B33" s="14">
        <v>1</v>
      </c>
      <c r="C33" s="28">
        <v>500</v>
      </c>
      <c r="D33" s="1">
        <f t="shared" si="2"/>
        <v>1.0817515047438954E-2</v>
      </c>
      <c r="E33" s="1">
        <f t="shared" si="0"/>
        <v>1.2429216196844383E-2</v>
      </c>
      <c r="F33" s="28">
        <f t="shared" si="5"/>
        <v>1.2429216196844383E-2</v>
      </c>
      <c r="G33" s="18"/>
      <c r="H33" s="1">
        <v>2</v>
      </c>
      <c r="I33" s="1">
        <v>100</v>
      </c>
      <c r="J33" s="1">
        <v>1</v>
      </c>
      <c r="K33" s="1" t="s">
        <v>8</v>
      </c>
      <c r="L33" s="1" t="s">
        <v>7</v>
      </c>
      <c r="M33" s="1" t="s">
        <v>50</v>
      </c>
      <c r="N33" s="33">
        <v>10</v>
      </c>
      <c r="O33" s="33">
        <v>30</v>
      </c>
      <c r="P33" s="33">
        <v>60</v>
      </c>
      <c r="Q33" s="33" t="s">
        <v>83</v>
      </c>
      <c r="R33" s="33" t="s">
        <v>84</v>
      </c>
      <c r="S33" s="28">
        <v>100</v>
      </c>
      <c r="T33">
        <f t="shared" si="1"/>
        <v>10</v>
      </c>
      <c r="U33" s="44">
        <v>0</v>
      </c>
      <c r="V33" t="s">
        <v>94</v>
      </c>
    </row>
    <row r="34" spans="1:22" x14ac:dyDescent="0.3">
      <c r="A34" s="52"/>
      <c r="B34" s="14">
        <v>2</v>
      </c>
      <c r="C34" s="28">
        <v>500</v>
      </c>
      <c r="D34" s="1">
        <f t="shared" si="2"/>
        <v>1.0817515047438954E-2</v>
      </c>
      <c r="E34" s="1">
        <f t="shared" si="0"/>
        <v>1.2429216196844383E-2</v>
      </c>
      <c r="F34" s="28">
        <f t="shared" si="5"/>
        <v>1.2429216196844383E-2</v>
      </c>
      <c r="G34" s="18"/>
      <c r="H34" s="37">
        <v>2</v>
      </c>
      <c r="I34" s="1">
        <v>100</v>
      </c>
      <c r="J34" s="1">
        <v>1</v>
      </c>
      <c r="K34" s="1" t="s">
        <v>8</v>
      </c>
      <c r="L34" s="1" t="s">
        <v>7</v>
      </c>
      <c r="M34" s="1" t="s">
        <v>51</v>
      </c>
      <c r="N34" s="33">
        <v>10</v>
      </c>
      <c r="O34" s="33">
        <v>30</v>
      </c>
      <c r="P34" s="33">
        <v>60</v>
      </c>
      <c r="Q34" s="33" t="s">
        <v>83</v>
      </c>
      <c r="R34" s="33" t="s">
        <v>84</v>
      </c>
      <c r="S34" s="28">
        <v>100</v>
      </c>
      <c r="T34">
        <f t="shared" si="1"/>
        <v>10</v>
      </c>
      <c r="U34" s="44">
        <v>0</v>
      </c>
      <c r="V34" t="s">
        <v>94</v>
      </c>
    </row>
    <row r="35" spans="1:22" x14ac:dyDescent="0.3">
      <c r="A35" s="52"/>
      <c r="B35" s="14">
        <v>3</v>
      </c>
      <c r="C35" s="28">
        <v>500</v>
      </c>
      <c r="D35" s="1">
        <f t="shared" si="2"/>
        <v>1.0817515047438954E-2</v>
      </c>
      <c r="E35" s="1">
        <f t="shared" si="0"/>
        <v>1.2429216196844383E-2</v>
      </c>
      <c r="F35" s="28">
        <f t="shared" si="5"/>
        <v>1.2429216196844383E-2</v>
      </c>
      <c r="G35" s="18"/>
      <c r="H35" s="37">
        <v>2</v>
      </c>
      <c r="I35" s="1">
        <v>100</v>
      </c>
      <c r="J35" s="1">
        <v>1</v>
      </c>
      <c r="K35" s="1" t="s">
        <v>8</v>
      </c>
      <c r="L35" s="1" t="s">
        <v>7</v>
      </c>
      <c r="M35" s="1" t="s">
        <v>52</v>
      </c>
      <c r="N35" s="33">
        <v>10</v>
      </c>
      <c r="O35" s="33">
        <v>30</v>
      </c>
      <c r="P35" s="33">
        <v>60</v>
      </c>
      <c r="Q35" s="33" t="s">
        <v>83</v>
      </c>
      <c r="R35" s="33" t="s">
        <v>84</v>
      </c>
      <c r="S35" s="28">
        <v>100</v>
      </c>
      <c r="T35">
        <f t="shared" si="1"/>
        <v>10</v>
      </c>
      <c r="U35" s="44">
        <v>0</v>
      </c>
      <c r="V35" t="s">
        <v>94</v>
      </c>
    </row>
    <row r="36" spans="1:22" x14ac:dyDescent="0.3">
      <c r="A36" s="52"/>
      <c r="B36" s="14">
        <v>4</v>
      </c>
      <c r="C36" s="28">
        <v>500</v>
      </c>
      <c r="D36" s="1">
        <f t="shared" si="2"/>
        <v>1.0817515047438954E-2</v>
      </c>
      <c r="E36" s="1">
        <f t="shared" si="0"/>
        <v>1.2429216196844383E-2</v>
      </c>
      <c r="F36" s="28">
        <f t="shared" si="5"/>
        <v>1.2429216196844383E-2</v>
      </c>
      <c r="G36" s="18"/>
      <c r="H36" s="37">
        <v>2</v>
      </c>
      <c r="I36" s="1">
        <v>100</v>
      </c>
      <c r="J36" s="1">
        <v>1</v>
      </c>
      <c r="K36" s="1" t="s">
        <v>8</v>
      </c>
      <c r="L36" s="1" t="s">
        <v>7</v>
      </c>
      <c r="M36" s="1" t="s">
        <v>53</v>
      </c>
      <c r="N36" s="33">
        <v>10</v>
      </c>
      <c r="O36" s="33">
        <v>30</v>
      </c>
      <c r="P36" s="33">
        <v>60</v>
      </c>
      <c r="Q36" s="33" t="s">
        <v>83</v>
      </c>
      <c r="R36" s="33" t="s">
        <v>84</v>
      </c>
      <c r="S36" s="28">
        <v>100</v>
      </c>
      <c r="T36">
        <f t="shared" si="1"/>
        <v>10</v>
      </c>
      <c r="U36" s="44">
        <v>0</v>
      </c>
      <c r="V36" t="s">
        <v>94</v>
      </c>
    </row>
    <row r="37" spans="1:22" x14ac:dyDescent="0.3">
      <c r="A37" s="52"/>
      <c r="B37" s="14">
        <v>5</v>
      </c>
      <c r="C37" s="28">
        <v>500</v>
      </c>
      <c r="D37" s="1">
        <f t="shared" si="2"/>
        <v>1.0817515047438954E-2</v>
      </c>
      <c r="E37" s="1">
        <f t="shared" si="0"/>
        <v>1.2429216196844383E-2</v>
      </c>
      <c r="F37" s="28">
        <f t="shared" si="5"/>
        <v>1.2429216196844383E-2</v>
      </c>
      <c r="G37" s="18"/>
      <c r="H37" s="37">
        <v>2</v>
      </c>
      <c r="I37" s="1">
        <v>100</v>
      </c>
      <c r="J37" s="1">
        <v>1</v>
      </c>
      <c r="K37" s="1" t="s">
        <v>8</v>
      </c>
      <c r="L37" s="1" t="s">
        <v>7</v>
      </c>
      <c r="M37" s="1" t="s">
        <v>54</v>
      </c>
      <c r="N37" s="33">
        <v>10</v>
      </c>
      <c r="O37" s="33">
        <v>30</v>
      </c>
      <c r="P37" s="33">
        <v>60</v>
      </c>
      <c r="Q37" s="33" t="s">
        <v>83</v>
      </c>
      <c r="R37" s="33" t="s">
        <v>84</v>
      </c>
      <c r="S37" s="28">
        <v>100</v>
      </c>
      <c r="T37">
        <f t="shared" si="1"/>
        <v>10</v>
      </c>
      <c r="U37" s="44">
        <v>0</v>
      </c>
      <c r="V37" t="s">
        <v>94</v>
      </c>
    </row>
    <row r="38" spans="1:22" x14ac:dyDescent="0.3">
      <c r="A38" s="51" t="s">
        <v>80</v>
      </c>
      <c r="B38" s="19">
        <v>1</v>
      </c>
      <c r="C38" s="28">
        <v>500</v>
      </c>
      <c r="D38" s="1"/>
      <c r="E38" s="18">
        <f t="shared" si="0"/>
        <v>1.2429216196844383E-2</v>
      </c>
      <c r="F38" s="28">
        <f t="shared" si="5"/>
        <v>1.2429216196844383E-2</v>
      </c>
      <c r="G38" s="18">
        <v>1</v>
      </c>
      <c r="H38" s="37">
        <v>2</v>
      </c>
      <c r="I38" s="18">
        <v>100</v>
      </c>
      <c r="J38" s="18">
        <v>1</v>
      </c>
      <c r="K38" s="18" t="s">
        <v>8</v>
      </c>
      <c r="L38" s="18" t="s">
        <v>7</v>
      </c>
      <c r="M38" s="24" t="s">
        <v>10</v>
      </c>
      <c r="N38" s="33">
        <v>10</v>
      </c>
      <c r="O38" s="33">
        <v>30</v>
      </c>
      <c r="P38" s="33">
        <v>60</v>
      </c>
      <c r="Q38" s="33" t="s">
        <v>83</v>
      </c>
      <c r="R38" s="33" t="s">
        <v>84</v>
      </c>
      <c r="S38" s="28">
        <v>100</v>
      </c>
      <c r="T38">
        <f t="shared" si="1"/>
        <v>10</v>
      </c>
      <c r="U38" s="44">
        <v>0</v>
      </c>
      <c r="V38" t="s">
        <v>94</v>
      </c>
    </row>
    <row r="39" spans="1:22" x14ac:dyDescent="0.3">
      <c r="A39" s="51"/>
      <c r="B39" s="19">
        <v>2</v>
      </c>
      <c r="C39" s="28">
        <v>500</v>
      </c>
      <c r="D39" s="1"/>
      <c r="E39" s="18">
        <f t="shared" si="0"/>
        <v>1.2429216196844383E-2</v>
      </c>
      <c r="F39" s="28">
        <f t="shared" si="5"/>
        <v>1.2429216196844383E-2</v>
      </c>
      <c r="G39" s="18">
        <v>2</v>
      </c>
      <c r="H39" s="37">
        <v>2</v>
      </c>
      <c r="I39" s="18">
        <v>100</v>
      </c>
      <c r="J39" s="18">
        <v>1</v>
      </c>
      <c r="K39" s="18" t="s">
        <v>8</v>
      </c>
      <c r="L39" s="18" t="s">
        <v>7</v>
      </c>
      <c r="M39" s="24" t="s">
        <v>10</v>
      </c>
      <c r="N39" s="33">
        <v>10</v>
      </c>
      <c r="O39" s="33">
        <v>30</v>
      </c>
      <c r="P39" s="33">
        <v>60</v>
      </c>
      <c r="Q39" s="33" t="s">
        <v>83</v>
      </c>
      <c r="R39" s="33" t="s">
        <v>84</v>
      </c>
      <c r="S39" s="28">
        <v>100</v>
      </c>
      <c r="T39">
        <f t="shared" si="1"/>
        <v>10</v>
      </c>
      <c r="U39" s="44">
        <v>0</v>
      </c>
      <c r="V39" t="s">
        <v>94</v>
      </c>
    </row>
    <row r="40" spans="1:22" x14ac:dyDescent="0.3">
      <c r="A40" s="51"/>
      <c r="B40" s="19">
        <v>3</v>
      </c>
      <c r="C40" s="28">
        <v>500</v>
      </c>
      <c r="D40" s="1"/>
      <c r="E40" s="18">
        <f t="shared" si="0"/>
        <v>1.2429216196844383E-2</v>
      </c>
      <c r="F40" s="28">
        <f t="shared" si="5"/>
        <v>1.2429216196844383E-2</v>
      </c>
      <c r="G40" s="18">
        <v>5</v>
      </c>
      <c r="H40" s="37">
        <v>2</v>
      </c>
      <c r="I40" s="18">
        <v>100</v>
      </c>
      <c r="J40" s="18">
        <v>1</v>
      </c>
      <c r="K40" s="18" t="s">
        <v>8</v>
      </c>
      <c r="L40" s="18" t="s">
        <v>7</v>
      </c>
      <c r="M40" s="24" t="s">
        <v>10</v>
      </c>
      <c r="N40" s="33">
        <v>10</v>
      </c>
      <c r="O40" s="33">
        <v>30</v>
      </c>
      <c r="P40" s="33">
        <v>60</v>
      </c>
      <c r="Q40" s="33" t="s">
        <v>83</v>
      </c>
      <c r="R40" s="33" t="s">
        <v>84</v>
      </c>
      <c r="S40" s="28">
        <v>100</v>
      </c>
      <c r="T40">
        <f t="shared" si="1"/>
        <v>10</v>
      </c>
      <c r="U40" s="44">
        <v>0</v>
      </c>
      <c r="V40" t="s">
        <v>94</v>
      </c>
    </row>
    <row r="41" spans="1:22" x14ac:dyDescent="0.3">
      <c r="A41" s="51"/>
      <c r="B41" s="19">
        <v>4</v>
      </c>
      <c r="C41" s="28">
        <v>500</v>
      </c>
      <c r="D41" s="1"/>
      <c r="E41" s="18">
        <f t="shared" si="0"/>
        <v>1.2429216196844383E-2</v>
      </c>
      <c r="F41" s="28">
        <f t="shared" si="5"/>
        <v>1.2429216196844383E-2</v>
      </c>
      <c r="G41" s="18">
        <v>10</v>
      </c>
      <c r="H41" s="37">
        <v>2</v>
      </c>
      <c r="I41" s="18">
        <v>100</v>
      </c>
      <c r="J41" s="18">
        <v>1</v>
      </c>
      <c r="K41" s="18" t="s">
        <v>8</v>
      </c>
      <c r="L41" s="18" t="s">
        <v>7</v>
      </c>
      <c r="M41" s="24" t="s">
        <v>10</v>
      </c>
      <c r="N41" s="33">
        <v>10</v>
      </c>
      <c r="O41" s="33">
        <v>30</v>
      </c>
      <c r="P41" s="33">
        <v>60</v>
      </c>
      <c r="Q41" s="33" t="s">
        <v>83</v>
      </c>
      <c r="R41" s="33" t="s">
        <v>84</v>
      </c>
      <c r="S41" s="28">
        <v>100</v>
      </c>
      <c r="T41">
        <f t="shared" si="1"/>
        <v>10</v>
      </c>
      <c r="U41" s="44">
        <v>0</v>
      </c>
      <c r="V41" t="s">
        <v>94</v>
      </c>
    </row>
    <row r="42" spans="1:22" x14ac:dyDescent="0.3">
      <c r="A42" s="51"/>
      <c r="B42" s="19">
        <v>5</v>
      </c>
      <c r="C42" s="28">
        <v>500</v>
      </c>
      <c r="D42" s="18"/>
      <c r="E42" s="18">
        <f t="shared" ref="E42:E48" si="6">LN(C42)/(C42)</f>
        <v>1.2429216196844383E-2</v>
      </c>
      <c r="F42" s="28">
        <f t="shared" si="5"/>
        <v>1.2429216196844383E-2</v>
      </c>
      <c r="G42" s="18">
        <v>100</v>
      </c>
      <c r="H42" s="37">
        <v>2</v>
      </c>
      <c r="I42" s="18">
        <v>100</v>
      </c>
      <c r="J42" s="18">
        <v>1</v>
      </c>
      <c r="K42" s="18" t="s">
        <v>8</v>
      </c>
      <c r="L42" s="18" t="s">
        <v>7</v>
      </c>
      <c r="M42" s="24" t="s">
        <v>10</v>
      </c>
      <c r="N42" s="33">
        <v>10</v>
      </c>
      <c r="O42" s="33">
        <v>30</v>
      </c>
      <c r="P42" s="33">
        <v>60</v>
      </c>
      <c r="Q42" s="33" t="s">
        <v>83</v>
      </c>
      <c r="R42" s="33" t="s">
        <v>84</v>
      </c>
      <c r="S42" s="28">
        <v>100</v>
      </c>
      <c r="T42">
        <f t="shared" si="1"/>
        <v>10</v>
      </c>
      <c r="U42" s="44">
        <v>0</v>
      </c>
      <c r="V42" t="s">
        <v>94</v>
      </c>
    </row>
    <row r="43" spans="1:22" ht="15" hidden="1" customHeight="1" x14ac:dyDescent="0.3">
      <c r="A43" s="50" t="s">
        <v>81</v>
      </c>
      <c r="B43" s="23">
        <v>1</v>
      </c>
      <c r="C43" s="37">
        <v>500</v>
      </c>
      <c r="D43" s="20">
        <f>2*LOG(C43)/(C43-1)</f>
        <v>1.0817515047438954E-2</v>
      </c>
      <c r="E43" s="20">
        <f t="shared" si="6"/>
        <v>1.2429216196844383E-2</v>
      </c>
      <c r="F43" s="28">
        <f t="shared" si="5"/>
        <v>1.2429216196844383E-2</v>
      </c>
      <c r="G43" s="20"/>
      <c r="H43" s="37">
        <v>2</v>
      </c>
      <c r="I43" s="37">
        <v>100</v>
      </c>
      <c r="J43" s="37">
        <v>1</v>
      </c>
      <c r="K43" s="37" t="s">
        <v>8</v>
      </c>
      <c r="L43" s="37" t="s">
        <v>7</v>
      </c>
      <c r="M43" s="37" t="s">
        <v>10</v>
      </c>
      <c r="N43" s="37">
        <v>10</v>
      </c>
      <c r="O43" s="37">
        <v>30</v>
      </c>
      <c r="P43" s="37">
        <v>60</v>
      </c>
      <c r="Q43" s="37" t="s">
        <v>83</v>
      </c>
      <c r="R43" s="37" t="s">
        <v>84</v>
      </c>
      <c r="S43" s="37">
        <v>100</v>
      </c>
      <c r="T43">
        <f t="shared" si="1"/>
        <v>10</v>
      </c>
      <c r="U43" s="44">
        <v>0</v>
      </c>
      <c r="V43" t="s">
        <v>94</v>
      </c>
    </row>
    <row r="44" spans="1:22" hidden="1" x14ac:dyDescent="0.3">
      <c r="A44" s="50"/>
      <c r="B44" s="23">
        <v>2</v>
      </c>
      <c r="C44" s="37">
        <v>500</v>
      </c>
      <c r="D44" s="20">
        <f>2*LOG(C44)/(C44-1)</f>
        <v>1.0817515047438954E-2</v>
      </c>
      <c r="E44" s="20">
        <f t="shared" si="6"/>
        <v>1.2429216196844383E-2</v>
      </c>
      <c r="F44" s="28">
        <f t="shared" si="5"/>
        <v>1.2429216196844383E-2</v>
      </c>
      <c r="G44" s="20"/>
      <c r="H44" s="37">
        <v>2</v>
      </c>
      <c r="I44" s="37">
        <v>100</v>
      </c>
      <c r="J44" s="37">
        <v>1</v>
      </c>
      <c r="K44" s="37" t="s">
        <v>8</v>
      </c>
      <c r="L44" s="37" t="s">
        <v>7</v>
      </c>
      <c r="M44" s="37" t="s">
        <v>10</v>
      </c>
      <c r="N44" s="37">
        <v>10</v>
      </c>
      <c r="O44" s="37">
        <v>30</v>
      </c>
      <c r="P44" s="37">
        <v>60</v>
      </c>
      <c r="Q44" s="37" t="s">
        <v>83</v>
      </c>
      <c r="R44" s="37" t="s">
        <v>84</v>
      </c>
      <c r="S44" s="37">
        <v>100</v>
      </c>
      <c r="T44">
        <f t="shared" si="1"/>
        <v>10</v>
      </c>
      <c r="U44" s="44">
        <v>0</v>
      </c>
      <c r="V44" t="s">
        <v>94</v>
      </c>
    </row>
    <row r="45" spans="1:22" hidden="1" x14ac:dyDescent="0.3">
      <c r="A45" s="50"/>
      <c r="B45" s="23">
        <v>3</v>
      </c>
      <c r="C45" s="37">
        <v>500</v>
      </c>
      <c r="D45" s="20">
        <f t="shared" ref="D45:D47" si="7">2*LOG(C45)/(C45-1)</f>
        <v>1.0817515047438954E-2</v>
      </c>
      <c r="E45" s="20">
        <f t="shared" si="6"/>
        <v>1.2429216196844383E-2</v>
      </c>
      <c r="F45" s="28">
        <f t="shared" si="5"/>
        <v>1.2429216196844383E-2</v>
      </c>
      <c r="G45" s="20"/>
      <c r="H45" s="37">
        <v>2</v>
      </c>
      <c r="I45" s="37">
        <v>100</v>
      </c>
      <c r="J45" s="37">
        <v>1</v>
      </c>
      <c r="K45" s="37" t="s">
        <v>8</v>
      </c>
      <c r="L45" s="37" t="s">
        <v>7</v>
      </c>
      <c r="M45" s="37" t="s">
        <v>10</v>
      </c>
      <c r="N45" s="37">
        <v>10</v>
      </c>
      <c r="O45" s="37">
        <v>30</v>
      </c>
      <c r="P45" s="37">
        <v>60</v>
      </c>
      <c r="Q45" s="37" t="s">
        <v>83</v>
      </c>
      <c r="R45" s="37" t="s">
        <v>84</v>
      </c>
      <c r="S45" s="37">
        <v>100</v>
      </c>
      <c r="T45">
        <f t="shared" si="1"/>
        <v>10</v>
      </c>
      <c r="U45" s="44">
        <v>0</v>
      </c>
      <c r="V45" t="s">
        <v>94</v>
      </c>
    </row>
    <row r="46" spans="1:22" hidden="1" x14ac:dyDescent="0.3">
      <c r="A46" s="50"/>
      <c r="B46" s="23">
        <v>4</v>
      </c>
      <c r="C46" s="37">
        <v>500</v>
      </c>
      <c r="D46" s="20">
        <f t="shared" si="7"/>
        <v>1.0817515047438954E-2</v>
      </c>
      <c r="E46" s="20">
        <f t="shared" si="6"/>
        <v>1.2429216196844383E-2</v>
      </c>
      <c r="F46" s="28">
        <f t="shared" si="5"/>
        <v>1.2429216196844383E-2</v>
      </c>
      <c r="G46" s="20"/>
      <c r="H46" s="37">
        <v>2</v>
      </c>
      <c r="I46" s="37">
        <v>100</v>
      </c>
      <c r="J46" s="37">
        <v>1</v>
      </c>
      <c r="K46" s="37" t="s">
        <v>8</v>
      </c>
      <c r="L46" s="37" t="s">
        <v>7</v>
      </c>
      <c r="M46" s="37" t="s">
        <v>10</v>
      </c>
      <c r="N46" s="37">
        <v>10</v>
      </c>
      <c r="O46" s="37">
        <v>30</v>
      </c>
      <c r="P46" s="37">
        <v>60</v>
      </c>
      <c r="Q46" s="37" t="s">
        <v>83</v>
      </c>
      <c r="R46" s="37" t="s">
        <v>84</v>
      </c>
      <c r="S46" s="37">
        <v>100</v>
      </c>
      <c r="T46">
        <f t="shared" si="1"/>
        <v>10</v>
      </c>
      <c r="U46" s="44">
        <v>0</v>
      </c>
      <c r="V46" t="s">
        <v>94</v>
      </c>
    </row>
    <row r="47" spans="1:22" hidden="1" x14ac:dyDescent="0.3">
      <c r="A47" s="50"/>
      <c r="B47" s="23">
        <v>5</v>
      </c>
      <c r="C47" s="37">
        <v>500</v>
      </c>
      <c r="D47" s="22">
        <f t="shared" si="7"/>
        <v>1.0817515047438954E-2</v>
      </c>
      <c r="E47" s="22">
        <f t="shared" si="6"/>
        <v>1.2429216196844383E-2</v>
      </c>
      <c r="F47" s="28">
        <f t="shared" si="5"/>
        <v>1.2429216196844383E-2</v>
      </c>
      <c r="G47" s="22"/>
      <c r="H47" s="37">
        <v>2</v>
      </c>
      <c r="I47" s="37">
        <v>100</v>
      </c>
      <c r="J47" s="37">
        <v>1</v>
      </c>
      <c r="K47" s="37" t="s">
        <v>8</v>
      </c>
      <c r="L47" s="37" t="s">
        <v>7</v>
      </c>
      <c r="M47" s="37" t="s">
        <v>10</v>
      </c>
      <c r="N47" s="37">
        <v>10</v>
      </c>
      <c r="O47" s="37">
        <v>30</v>
      </c>
      <c r="P47" s="37">
        <v>60</v>
      </c>
      <c r="Q47" s="37" t="s">
        <v>83</v>
      </c>
      <c r="R47" s="37" t="s">
        <v>84</v>
      </c>
      <c r="S47" s="37">
        <v>100</v>
      </c>
      <c r="T47">
        <f t="shared" si="1"/>
        <v>10</v>
      </c>
      <c r="U47" s="44">
        <v>0</v>
      </c>
      <c r="V47" t="s">
        <v>94</v>
      </c>
    </row>
    <row r="48" spans="1:22" hidden="1" x14ac:dyDescent="0.3">
      <c r="A48" s="50"/>
      <c r="B48" s="23">
        <v>6</v>
      </c>
      <c r="C48" s="37">
        <v>500</v>
      </c>
      <c r="D48" s="22"/>
      <c r="E48" s="22">
        <f t="shared" si="6"/>
        <v>1.2429216196844383E-2</v>
      </c>
      <c r="F48" s="28">
        <f t="shared" si="5"/>
        <v>1.2429216196844383E-2</v>
      </c>
      <c r="G48" s="22"/>
      <c r="H48" s="37">
        <v>2</v>
      </c>
      <c r="I48" s="37">
        <v>100</v>
      </c>
      <c r="J48" s="37">
        <v>1</v>
      </c>
      <c r="K48" s="37" t="s">
        <v>8</v>
      </c>
      <c r="L48" s="37" t="s">
        <v>7</v>
      </c>
      <c r="M48" s="37" t="s">
        <v>10</v>
      </c>
      <c r="N48" s="37">
        <v>10</v>
      </c>
      <c r="O48" s="37">
        <v>30</v>
      </c>
      <c r="P48" s="37">
        <v>60</v>
      </c>
      <c r="Q48" s="37" t="s">
        <v>83</v>
      </c>
      <c r="R48" s="37" t="s">
        <v>84</v>
      </c>
      <c r="S48" s="37">
        <v>100</v>
      </c>
      <c r="T48">
        <f t="shared" si="1"/>
        <v>10</v>
      </c>
      <c r="U48" s="44">
        <v>0</v>
      </c>
      <c r="V48" t="s">
        <v>94</v>
      </c>
    </row>
    <row r="49" spans="1:22" x14ac:dyDescent="0.3">
      <c r="A49" s="49" t="s">
        <v>85</v>
      </c>
      <c r="B49" s="23">
        <v>1</v>
      </c>
      <c r="C49" s="37">
        <v>500</v>
      </c>
      <c r="D49" s="1"/>
      <c r="E49" s="1"/>
      <c r="F49" s="1"/>
      <c r="G49" s="18"/>
      <c r="H49" s="37">
        <v>2</v>
      </c>
      <c r="I49" s="37">
        <v>100</v>
      </c>
      <c r="J49" s="37">
        <v>1</v>
      </c>
      <c r="K49" s="37" t="s">
        <v>8</v>
      </c>
      <c r="L49" s="37" t="s">
        <v>7</v>
      </c>
      <c r="M49" s="37" t="s">
        <v>10</v>
      </c>
      <c r="N49" s="37">
        <v>1</v>
      </c>
      <c r="O49" s="37">
        <v>30</v>
      </c>
      <c r="P49" s="37">
        <v>60</v>
      </c>
      <c r="Q49" s="37" t="s">
        <v>83</v>
      </c>
      <c r="R49" s="37" t="s">
        <v>84</v>
      </c>
      <c r="S49" s="37">
        <v>100</v>
      </c>
      <c r="T49">
        <f t="shared" si="1"/>
        <v>1</v>
      </c>
      <c r="U49" s="44">
        <v>0</v>
      </c>
      <c r="V49" t="s">
        <v>94</v>
      </c>
    </row>
    <row r="50" spans="1:22" x14ac:dyDescent="0.3">
      <c r="A50" s="49"/>
      <c r="B50" s="23">
        <v>2</v>
      </c>
      <c r="C50" s="37">
        <v>500</v>
      </c>
      <c r="H50" s="37">
        <v>2</v>
      </c>
      <c r="I50" s="37">
        <v>100</v>
      </c>
      <c r="J50" s="37">
        <v>1</v>
      </c>
      <c r="K50" s="37" t="s">
        <v>8</v>
      </c>
      <c r="L50" s="37" t="s">
        <v>7</v>
      </c>
      <c r="M50" s="37" t="s">
        <v>10</v>
      </c>
      <c r="N50" s="37">
        <v>10</v>
      </c>
      <c r="O50" s="37">
        <v>30</v>
      </c>
      <c r="P50" s="37">
        <v>60</v>
      </c>
      <c r="Q50" s="37" t="s">
        <v>83</v>
      </c>
      <c r="R50" s="37" t="s">
        <v>84</v>
      </c>
      <c r="S50" s="37">
        <v>100</v>
      </c>
      <c r="T50">
        <f t="shared" si="1"/>
        <v>10</v>
      </c>
      <c r="U50" s="44">
        <v>0</v>
      </c>
      <c r="V50" t="s">
        <v>94</v>
      </c>
    </row>
    <row r="51" spans="1:22" x14ac:dyDescent="0.3">
      <c r="A51" s="49"/>
      <c r="B51" s="23">
        <v>3</v>
      </c>
      <c r="C51" s="37">
        <v>500</v>
      </c>
      <c r="H51" s="37">
        <v>2</v>
      </c>
      <c r="I51" s="37">
        <v>100</v>
      </c>
      <c r="J51" s="37">
        <v>1</v>
      </c>
      <c r="K51" s="37" t="s">
        <v>8</v>
      </c>
      <c r="L51" s="37" t="s">
        <v>7</v>
      </c>
      <c r="M51" s="37" t="s">
        <v>10</v>
      </c>
      <c r="N51" s="37">
        <v>100</v>
      </c>
      <c r="O51" s="37">
        <v>30</v>
      </c>
      <c r="P51" s="37">
        <v>60</v>
      </c>
      <c r="Q51" s="37" t="s">
        <v>83</v>
      </c>
      <c r="R51" s="37" t="s">
        <v>84</v>
      </c>
      <c r="S51" s="37">
        <v>100</v>
      </c>
      <c r="T51">
        <f t="shared" si="1"/>
        <v>100</v>
      </c>
      <c r="U51" s="44">
        <v>0</v>
      </c>
      <c r="V51" t="s">
        <v>94</v>
      </c>
    </row>
    <row r="52" spans="1:22" x14ac:dyDescent="0.3">
      <c r="A52" s="49"/>
      <c r="B52" s="23">
        <v>4</v>
      </c>
      <c r="C52" s="37">
        <v>500</v>
      </c>
      <c r="H52" s="37">
        <v>2</v>
      </c>
      <c r="I52" s="37">
        <v>100</v>
      </c>
      <c r="J52" s="37">
        <v>1</v>
      </c>
      <c r="K52" s="37" t="s">
        <v>8</v>
      </c>
      <c r="L52" s="37" t="s">
        <v>7</v>
      </c>
      <c r="M52" s="37" t="s">
        <v>10</v>
      </c>
      <c r="N52" s="37" t="s">
        <v>90</v>
      </c>
      <c r="O52" s="37">
        <v>30</v>
      </c>
      <c r="P52" s="37">
        <v>60</v>
      </c>
      <c r="Q52" s="37" t="s">
        <v>83</v>
      </c>
      <c r="R52" s="37" t="s">
        <v>84</v>
      </c>
      <c r="S52" s="37">
        <v>100</v>
      </c>
      <c r="T52" s="47" t="str">
        <f t="shared" si="1"/>
        <v>Max</v>
      </c>
      <c r="U52" s="44">
        <v>0</v>
      </c>
      <c r="V52" t="s">
        <v>94</v>
      </c>
    </row>
    <row r="53" spans="1:22" x14ac:dyDescent="0.3">
      <c r="A53" s="48" t="s">
        <v>93</v>
      </c>
      <c r="B53" s="45">
        <v>1</v>
      </c>
      <c r="C53" s="43">
        <v>500</v>
      </c>
      <c r="H53" s="46" t="s">
        <v>103</v>
      </c>
      <c r="I53" s="43">
        <v>100</v>
      </c>
      <c r="J53" s="43">
        <v>0</v>
      </c>
      <c r="K53" s="43" t="s">
        <v>8</v>
      </c>
      <c r="L53" s="43" t="s">
        <v>7</v>
      </c>
      <c r="M53" s="43" t="s">
        <v>10</v>
      </c>
      <c r="N53" s="43">
        <v>30</v>
      </c>
      <c r="O53" s="43">
        <v>30</v>
      </c>
      <c r="P53" s="43">
        <v>60</v>
      </c>
      <c r="Q53" s="43" t="s">
        <v>83</v>
      </c>
      <c r="R53" s="43" t="s">
        <v>84</v>
      </c>
      <c r="S53" s="43">
        <v>100</v>
      </c>
      <c r="T53">
        <f>N53*0.3</f>
        <v>9</v>
      </c>
      <c r="U53" s="44">
        <v>0.3</v>
      </c>
      <c r="V53" t="s">
        <v>95</v>
      </c>
    </row>
    <row r="54" spans="1:22" x14ac:dyDescent="0.3">
      <c r="A54" s="48"/>
      <c r="B54" s="45">
        <v>2</v>
      </c>
      <c r="C54" s="43">
        <v>500</v>
      </c>
      <c r="H54" s="46" t="s">
        <v>103</v>
      </c>
      <c r="I54" s="43">
        <v>100</v>
      </c>
      <c r="J54" s="43">
        <v>0</v>
      </c>
      <c r="K54" s="43" t="s">
        <v>8</v>
      </c>
      <c r="L54" s="43" t="s">
        <v>7</v>
      </c>
      <c r="M54" s="43" t="s">
        <v>10</v>
      </c>
      <c r="N54" s="43">
        <v>30</v>
      </c>
      <c r="O54" s="43">
        <v>30</v>
      </c>
      <c r="P54" s="43">
        <v>60</v>
      </c>
      <c r="Q54" s="43" t="s">
        <v>83</v>
      </c>
      <c r="R54" s="43" t="s">
        <v>84</v>
      </c>
      <c r="S54" s="43">
        <v>100</v>
      </c>
      <c r="T54">
        <f>N54*0.5</f>
        <v>15</v>
      </c>
      <c r="U54" s="44">
        <v>0.3</v>
      </c>
      <c r="V54" t="s">
        <v>95</v>
      </c>
    </row>
    <row r="55" spans="1:22" x14ac:dyDescent="0.3">
      <c r="A55" s="48"/>
      <c r="B55" s="45">
        <v>3</v>
      </c>
      <c r="C55" s="43">
        <v>500</v>
      </c>
      <c r="H55" s="46" t="s">
        <v>103</v>
      </c>
      <c r="I55" s="43">
        <v>100</v>
      </c>
      <c r="J55" s="43">
        <v>0</v>
      </c>
      <c r="K55" s="43" t="s">
        <v>8</v>
      </c>
      <c r="L55" s="43" t="s">
        <v>7</v>
      </c>
      <c r="M55" s="43" t="s">
        <v>10</v>
      </c>
      <c r="N55" s="43">
        <v>30</v>
      </c>
      <c r="O55" s="43">
        <v>30</v>
      </c>
      <c r="P55" s="43">
        <v>60</v>
      </c>
      <c r="Q55" s="43" t="s">
        <v>83</v>
      </c>
      <c r="R55" s="43" t="s">
        <v>84</v>
      </c>
      <c r="S55" s="43">
        <v>100</v>
      </c>
      <c r="T55">
        <f>N55*0.8</f>
        <v>24</v>
      </c>
      <c r="U55" s="44">
        <v>0.3</v>
      </c>
      <c r="V55" t="s">
        <v>95</v>
      </c>
    </row>
    <row r="56" spans="1:22" x14ac:dyDescent="0.3">
      <c r="A56" s="48"/>
      <c r="B56" s="45">
        <v>4</v>
      </c>
      <c r="C56" s="43">
        <v>500</v>
      </c>
      <c r="F56" s="7"/>
      <c r="G56" s="7"/>
      <c r="H56" s="46" t="s">
        <v>103</v>
      </c>
      <c r="I56" s="43">
        <v>100</v>
      </c>
      <c r="J56" s="43">
        <v>0</v>
      </c>
      <c r="K56" s="43" t="s">
        <v>8</v>
      </c>
      <c r="L56" s="43" t="s">
        <v>7</v>
      </c>
      <c r="M56" s="43" t="s">
        <v>10</v>
      </c>
      <c r="N56" s="43">
        <v>30</v>
      </c>
      <c r="O56" s="43">
        <v>30</v>
      </c>
      <c r="P56" s="43">
        <v>60</v>
      </c>
      <c r="Q56" s="43" t="s">
        <v>83</v>
      </c>
      <c r="R56" s="43" t="s">
        <v>84</v>
      </c>
      <c r="S56" s="43">
        <v>100</v>
      </c>
      <c r="T56">
        <f t="shared" si="1"/>
        <v>30</v>
      </c>
      <c r="U56" s="44">
        <v>0.3</v>
      </c>
      <c r="V56" t="s">
        <v>95</v>
      </c>
    </row>
    <row r="57" spans="1:22" x14ac:dyDescent="0.3">
      <c r="A57" s="48"/>
      <c r="B57" s="45">
        <v>5</v>
      </c>
      <c r="C57" s="43">
        <v>500</v>
      </c>
      <c r="H57" s="46" t="s">
        <v>103</v>
      </c>
      <c r="I57" s="43">
        <v>100</v>
      </c>
      <c r="J57" s="43">
        <v>0</v>
      </c>
      <c r="K57" s="43" t="s">
        <v>8</v>
      </c>
      <c r="L57" s="43" t="s">
        <v>7</v>
      </c>
      <c r="M57" s="43" t="s">
        <v>10</v>
      </c>
      <c r="N57" s="43">
        <v>30</v>
      </c>
      <c r="O57" s="43">
        <v>30</v>
      </c>
      <c r="P57" s="43">
        <v>60</v>
      </c>
      <c r="Q57" s="43" t="s">
        <v>83</v>
      </c>
      <c r="R57" s="43" t="s">
        <v>84</v>
      </c>
      <c r="S57" s="43">
        <v>100</v>
      </c>
      <c r="T57">
        <f>N57*0.3</f>
        <v>9</v>
      </c>
      <c r="U57" s="44">
        <v>0.5</v>
      </c>
      <c r="V57" t="s">
        <v>95</v>
      </c>
    </row>
    <row r="58" spans="1:22" x14ac:dyDescent="0.3">
      <c r="A58" s="48"/>
      <c r="B58" s="45">
        <v>6</v>
      </c>
      <c r="C58" s="43">
        <v>500</v>
      </c>
      <c r="H58" s="46" t="s">
        <v>103</v>
      </c>
      <c r="I58" s="43">
        <v>100</v>
      </c>
      <c r="J58" s="43">
        <v>0</v>
      </c>
      <c r="K58" s="43" t="s">
        <v>8</v>
      </c>
      <c r="L58" s="43" t="s">
        <v>7</v>
      </c>
      <c r="M58" s="43" t="s">
        <v>10</v>
      </c>
      <c r="N58" s="43">
        <v>30</v>
      </c>
      <c r="O58" s="43">
        <v>30</v>
      </c>
      <c r="P58" s="43">
        <v>60</v>
      </c>
      <c r="Q58" s="43" t="s">
        <v>83</v>
      </c>
      <c r="R58" s="43" t="s">
        <v>84</v>
      </c>
      <c r="S58" s="43">
        <v>100</v>
      </c>
      <c r="T58">
        <f>N58*0.5</f>
        <v>15</v>
      </c>
      <c r="U58" s="44">
        <v>0.5</v>
      </c>
      <c r="V58" t="s">
        <v>95</v>
      </c>
    </row>
    <row r="59" spans="1:22" x14ac:dyDescent="0.3">
      <c r="A59" s="48"/>
      <c r="B59" s="45">
        <v>7</v>
      </c>
      <c r="C59" s="43">
        <v>500</v>
      </c>
      <c r="H59" s="46" t="s">
        <v>103</v>
      </c>
      <c r="I59" s="43">
        <v>100</v>
      </c>
      <c r="J59" s="43">
        <v>0</v>
      </c>
      <c r="K59" s="43" t="s">
        <v>8</v>
      </c>
      <c r="L59" s="43" t="s">
        <v>7</v>
      </c>
      <c r="M59" s="43" t="s">
        <v>10</v>
      </c>
      <c r="N59" s="43">
        <v>30</v>
      </c>
      <c r="O59" s="43">
        <v>30</v>
      </c>
      <c r="P59" s="43">
        <v>60</v>
      </c>
      <c r="Q59" s="43" t="s">
        <v>83</v>
      </c>
      <c r="R59" s="43" t="s">
        <v>84</v>
      </c>
      <c r="S59" s="43">
        <v>100</v>
      </c>
      <c r="T59">
        <f>N59*0.8</f>
        <v>24</v>
      </c>
      <c r="U59" s="44">
        <v>0.5</v>
      </c>
      <c r="V59" t="s">
        <v>95</v>
      </c>
    </row>
    <row r="60" spans="1:22" x14ac:dyDescent="0.3">
      <c r="A60" s="48"/>
      <c r="B60" s="45">
        <v>8</v>
      </c>
      <c r="C60" s="43">
        <v>500</v>
      </c>
      <c r="H60" s="46" t="s">
        <v>103</v>
      </c>
      <c r="I60" s="43">
        <v>100</v>
      </c>
      <c r="J60" s="43">
        <v>0</v>
      </c>
      <c r="K60" s="43" t="s">
        <v>8</v>
      </c>
      <c r="L60" s="43" t="s">
        <v>7</v>
      </c>
      <c r="M60" s="43" t="s">
        <v>10</v>
      </c>
      <c r="N60" s="43">
        <v>30</v>
      </c>
      <c r="O60" s="43">
        <v>30</v>
      </c>
      <c r="P60" s="43">
        <v>60</v>
      </c>
      <c r="Q60" s="43" t="s">
        <v>83</v>
      </c>
      <c r="R60" s="43" t="s">
        <v>84</v>
      </c>
      <c r="S60" s="43">
        <v>100</v>
      </c>
      <c r="T60">
        <f t="shared" si="1"/>
        <v>30</v>
      </c>
      <c r="U60" s="44">
        <v>0.5</v>
      </c>
      <c r="V60" t="s">
        <v>95</v>
      </c>
    </row>
    <row r="61" spans="1:22" x14ac:dyDescent="0.3">
      <c r="A61" s="48"/>
      <c r="B61" s="45">
        <v>9</v>
      </c>
      <c r="C61" s="43">
        <v>500</v>
      </c>
      <c r="H61" s="46" t="s">
        <v>103</v>
      </c>
      <c r="I61" s="43">
        <v>100</v>
      </c>
      <c r="J61" s="43">
        <v>0</v>
      </c>
      <c r="K61" s="43" t="s">
        <v>8</v>
      </c>
      <c r="L61" s="43" t="s">
        <v>7</v>
      </c>
      <c r="M61" s="43" t="s">
        <v>10</v>
      </c>
      <c r="N61" s="43">
        <v>30</v>
      </c>
      <c r="O61" s="43">
        <v>30</v>
      </c>
      <c r="P61" s="43">
        <v>60</v>
      </c>
      <c r="Q61" s="43" t="s">
        <v>83</v>
      </c>
      <c r="R61" s="43" t="s">
        <v>84</v>
      </c>
      <c r="S61" s="43">
        <v>100</v>
      </c>
      <c r="T61">
        <v>9</v>
      </c>
      <c r="U61" s="44">
        <v>0.8</v>
      </c>
      <c r="V61" t="s">
        <v>95</v>
      </c>
    </row>
    <row r="62" spans="1:22" x14ac:dyDescent="0.3">
      <c r="A62" s="48"/>
      <c r="B62" s="45">
        <v>10</v>
      </c>
      <c r="C62" s="43">
        <v>500</v>
      </c>
      <c r="H62" s="46" t="s">
        <v>103</v>
      </c>
      <c r="I62" s="43">
        <v>100</v>
      </c>
      <c r="J62" s="43">
        <v>0</v>
      </c>
      <c r="K62" s="43" t="s">
        <v>8</v>
      </c>
      <c r="L62" s="43" t="s">
        <v>7</v>
      </c>
      <c r="M62" s="43" t="s">
        <v>10</v>
      </c>
      <c r="N62" s="43">
        <v>30</v>
      </c>
      <c r="O62" s="43">
        <v>30</v>
      </c>
      <c r="P62" s="43">
        <v>60</v>
      </c>
      <c r="Q62" s="43" t="s">
        <v>83</v>
      </c>
      <c r="R62" s="43" t="s">
        <v>84</v>
      </c>
      <c r="S62" s="43">
        <v>100</v>
      </c>
      <c r="T62">
        <v>15</v>
      </c>
      <c r="U62" s="44">
        <v>0.8</v>
      </c>
      <c r="V62" t="s">
        <v>95</v>
      </c>
    </row>
    <row r="63" spans="1:22" x14ac:dyDescent="0.3">
      <c r="A63" s="48"/>
      <c r="B63" s="45">
        <v>11</v>
      </c>
      <c r="C63" s="43">
        <v>500</v>
      </c>
      <c r="H63" s="46" t="s">
        <v>103</v>
      </c>
      <c r="I63" s="43">
        <v>100</v>
      </c>
      <c r="J63" s="43">
        <v>0</v>
      </c>
      <c r="K63" s="43" t="s">
        <v>8</v>
      </c>
      <c r="L63" s="43" t="s">
        <v>7</v>
      </c>
      <c r="M63" s="43" t="s">
        <v>10</v>
      </c>
      <c r="N63" s="43">
        <v>30</v>
      </c>
      <c r="O63" s="43">
        <v>30</v>
      </c>
      <c r="P63" s="43">
        <v>60</v>
      </c>
      <c r="Q63" s="43" t="s">
        <v>83</v>
      </c>
      <c r="R63" s="43" t="s">
        <v>84</v>
      </c>
      <c r="S63" s="43">
        <v>100</v>
      </c>
      <c r="T63">
        <v>24</v>
      </c>
      <c r="U63" s="44">
        <v>0.8</v>
      </c>
      <c r="V63" t="s">
        <v>95</v>
      </c>
    </row>
    <row r="64" spans="1:22" x14ac:dyDescent="0.3">
      <c r="A64" s="48"/>
      <c r="B64" s="45">
        <v>12</v>
      </c>
      <c r="C64" s="43">
        <v>500</v>
      </c>
      <c r="H64" s="46" t="s">
        <v>103</v>
      </c>
      <c r="I64" s="43">
        <v>100</v>
      </c>
      <c r="J64" s="43">
        <v>0</v>
      </c>
      <c r="K64" s="43" t="s">
        <v>8</v>
      </c>
      <c r="L64" s="43" t="s">
        <v>7</v>
      </c>
      <c r="M64" s="43" t="s">
        <v>10</v>
      </c>
      <c r="N64" s="43">
        <v>30</v>
      </c>
      <c r="O64" s="43">
        <v>30</v>
      </c>
      <c r="P64" s="43">
        <v>60</v>
      </c>
      <c r="Q64" s="43" t="s">
        <v>83</v>
      </c>
      <c r="R64" s="43" t="s">
        <v>84</v>
      </c>
      <c r="S64" s="43">
        <v>100</v>
      </c>
      <c r="T64">
        <v>30</v>
      </c>
      <c r="U64" s="44">
        <v>0.8</v>
      </c>
      <c r="V64" t="s">
        <v>95</v>
      </c>
    </row>
  </sheetData>
  <mergeCells count="11">
    <mergeCell ref="A2:A8"/>
    <mergeCell ref="A13:A18"/>
    <mergeCell ref="A22:A26"/>
    <mergeCell ref="A27:A32"/>
    <mergeCell ref="A20:A21"/>
    <mergeCell ref="A9:A12"/>
    <mergeCell ref="A53:A64"/>
    <mergeCell ref="A49:A52"/>
    <mergeCell ref="A43:A48"/>
    <mergeCell ref="A38:A42"/>
    <mergeCell ref="A33:A37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1CA20-6229-4058-A37C-D2218A722D8B}">
  <dimension ref="A1:E107"/>
  <sheetViews>
    <sheetView zoomScale="54" workbookViewId="0">
      <selection activeCell="A10" sqref="A10"/>
    </sheetView>
  </sheetViews>
  <sheetFormatPr defaultRowHeight="14.4" x14ac:dyDescent="0.3"/>
  <cols>
    <col min="1" max="1" width="39" bestFit="1" customWidth="1"/>
  </cols>
  <sheetData>
    <row r="1" spans="1:5" ht="18" x14ac:dyDescent="0.35">
      <c r="A1" s="2" t="s">
        <v>85</v>
      </c>
      <c r="B1" s="5">
        <v>1</v>
      </c>
      <c r="C1" s="5">
        <v>2</v>
      </c>
      <c r="D1" s="5">
        <v>3</v>
      </c>
      <c r="E1" s="5">
        <v>4</v>
      </c>
    </row>
    <row r="2" spans="1:5" x14ac:dyDescent="0.3">
      <c r="B2">
        <v>1.8530823647100001</v>
      </c>
      <c r="C2">
        <v>2.714645689818</v>
      </c>
      <c r="D2">
        <v>3.0909365708430001</v>
      </c>
      <c r="E2">
        <v>1.4358346014559999</v>
      </c>
    </row>
    <row r="3" spans="1:5" x14ac:dyDescent="0.3">
      <c r="B3">
        <v>2.0778552664640002</v>
      </c>
      <c r="C3">
        <v>2.8307157424740002</v>
      </c>
      <c r="D3">
        <v>2.775576433291</v>
      </c>
      <c r="E3">
        <v>2.6669403465950001</v>
      </c>
    </row>
    <row r="4" spans="1:5" x14ac:dyDescent="0.3">
      <c r="B4">
        <v>2.5869203349440002</v>
      </c>
      <c r="C4">
        <v>2.5837431882369999</v>
      </c>
      <c r="D4">
        <v>2.7778005567370001</v>
      </c>
      <c r="E4">
        <v>2.2423087659980001</v>
      </c>
    </row>
    <row r="5" spans="1:5" x14ac:dyDescent="0.3">
      <c r="B5">
        <v>2.445108532266</v>
      </c>
      <c r="C5">
        <v>2.5937814129380001</v>
      </c>
      <c r="D5">
        <v>2.8263207473110001</v>
      </c>
      <c r="E5">
        <v>2.0038141228159998</v>
      </c>
    </row>
    <row r="6" spans="1:5" x14ac:dyDescent="0.3">
      <c r="B6">
        <v>2.7180838512780001</v>
      </c>
      <c r="C6">
        <v>2.6103973497970001</v>
      </c>
      <c r="D6">
        <v>2.9056725410330002</v>
      </c>
      <c r="E6">
        <v>1.5716321445329999</v>
      </c>
    </row>
    <row r="7" spans="1:5" x14ac:dyDescent="0.3">
      <c r="B7">
        <v>2.3851058695259999</v>
      </c>
      <c r="C7">
        <v>2.802220315639</v>
      </c>
      <c r="D7">
        <v>2.8727725034909999</v>
      </c>
      <c r="E7">
        <v>2.1021432834209999</v>
      </c>
    </row>
    <row r="8" spans="1:5" x14ac:dyDescent="0.3">
      <c r="B8">
        <v>2.3660393368519999</v>
      </c>
      <c r="C8">
        <v>2.6214962545180001</v>
      </c>
      <c r="D8">
        <v>2.9847568358349998</v>
      </c>
      <c r="E8">
        <v>2.5067872276280001</v>
      </c>
    </row>
    <row r="9" spans="1:5" x14ac:dyDescent="0.3">
      <c r="B9">
        <v>2.0151477738280001</v>
      </c>
      <c r="C9">
        <v>2.6070716458700001</v>
      </c>
      <c r="D9">
        <v>2.1162467494919999</v>
      </c>
      <c r="E9">
        <v>1.8648190730759999</v>
      </c>
    </row>
    <row r="10" spans="1:5" x14ac:dyDescent="0.3">
      <c r="B10">
        <v>2.3525136775400002</v>
      </c>
      <c r="C10">
        <v>2.6081375254710002</v>
      </c>
      <c r="D10">
        <v>2.2739607324489999</v>
      </c>
      <c r="E10">
        <v>1.428822392571</v>
      </c>
    </row>
    <row r="11" spans="1:5" x14ac:dyDescent="0.3">
      <c r="B11">
        <v>2.4921900590080002</v>
      </c>
      <c r="C11">
        <v>2.3024755586540002</v>
      </c>
      <c r="D11">
        <v>2.5396861949330001</v>
      </c>
      <c r="E11">
        <v>2.189148098894</v>
      </c>
    </row>
    <row r="12" spans="1:5" x14ac:dyDescent="0.3">
      <c r="B12">
        <v>2.399526728283</v>
      </c>
      <c r="C12">
        <v>2.735898788738</v>
      </c>
      <c r="D12">
        <v>2.3165580126649998</v>
      </c>
      <c r="E12">
        <v>1.2518026551229999</v>
      </c>
    </row>
    <row r="13" spans="1:5" x14ac:dyDescent="0.3">
      <c r="B13">
        <v>2.4475643594880001</v>
      </c>
      <c r="C13">
        <v>2.7315789500130001</v>
      </c>
      <c r="D13">
        <v>3.0352783607910001</v>
      </c>
      <c r="E13">
        <v>2.556402127918</v>
      </c>
    </row>
    <row r="14" spans="1:5" x14ac:dyDescent="0.3">
      <c r="B14">
        <v>2.2969564601310002</v>
      </c>
      <c r="C14">
        <v>2.8427830861680001</v>
      </c>
      <c r="D14">
        <v>3.2783557811740001</v>
      </c>
      <c r="E14">
        <v>2.037984950032</v>
      </c>
    </row>
    <row r="15" spans="1:5" x14ac:dyDescent="0.3">
      <c r="B15">
        <v>2.024204687408</v>
      </c>
      <c r="C15">
        <v>2.8801532673049999</v>
      </c>
      <c r="D15">
        <v>3.4936561889140001</v>
      </c>
      <c r="E15">
        <v>2.2003450105610001</v>
      </c>
    </row>
    <row r="16" spans="1:5" x14ac:dyDescent="0.3">
      <c r="B16">
        <v>2.5052097720690001</v>
      </c>
      <c r="C16">
        <v>2.6152257248619999</v>
      </c>
      <c r="D16">
        <v>2.9112455638250001</v>
      </c>
      <c r="E16">
        <v>2.0625425166419999</v>
      </c>
    </row>
    <row r="17" spans="2:5" x14ac:dyDescent="0.3">
      <c r="B17">
        <v>2.7664727968620002</v>
      </c>
      <c r="C17">
        <v>2.7244647269529998</v>
      </c>
      <c r="D17">
        <v>1.9317081396939999</v>
      </c>
      <c r="E17">
        <v>1.727383548817</v>
      </c>
    </row>
    <row r="18" spans="2:5" x14ac:dyDescent="0.3">
      <c r="B18">
        <v>2.727521176702</v>
      </c>
      <c r="C18">
        <v>2.5972640456699998</v>
      </c>
      <c r="D18">
        <v>2.8285688957919999</v>
      </c>
      <c r="E18">
        <v>2.0974792199399999</v>
      </c>
    </row>
    <row r="19" spans="2:5" x14ac:dyDescent="0.3">
      <c r="B19">
        <v>2.302807647157</v>
      </c>
      <c r="C19">
        <v>2.4814648054339998</v>
      </c>
      <c r="D19">
        <v>2.074794297215</v>
      </c>
      <c r="E19">
        <v>2.1339069579930001</v>
      </c>
    </row>
    <row r="20" spans="2:5" x14ac:dyDescent="0.3">
      <c r="B20">
        <v>1.8481816813609999</v>
      </c>
      <c r="C20">
        <v>2.5816739108940001</v>
      </c>
      <c r="D20">
        <v>2.248878422033</v>
      </c>
      <c r="E20">
        <v>2.1271547066199998</v>
      </c>
    </row>
    <row r="21" spans="2:5" x14ac:dyDescent="0.3">
      <c r="B21">
        <v>2.3423097862729998</v>
      </c>
      <c r="C21">
        <v>2.5693081353389999</v>
      </c>
      <c r="D21">
        <v>1.439381445777</v>
      </c>
      <c r="E21">
        <v>1.7881707856360001</v>
      </c>
    </row>
    <row r="22" spans="2:5" x14ac:dyDescent="0.3">
      <c r="B22">
        <v>2.7545204174369999</v>
      </c>
      <c r="C22">
        <v>2.7357042593299998</v>
      </c>
      <c r="D22">
        <v>3.0131833604990002</v>
      </c>
      <c r="E22">
        <v>3.1789224211659999</v>
      </c>
    </row>
    <row r="23" spans="2:5" x14ac:dyDescent="0.3">
      <c r="B23">
        <v>2.7392516444899999</v>
      </c>
      <c r="C23">
        <v>2.8459164443290002</v>
      </c>
      <c r="D23">
        <v>2.7460336795729998</v>
      </c>
      <c r="E23">
        <v>2.3087275170399999</v>
      </c>
    </row>
    <row r="24" spans="2:5" x14ac:dyDescent="0.3">
      <c r="B24">
        <v>2.242301953258</v>
      </c>
      <c r="C24">
        <v>2.8235744517889998</v>
      </c>
      <c r="D24">
        <v>3.019023082216</v>
      </c>
      <c r="E24">
        <v>2.6210913239760001</v>
      </c>
    </row>
    <row r="25" spans="2:5" x14ac:dyDescent="0.3">
      <c r="B25">
        <v>2.300854261924</v>
      </c>
      <c r="C25">
        <v>2.5523124766860001</v>
      </c>
      <c r="D25">
        <v>2.906569255855</v>
      </c>
      <c r="E25">
        <v>2.011230287079</v>
      </c>
    </row>
    <row r="26" spans="2:5" x14ac:dyDescent="0.3">
      <c r="B26">
        <v>2.4449873512470002</v>
      </c>
      <c r="C26">
        <v>2.9282914508400002</v>
      </c>
      <c r="D26">
        <v>2.7926294827299998</v>
      </c>
      <c r="E26">
        <v>1.8572877212859999</v>
      </c>
    </row>
    <row r="27" spans="2:5" x14ac:dyDescent="0.3">
      <c r="B27">
        <v>2.122440299804</v>
      </c>
      <c r="C27">
        <v>2.8798261163690002</v>
      </c>
      <c r="D27">
        <v>2.674949480704</v>
      </c>
      <c r="E27">
        <v>2.2214168661190001</v>
      </c>
    </row>
    <row r="28" spans="2:5" x14ac:dyDescent="0.3">
      <c r="B28">
        <v>2.416576378547</v>
      </c>
      <c r="C28">
        <v>2.7220583217610002</v>
      </c>
      <c r="D28">
        <v>2.5681140184200002</v>
      </c>
      <c r="E28">
        <v>1.6787022809179999</v>
      </c>
    </row>
    <row r="29" spans="2:5" x14ac:dyDescent="0.3">
      <c r="B29">
        <v>2.405796075439</v>
      </c>
      <c r="C29">
        <v>2.5846896245469999</v>
      </c>
      <c r="D29">
        <v>2.6899368859689998</v>
      </c>
      <c r="E29">
        <v>2.003010113942</v>
      </c>
    </row>
    <row r="30" spans="2:5" x14ac:dyDescent="0.3">
      <c r="B30">
        <v>2.247926538942</v>
      </c>
      <c r="C30">
        <v>2.5456680941259999</v>
      </c>
      <c r="D30">
        <v>1.931970250579</v>
      </c>
      <c r="E30">
        <v>2.1658162123390001</v>
      </c>
    </row>
    <row r="31" spans="2:5" x14ac:dyDescent="0.3">
      <c r="B31">
        <v>1.985278370391</v>
      </c>
      <c r="C31">
        <v>2.9020949209040001</v>
      </c>
      <c r="D31">
        <v>3.0377057721359999</v>
      </c>
      <c r="E31">
        <v>2.7315905396889999</v>
      </c>
    </row>
    <row r="32" spans="2:5" x14ac:dyDescent="0.3">
      <c r="B32">
        <v>2.55740470821</v>
      </c>
      <c r="C32">
        <v>2.5814924745419998</v>
      </c>
      <c r="D32">
        <v>2.6349078136099999</v>
      </c>
      <c r="E32">
        <v>2.0855176729960001</v>
      </c>
    </row>
    <row r="33" spans="2:5" x14ac:dyDescent="0.3">
      <c r="B33">
        <v>2.4023747762399998</v>
      </c>
      <c r="C33">
        <v>3.0721304857099998</v>
      </c>
      <c r="D33">
        <v>2.5896129138749999</v>
      </c>
      <c r="E33">
        <v>2.5293865670710001</v>
      </c>
    </row>
    <row r="34" spans="2:5" x14ac:dyDescent="0.3">
      <c r="B34">
        <v>2.7227334811750001</v>
      </c>
      <c r="C34">
        <v>2.9727273248069999</v>
      </c>
      <c r="D34">
        <v>2.5061638679880001</v>
      </c>
      <c r="E34">
        <v>2.5839973559430001</v>
      </c>
    </row>
    <row r="35" spans="2:5" x14ac:dyDescent="0.3">
      <c r="B35">
        <v>2.2831445352699999</v>
      </c>
      <c r="C35">
        <v>2.6315181792579998</v>
      </c>
      <c r="D35">
        <v>2.992216000515</v>
      </c>
      <c r="E35">
        <v>1.546214549768</v>
      </c>
    </row>
    <row r="36" spans="2:5" x14ac:dyDescent="0.3">
      <c r="B36">
        <v>2.5151485737080002</v>
      </c>
      <c r="C36">
        <v>2.8401178288470001</v>
      </c>
      <c r="D36">
        <v>2.4490713479170001</v>
      </c>
      <c r="E36">
        <v>1.9509704375700001</v>
      </c>
    </row>
    <row r="37" spans="2:5" x14ac:dyDescent="0.3">
      <c r="B37">
        <v>2.3475943676319999</v>
      </c>
      <c r="C37">
        <v>2.977687149441</v>
      </c>
      <c r="D37">
        <v>2.7917994358309999</v>
      </c>
      <c r="E37">
        <v>2.326660301565</v>
      </c>
    </row>
    <row r="38" spans="2:5" x14ac:dyDescent="0.3">
      <c r="B38">
        <v>2.7456580711659999</v>
      </c>
      <c r="C38">
        <v>2.786480903273</v>
      </c>
      <c r="D38">
        <v>2.8401997212839998</v>
      </c>
      <c r="E38">
        <v>2.745438276247</v>
      </c>
    </row>
    <row r="39" spans="2:5" x14ac:dyDescent="0.3">
      <c r="B39">
        <v>2.7489715371410002</v>
      </c>
      <c r="C39">
        <v>2.793471359262</v>
      </c>
      <c r="D39">
        <v>2.3612714723549999</v>
      </c>
      <c r="E39">
        <v>1.9417921993939999</v>
      </c>
    </row>
    <row r="40" spans="2:5" x14ac:dyDescent="0.3">
      <c r="B40">
        <v>2.1067505412999998</v>
      </c>
      <c r="C40">
        <v>2.550153153888</v>
      </c>
      <c r="D40">
        <v>2.05815215895</v>
      </c>
      <c r="E40">
        <v>1.341647112815</v>
      </c>
    </row>
    <row r="41" spans="2:5" x14ac:dyDescent="0.3">
      <c r="B41">
        <v>2.8042931053050002</v>
      </c>
      <c r="C41">
        <v>2.4060078546799999</v>
      </c>
      <c r="D41">
        <v>3.225042833382</v>
      </c>
      <c r="E41">
        <v>1.718406129676</v>
      </c>
    </row>
    <row r="42" spans="2:5" x14ac:dyDescent="0.3">
      <c r="B42">
        <v>2.2702187447409998</v>
      </c>
      <c r="C42">
        <v>3.4134127203769999</v>
      </c>
      <c r="D42">
        <v>2.8693042946710001</v>
      </c>
      <c r="E42">
        <v>2.1231707855500002</v>
      </c>
    </row>
    <row r="43" spans="2:5" x14ac:dyDescent="0.3">
      <c r="B43">
        <v>2.1518353538050001</v>
      </c>
      <c r="C43">
        <v>2.75994960961</v>
      </c>
      <c r="D43">
        <v>2.7348157530299999</v>
      </c>
      <c r="E43">
        <v>2.0130554483530001</v>
      </c>
    </row>
    <row r="44" spans="2:5" x14ac:dyDescent="0.3">
      <c r="B44">
        <v>2.3989881998659999</v>
      </c>
      <c r="C44">
        <v>2.8624261977079999</v>
      </c>
      <c r="D44">
        <v>1.393379239405</v>
      </c>
      <c r="E44">
        <v>2.2848323479600001</v>
      </c>
    </row>
    <row r="45" spans="2:5" x14ac:dyDescent="0.3">
      <c r="B45">
        <v>2.189754332968</v>
      </c>
      <c r="C45">
        <v>2.6500034941549999</v>
      </c>
      <c r="D45">
        <v>2.9878793501300001</v>
      </c>
      <c r="E45">
        <v>2.8499173153480002</v>
      </c>
    </row>
    <row r="46" spans="2:5" x14ac:dyDescent="0.3">
      <c r="B46">
        <v>2.593447858088</v>
      </c>
      <c r="C46">
        <v>2.4306879511299999</v>
      </c>
      <c r="D46">
        <v>2.99896398484</v>
      </c>
      <c r="E46">
        <v>2.2578555177320001</v>
      </c>
    </row>
    <row r="47" spans="2:5" x14ac:dyDescent="0.3">
      <c r="B47">
        <v>1.7494174479110001</v>
      </c>
      <c r="C47">
        <v>2.6331631386519998</v>
      </c>
      <c r="D47">
        <v>2.9370931636540001</v>
      </c>
      <c r="E47">
        <v>2.2975342805980001</v>
      </c>
    </row>
    <row r="48" spans="2:5" x14ac:dyDescent="0.3">
      <c r="B48">
        <v>2.651291882193</v>
      </c>
      <c r="C48">
        <v>2.2746295877259999</v>
      </c>
      <c r="D48">
        <v>2.7265276126320002</v>
      </c>
      <c r="E48">
        <v>2.5918191702389999</v>
      </c>
    </row>
    <row r="49" spans="2:5" x14ac:dyDescent="0.3">
      <c r="B49">
        <v>2.2498215312799998</v>
      </c>
      <c r="C49">
        <v>2.6563246059269998</v>
      </c>
      <c r="D49">
        <v>2.72652631405</v>
      </c>
      <c r="E49">
        <v>1.8126571807189999</v>
      </c>
    </row>
    <row r="50" spans="2:5" x14ac:dyDescent="0.3">
      <c r="B50">
        <v>2.4952455898010002</v>
      </c>
      <c r="C50">
        <v>2.6008312104660001</v>
      </c>
      <c r="D50">
        <v>2.7095076895850001</v>
      </c>
      <c r="E50">
        <v>2.6503314784150001</v>
      </c>
    </row>
    <row r="51" spans="2:5" x14ac:dyDescent="0.3">
      <c r="B51">
        <v>2.1145460804790002</v>
      </c>
      <c r="C51">
        <v>2.8151639708910001</v>
      </c>
      <c r="D51">
        <v>3.101163533582</v>
      </c>
      <c r="E51">
        <v>2.391485912537</v>
      </c>
    </row>
    <row r="52" spans="2:5" x14ac:dyDescent="0.3">
      <c r="B52">
        <v>2.3527717699089998</v>
      </c>
      <c r="C52">
        <v>3.0804601466279999</v>
      </c>
      <c r="D52">
        <v>2.5993688979849998</v>
      </c>
      <c r="E52">
        <v>1.1063109384050001</v>
      </c>
    </row>
    <row r="53" spans="2:5" x14ac:dyDescent="0.3">
      <c r="B53">
        <v>1.940335326762</v>
      </c>
      <c r="C53">
        <v>2.7331054985450001</v>
      </c>
      <c r="D53">
        <v>2.985654949313</v>
      </c>
      <c r="E53">
        <v>2.3508797639719998</v>
      </c>
    </row>
    <row r="54" spans="2:5" x14ac:dyDescent="0.3">
      <c r="B54">
        <v>2.5465954740719998</v>
      </c>
      <c r="C54">
        <v>2.5453207026769999</v>
      </c>
      <c r="D54">
        <v>1.6379893510729999</v>
      </c>
      <c r="E54">
        <v>2.454527163317</v>
      </c>
    </row>
    <row r="55" spans="2:5" x14ac:dyDescent="0.3">
      <c r="B55">
        <v>2.3816737785600002</v>
      </c>
      <c r="C55">
        <v>2.4457158576090001</v>
      </c>
      <c r="D55">
        <v>2.5118168692079998</v>
      </c>
      <c r="E55">
        <v>2.4523905214589998</v>
      </c>
    </row>
    <row r="56" spans="2:5" x14ac:dyDescent="0.3">
      <c r="B56">
        <v>2.0359911359640002</v>
      </c>
      <c r="C56">
        <v>2.658837142626</v>
      </c>
      <c r="D56">
        <v>2.1877383181410002</v>
      </c>
      <c r="E56">
        <v>2.1803274287160002</v>
      </c>
    </row>
    <row r="57" spans="2:5" x14ac:dyDescent="0.3">
      <c r="B57">
        <v>2.690421982708</v>
      </c>
      <c r="C57">
        <v>2.9128542052780002</v>
      </c>
      <c r="D57">
        <v>1.9385980924720001</v>
      </c>
      <c r="E57">
        <v>2.2024535311490001</v>
      </c>
    </row>
    <row r="58" spans="2:5" x14ac:dyDescent="0.3">
      <c r="B58">
        <v>2.7254470858920001</v>
      </c>
      <c r="C58">
        <v>3.0461319246329999</v>
      </c>
      <c r="D58">
        <v>2.5042584770379999</v>
      </c>
      <c r="E58">
        <v>2.7282499331599999</v>
      </c>
    </row>
    <row r="59" spans="2:5" x14ac:dyDescent="0.3">
      <c r="B59">
        <v>2.2375545932510001</v>
      </c>
      <c r="C59">
        <v>2.901271675421</v>
      </c>
      <c r="D59">
        <v>2.5369234568699999</v>
      </c>
      <c r="E59">
        <v>2.555056990657</v>
      </c>
    </row>
    <row r="60" spans="2:5" x14ac:dyDescent="0.3">
      <c r="B60">
        <v>2.6054537247259999</v>
      </c>
      <c r="C60">
        <v>2.5769699889100002</v>
      </c>
      <c r="D60">
        <v>3.180998934622</v>
      </c>
      <c r="E60">
        <v>2.2267982564929998</v>
      </c>
    </row>
    <row r="61" spans="2:5" x14ac:dyDescent="0.3">
      <c r="B61">
        <v>2.4110622108580002</v>
      </c>
      <c r="C61">
        <v>2.7823684997579998</v>
      </c>
      <c r="D61">
        <v>3.1425168255360001</v>
      </c>
      <c r="E61">
        <v>2.1496899323249998</v>
      </c>
    </row>
    <row r="62" spans="2:5" x14ac:dyDescent="0.3">
      <c r="B62">
        <v>2.4164807788160001</v>
      </c>
      <c r="C62">
        <v>2.924470279771</v>
      </c>
      <c r="D62">
        <v>2.8868864590899999</v>
      </c>
      <c r="E62">
        <v>2.289138787667</v>
      </c>
    </row>
    <row r="63" spans="2:5" x14ac:dyDescent="0.3">
      <c r="B63">
        <v>2.8148239262930002</v>
      </c>
      <c r="C63">
        <v>2.7208434048160002</v>
      </c>
      <c r="D63">
        <v>2.494520770312</v>
      </c>
      <c r="E63">
        <v>2.7300776056310001</v>
      </c>
    </row>
    <row r="64" spans="2:5" x14ac:dyDescent="0.3">
      <c r="B64">
        <v>2.4296399812609999</v>
      </c>
      <c r="C64">
        <v>2.6046275851180001</v>
      </c>
      <c r="D64">
        <v>2.837697118461</v>
      </c>
      <c r="E64">
        <v>1.9766610754180001</v>
      </c>
    </row>
    <row r="65" spans="2:5" x14ac:dyDescent="0.3">
      <c r="B65">
        <v>2.0798258029190002</v>
      </c>
      <c r="C65">
        <v>2.6741735718739998</v>
      </c>
      <c r="D65">
        <v>1.5330166079550001</v>
      </c>
      <c r="E65">
        <v>2.4579313135969998</v>
      </c>
    </row>
    <row r="66" spans="2:5" x14ac:dyDescent="0.3">
      <c r="B66">
        <v>2.2727546149000002</v>
      </c>
      <c r="C66">
        <v>3.3206509617490001</v>
      </c>
      <c r="D66">
        <v>2.6892749653669998</v>
      </c>
      <c r="E66">
        <v>2.4631237282490002</v>
      </c>
    </row>
    <row r="67" spans="2:5" x14ac:dyDescent="0.3">
      <c r="B67">
        <v>2.4183121091749999</v>
      </c>
      <c r="C67">
        <v>2.677639146807</v>
      </c>
      <c r="D67">
        <v>2.6670142094420002</v>
      </c>
      <c r="E67">
        <v>2.139341318379</v>
      </c>
    </row>
    <row r="68" spans="2:5" x14ac:dyDescent="0.3">
      <c r="B68">
        <v>2.2023829256909999</v>
      </c>
      <c r="C68">
        <v>2.665549187601</v>
      </c>
      <c r="D68">
        <v>3.0985761195260002</v>
      </c>
      <c r="E68">
        <v>1.6927718946879999</v>
      </c>
    </row>
    <row r="69" spans="2:5" x14ac:dyDescent="0.3">
      <c r="B69">
        <v>1.7890748720609999</v>
      </c>
      <c r="C69">
        <v>2.7544966504259998</v>
      </c>
      <c r="D69">
        <v>2.3920229766380001</v>
      </c>
      <c r="E69">
        <v>2.4612521890679999</v>
      </c>
    </row>
    <row r="70" spans="2:5" x14ac:dyDescent="0.3">
      <c r="B70">
        <v>2.6265605756010002</v>
      </c>
      <c r="C70">
        <v>2.5371941877389999</v>
      </c>
      <c r="D70">
        <v>2.8150534361020001</v>
      </c>
      <c r="E70">
        <v>2.058556629546</v>
      </c>
    </row>
    <row r="71" spans="2:5" x14ac:dyDescent="0.3">
      <c r="B71">
        <v>2.8548513644310001</v>
      </c>
      <c r="C71">
        <v>2.9755957650279998</v>
      </c>
      <c r="D71">
        <v>3.139199444086</v>
      </c>
      <c r="E71">
        <v>3.4574861987130001</v>
      </c>
    </row>
    <row r="72" spans="2:5" x14ac:dyDescent="0.3">
      <c r="B72">
        <v>2.8675819774879998</v>
      </c>
      <c r="C72">
        <v>3.1031125443979999</v>
      </c>
      <c r="D72">
        <v>2.9268416933019998</v>
      </c>
      <c r="E72">
        <v>1.9918820369779999</v>
      </c>
    </row>
    <row r="73" spans="2:5" x14ac:dyDescent="0.3">
      <c r="B73">
        <v>2.3024477783649999</v>
      </c>
      <c r="C73">
        <v>2.6777315849369998</v>
      </c>
      <c r="D73">
        <v>2.5911513395010002</v>
      </c>
      <c r="E73">
        <v>2.2202069333200001</v>
      </c>
    </row>
    <row r="74" spans="2:5" x14ac:dyDescent="0.3">
      <c r="B74">
        <v>1.5415316715759999</v>
      </c>
      <c r="C74">
        <v>2.500945891792</v>
      </c>
      <c r="D74">
        <v>1.6590139750049999</v>
      </c>
      <c r="E74">
        <v>1.295417511263</v>
      </c>
    </row>
    <row r="75" spans="2:5" x14ac:dyDescent="0.3">
      <c r="B75">
        <v>1.397332738612</v>
      </c>
      <c r="C75">
        <v>2.757383746221</v>
      </c>
      <c r="D75">
        <v>2.842529858647</v>
      </c>
      <c r="E75">
        <v>2.0801844429599998</v>
      </c>
    </row>
    <row r="76" spans="2:5" x14ac:dyDescent="0.3">
      <c r="B76">
        <v>1.8692313364640001</v>
      </c>
      <c r="C76">
        <v>2.681659338802</v>
      </c>
      <c r="D76">
        <v>2.813427286754</v>
      </c>
      <c r="E76">
        <v>1.557685360579</v>
      </c>
    </row>
    <row r="77" spans="2:5" x14ac:dyDescent="0.3">
      <c r="B77">
        <v>2.7860196143049998</v>
      </c>
      <c r="C77">
        <v>2.6863274340709999</v>
      </c>
      <c r="D77">
        <v>2.604405903889</v>
      </c>
      <c r="E77">
        <v>1.173545871447</v>
      </c>
    </row>
    <row r="78" spans="2:5" x14ac:dyDescent="0.3">
      <c r="B78">
        <v>2.7208685088369999</v>
      </c>
      <c r="C78">
        <v>2.5474481284329999</v>
      </c>
      <c r="D78">
        <v>2.6870185678020002</v>
      </c>
      <c r="E78">
        <v>1.5761978084049999</v>
      </c>
    </row>
    <row r="79" spans="2:5" x14ac:dyDescent="0.3">
      <c r="B79">
        <v>2.2100757014729999</v>
      </c>
      <c r="C79">
        <v>2.7755112658450001</v>
      </c>
      <c r="D79">
        <v>2.8049831612160001</v>
      </c>
      <c r="E79">
        <v>2.3822928841929998</v>
      </c>
    </row>
    <row r="80" spans="2:5" x14ac:dyDescent="0.3">
      <c r="B80">
        <v>2.084269411303</v>
      </c>
      <c r="C80">
        <v>2.9308169367649999</v>
      </c>
      <c r="D80">
        <v>2.6947654041810001</v>
      </c>
      <c r="E80">
        <v>2.2408901504459999</v>
      </c>
    </row>
    <row r="81" spans="2:5" x14ac:dyDescent="0.3">
      <c r="B81">
        <v>2.157857529912</v>
      </c>
      <c r="C81">
        <v>2.6988968712869998</v>
      </c>
      <c r="D81">
        <v>2.256708596882</v>
      </c>
      <c r="E81">
        <v>2.3529785335329998</v>
      </c>
    </row>
    <row r="82" spans="2:5" x14ac:dyDescent="0.3">
      <c r="B82">
        <v>2.2756697875769998</v>
      </c>
      <c r="C82">
        <v>2.949010810096</v>
      </c>
      <c r="D82">
        <v>2.2181994573520001</v>
      </c>
      <c r="E82">
        <v>1.2385256548400001</v>
      </c>
    </row>
    <row r="83" spans="2:5" x14ac:dyDescent="0.3">
      <c r="B83">
        <v>2.8902481329419998</v>
      </c>
      <c r="C83">
        <v>2.2448832218220001</v>
      </c>
      <c r="D83">
        <v>3.1445821275769998</v>
      </c>
      <c r="E83">
        <v>0.249795266248</v>
      </c>
    </row>
    <row r="84" spans="2:5" x14ac:dyDescent="0.3">
      <c r="B84">
        <v>2.5338618255080001</v>
      </c>
      <c r="C84">
        <v>2.6241479725970001</v>
      </c>
      <c r="D84">
        <v>2.880205546414</v>
      </c>
      <c r="E84">
        <v>1.8659084084019999</v>
      </c>
    </row>
    <row r="85" spans="2:5" x14ac:dyDescent="0.3">
      <c r="B85">
        <v>2.6436514510769999</v>
      </c>
      <c r="C85">
        <v>2.996738001597</v>
      </c>
      <c r="D85">
        <v>3.1429673155770002</v>
      </c>
      <c r="E85">
        <v>2.6421500172119998</v>
      </c>
    </row>
    <row r="86" spans="2:5" x14ac:dyDescent="0.3">
      <c r="B86">
        <v>2.4303875469329999</v>
      </c>
      <c r="C86">
        <v>2.7204118527130001</v>
      </c>
      <c r="D86">
        <v>2.48269817096</v>
      </c>
      <c r="E86">
        <v>2.6052041051330002</v>
      </c>
    </row>
    <row r="87" spans="2:5" x14ac:dyDescent="0.3">
      <c r="B87">
        <v>2.1621703548619999</v>
      </c>
      <c r="C87">
        <v>2.8072501546319999</v>
      </c>
      <c r="D87">
        <v>3.0908816386510001</v>
      </c>
      <c r="E87">
        <v>2.0989539924659999</v>
      </c>
    </row>
    <row r="88" spans="2:5" x14ac:dyDescent="0.3">
      <c r="B88">
        <v>2.4075260548180002</v>
      </c>
      <c r="C88">
        <v>2.8680288390449999</v>
      </c>
      <c r="D88">
        <v>2.812881444441</v>
      </c>
      <c r="E88">
        <v>2.4169243359960002</v>
      </c>
    </row>
    <row r="89" spans="2:5" x14ac:dyDescent="0.3">
      <c r="B89">
        <v>2.4098418948370002</v>
      </c>
      <c r="C89">
        <v>2.5674769836340001</v>
      </c>
      <c r="D89">
        <v>2.8386719679789998</v>
      </c>
      <c r="E89">
        <v>2.639278758923</v>
      </c>
    </row>
    <row r="90" spans="2:5" x14ac:dyDescent="0.3">
      <c r="B90">
        <v>2.053016091131</v>
      </c>
      <c r="C90">
        <v>2.504583459939</v>
      </c>
      <c r="D90">
        <v>2.2741552871509998</v>
      </c>
      <c r="E90">
        <v>1.890483424143</v>
      </c>
    </row>
    <row r="91" spans="2:5" x14ac:dyDescent="0.3">
      <c r="B91">
        <v>2.049327050734</v>
      </c>
      <c r="C91">
        <v>2.7339197845859999</v>
      </c>
      <c r="D91">
        <v>2.942853368113</v>
      </c>
      <c r="E91">
        <v>2.2180274743349999</v>
      </c>
    </row>
    <row r="92" spans="2:5" x14ac:dyDescent="0.3">
      <c r="B92">
        <v>2.595022749295</v>
      </c>
      <c r="C92">
        <v>2.6002429412339998</v>
      </c>
      <c r="D92">
        <v>2.936070521175</v>
      </c>
      <c r="E92">
        <v>2.1122886945450001</v>
      </c>
    </row>
    <row r="93" spans="2:5" x14ac:dyDescent="0.3">
      <c r="B93">
        <v>2.0049272203549999</v>
      </c>
      <c r="C93">
        <v>2.614113010918</v>
      </c>
      <c r="D93">
        <v>2.8368110877910002</v>
      </c>
      <c r="E93">
        <v>2.0402920915489999</v>
      </c>
    </row>
    <row r="94" spans="2:5" x14ac:dyDescent="0.3">
      <c r="B94">
        <v>1.8605772425480001</v>
      </c>
      <c r="C94">
        <v>2.9431503634829999</v>
      </c>
      <c r="D94">
        <v>2.5971948684580002</v>
      </c>
      <c r="E94">
        <v>1.083433176682</v>
      </c>
    </row>
    <row r="95" spans="2:5" x14ac:dyDescent="0.3">
      <c r="B95">
        <v>2.2807676343310002</v>
      </c>
      <c r="C95">
        <v>2.838563124063</v>
      </c>
      <c r="D95">
        <v>2.7220959163009999</v>
      </c>
      <c r="E95">
        <v>1.815448235564</v>
      </c>
    </row>
    <row r="96" spans="2:5" x14ac:dyDescent="0.3">
      <c r="B96">
        <v>2.4010235677999998</v>
      </c>
      <c r="C96">
        <v>2.8983846200009999</v>
      </c>
      <c r="D96">
        <v>2.714632767016</v>
      </c>
      <c r="E96">
        <v>1.9300534158639999</v>
      </c>
    </row>
    <row r="97" spans="2:5" x14ac:dyDescent="0.3">
      <c r="B97">
        <v>2.091088402404</v>
      </c>
      <c r="C97">
        <v>2.9167779967769998</v>
      </c>
      <c r="D97">
        <v>2.5361578160830001</v>
      </c>
      <c r="E97">
        <v>1.3633453865039999</v>
      </c>
    </row>
    <row r="98" spans="2:5" x14ac:dyDescent="0.3">
      <c r="B98">
        <v>3.1649294883470001</v>
      </c>
      <c r="C98">
        <v>2.7994683983400002</v>
      </c>
      <c r="D98">
        <v>3.1612367958290002</v>
      </c>
      <c r="E98">
        <v>2.6241539699029999</v>
      </c>
    </row>
    <row r="99" spans="2:5" x14ac:dyDescent="0.3">
      <c r="B99">
        <v>2.5554411815010001</v>
      </c>
      <c r="C99">
        <v>2.73700672388</v>
      </c>
      <c r="D99">
        <v>2.9668430438489999</v>
      </c>
      <c r="E99">
        <v>2.0918936441780001</v>
      </c>
    </row>
    <row r="100" spans="2:5" x14ac:dyDescent="0.3">
      <c r="B100">
        <v>2.617452145693</v>
      </c>
      <c r="C100">
        <v>2.6028353085270002</v>
      </c>
      <c r="D100">
        <v>1.9354371191369999</v>
      </c>
      <c r="E100">
        <v>2.5084841228900001</v>
      </c>
    </row>
    <row r="101" spans="2:5" x14ac:dyDescent="0.3">
      <c r="B101">
        <v>2.4913954959839999</v>
      </c>
      <c r="C101">
        <v>2.426746672837</v>
      </c>
      <c r="D101">
        <v>2.9363440734270001</v>
      </c>
      <c r="E101">
        <v>2.076632104317</v>
      </c>
    </row>
    <row r="103" spans="2:5" x14ac:dyDescent="0.3">
      <c r="B103">
        <v>2.3639890000000001</v>
      </c>
      <c r="C103">
        <v>2.725549</v>
      </c>
      <c r="D103">
        <v>2.6656680000000001</v>
      </c>
      <c r="E103">
        <v>2.1133150000000001</v>
      </c>
    </row>
    <row r="104" spans="2:5" x14ac:dyDescent="0.3">
      <c r="B104">
        <v>0.30873420000000001</v>
      </c>
      <c r="C104">
        <v>0.19776189999999999</v>
      </c>
      <c r="D104">
        <v>0.41477459999999999</v>
      </c>
      <c r="E104">
        <v>0.47999570000000003</v>
      </c>
    </row>
    <row r="105" spans="2:5" x14ac:dyDescent="0.3">
      <c r="B105">
        <v>6.0510790000000002E-2</v>
      </c>
      <c r="C105">
        <v>3.8760629999999997E-2</v>
      </c>
      <c r="D105">
        <v>8.1294329999999998E-2</v>
      </c>
      <c r="E105">
        <v>9.4077439999999998E-2</v>
      </c>
    </row>
    <row r="106" spans="2:5" x14ac:dyDescent="0.3">
      <c r="B106">
        <v>3</v>
      </c>
      <c r="C106">
        <v>5</v>
      </c>
      <c r="D106">
        <v>43</v>
      </c>
      <c r="E106">
        <v>100</v>
      </c>
    </row>
    <row r="107" spans="2:5" x14ac:dyDescent="0.3">
      <c r="B107">
        <v>97</v>
      </c>
      <c r="C107">
        <v>95</v>
      </c>
      <c r="D107">
        <v>57</v>
      </c>
      <c r="E10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4DAA-691A-4835-ACA3-DB30922CFD6B}">
  <dimension ref="A1:O107"/>
  <sheetViews>
    <sheetView topLeftCell="A97" zoomScaleNormal="100" workbookViewId="0">
      <selection activeCell="A108" sqref="A108"/>
    </sheetView>
  </sheetViews>
  <sheetFormatPr defaultRowHeight="14.4" x14ac:dyDescent="0.3"/>
  <cols>
    <col min="1" max="1" width="27.5546875" customWidth="1"/>
    <col min="9" max="9" width="11.109375" bestFit="1" customWidth="1"/>
    <col min="11" max="13" width="12" bestFit="1" customWidth="1"/>
    <col min="14" max="14" width="11" bestFit="1" customWidth="1"/>
    <col min="15" max="16" width="12" bestFit="1" customWidth="1"/>
  </cols>
  <sheetData>
    <row r="1" spans="1:15" ht="18" x14ac:dyDescent="0.35">
      <c r="A1" s="2" t="s">
        <v>18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I1" s="60" t="s">
        <v>74</v>
      </c>
      <c r="J1" s="60"/>
      <c r="K1" s="60"/>
      <c r="L1" s="60"/>
      <c r="M1" s="60"/>
      <c r="N1" s="60"/>
      <c r="O1" s="60"/>
    </row>
    <row r="2" spans="1:15" x14ac:dyDescent="0.3">
      <c r="B2" s="32">
        <v>1.5297051661450001</v>
      </c>
      <c r="C2" s="32">
        <v>1.580570186129</v>
      </c>
      <c r="D2" s="32">
        <v>2.4229735439439999</v>
      </c>
      <c r="E2" s="32">
        <v>2.2972455003299999</v>
      </c>
      <c r="F2" s="32">
        <v>2.714645689818</v>
      </c>
      <c r="G2" s="32">
        <v>2.87647700605</v>
      </c>
      <c r="I2" t="s">
        <v>78</v>
      </c>
      <c r="J2" s="61" t="s">
        <v>75</v>
      </c>
      <c r="K2" s="61"/>
      <c r="L2" s="61" t="s">
        <v>76</v>
      </c>
      <c r="M2" s="61"/>
      <c r="N2" s="61" t="s">
        <v>77</v>
      </c>
      <c r="O2" s="61"/>
    </row>
    <row r="3" spans="1:15" x14ac:dyDescent="0.3">
      <c r="B3" s="32">
        <v>1.7263440361110001</v>
      </c>
      <c r="C3" s="32">
        <v>2.0180437195629999</v>
      </c>
      <c r="D3" s="32">
        <v>2.0742609376219998</v>
      </c>
      <c r="E3" s="32">
        <v>1.841840485161</v>
      </c>
      <c r="F3" s="32">
        <v>2.8307157424740002</v>
      </c>
      <c r="G3" s="32">
        <v>2.8156623548819999</v>
      </c>
      <c r="H3">
        <v>1</v>
      </c>
      <c r="I3">
        <v>10</v>
      </c>
      <c r="J3" s="61">
        <v>1.2</v>
      </c>
      <c r="K3" s="61"/>
      <c r="L3" s="61">
        <v>3</v>
      </c>
      <c r="M3" s="61"/>
      <c r="N3" s="61">
        <v>1.7929999999999999</v>
      </c>
      <c r="O3" s="61"/>
    </row>
    <row r="4" spans="1:15" x14ac:dyDescent="0.3">
      <c r="B4" s="32">
        <v>1.848763423699</v>
      </c>
      <c r="C4" s="32">
        <v>1.1847525198810001</v>
      </c>
      <c r="D4" s="32">
        <v>2.3890935413340002</v>
      </c>
      <c r="E4" s="32">
        <v>1.3553108350309999</v>
      </c>
      <c r="F4" s="32">
        <v>2.5837431882369999</v>
      </c>
      <c r="G4" s="32">
        <v>2.5739380637979998</v>
      </c>
      <c r="H4">
        <v>2</v>
      </c>
      <c r="I4">
        <v>20</v>
      </c>
      <c r="J4" s="61">
        <v>1.3</v>
      </c>
      <c r="K4" s="61"/>
      <c r="L4" s="61">
        <v>4</v>
      </c>
      <c r="M4" s="61"/>
      <c r="N4" s="61">
        <v>1.8839999999999999</v>
      </c>
      <c r="O4" s="61"/>
    </row>
    <row r="5" spans="1:15" x14ac:dyDescent="0.3">
      <c r="B5" s="32">
        <v>1.263641598302</v>
      </c>
      <c r="C5" s="32">
        <v>0.82846883627199996</v>
      </c>
      <c r="D5" s="32">
        <v>2.1183813882989999</v>
      </c>
      <c r="E5" s="32">
        <v>2.4342011839479998</v>
      </c>
      <c r="F5" s="32">
        <v>2.5937814129380001</v>
      </c>
      <c r="G5" s="32">
        <v>2.9062297882969998</v>
      </c>
      <c r="H5">
        <v>3</v>
      </c>
      <c r="I5">
        <v>50</v>
      </c>
      <c r="J5" s="61">
        <v>2.36</v>
      </c>
      <c r="K5" s="61"/>
      <c r="L5" s="61">
        <v>6</v>
      </c>
      <c r="M5" s="61"/>
      <c r="N5" s="61">
        <v>2.2669999999999999</v>
      </c>
      <c r="O5" s="61"/>
    </row>
    <row r="6" spans="1:15" x14ac:dyDescent="0.3">
      <c r="B6" s="32">
        <v>1.525047846398</v>
      </c>
      <c r="C6" s="32">
        <v>2.7179876495770001</v>
      </c>
      <c r="D6" s="32">
        <v>2.0597716479689998</v>
      </c>
      <c r="E6" s="32">
        <v>2.471392620434</v>
      </c>
      <c r="F6" s="32">
        <v>2.6103973497970001</v>
      </c>
      <c r="G6" s="32">
        <v>2.769283006452</v>
      </c>
      <c r="H6">
        <v>4</v>
      </c>
      <c r="I6">
        <v>100</v>
      </c>
      <c r="J6" s="61">
        <v>2.5499999999999998</v>
      </c>
      <c r="K6" s="61"/>
      <c r="L6" s="61">
        <v>8</v>
      </c>
      <c r="M6" s="61"/>
      <c r="N6" s="61">
        <v>2.8820000000000001</v>
      </c>
      <c r="O6" s="61"/>
    </row>
    <row r="7" spans="1:15" x14ac:dyDescent="0.3">
      <c r="B7" s="32">
        <v>1.203207808613</v>
      </c>
      <c r="C7" s="32">
        <v>1.753576188721</v>
      </c>
      <c r="D7" s="32">
        <v>1.4040227403459999</v>
      </c>
      <c r="E7" s="32">
        <v>2.7853918160109998</v>
      </c>
      <c r="F7" s="32">
        <v>2.802220315639</v>
      </c>
      <c r="G7" s="32">
        <v>2.5067989393399999</v>
      </c>
      <c r="H7">
        <v>5</v>
      </c>
      <c r="I7">
        <v>1000</v>
      </c>
      <c r="J7" s="61">
        <v>3.55</v>
      </c>
      <c r="K7" s="61"/>
      <c r="L7" s="61">
        <v>12</v>
      </c>
      <c r="M7" s="61"/>
      <c r="N7" s="61">
        <v>4.1079999999999997</v>
      </c>
      <c r="O7" s="61"/>
    </row>
    <row r="8" spans="1:15" x14ac:dyDescent="0.3">
      <c r="B8" s="32">
        <v>1.8491733109640001</v>
      </c>
      <c r="C8" s="32">
        <v>1.457303628837</v>
      </c>
      <c r="D8" s="32">
        <v>2.6134322905510001</v>
      </c>
      <c r="E8" s="32">
        <v>2.6417188922079999</v>
      </c>
      <c r="F8" s="32">
        <v>2.6214962545180001</v>
      </c>
      <c r="G8" s="32">
        <v>2.9432894679369999</v>
      </c>
    </row>
    <row r="9" spans="1:15" x14ac:dyDescent="0.3">
      <c r="B9" s="32">
        <v>1.2352078257120001</v>
      </c>
      <c r="C9" s="32">
        <v>2.7432749945329999</v>
      </c>
      <c r="D9" s="32">
        <v>2.3039307194030001</v>
      </c>
      <c r="E9" s="32">
        <v>2.4296097627700002</v>
      </c>
      <c r="F9" s="32">
        <v>2.6070716458700001</v>
      </c>
      <c r="G9" s="32">
        <v>2.9412920528950002</v>
      </c>
    </row>
    <row r="10" spans="1:15" x14ac:dyDescent="0.3">
      <c r="B10" s="32">
        <v>1.7492208336870001</v>
      </c>
      <c r="C10" s="32">
        <v>1.7998201072469999</v>
      </c>
      <c r="D10" s="32">
        <v>2.1058100644429998</v>
      </c>
      <c r="E10" s="32">
        <v>2.4677655085320001</v>
      </c>
      <c r="F10" s="32">
        <v>2.6081375254710002</v>
      </c>
      <c r="G10" s="32">
        <v>2.9892566574670001</v>
      </c>
    </row>
    <row r="11" spans="1:15" x14ac:dyDescent="0.3">
      <c r="B11" s="32">
        <v>0.93183882744000002</v>
      </c>
      <c r="C11" s="32">
        <v>2.4694143902849999</v>
      </c>
      <c r="D11" s="32">
        <v>1.996731307111</v>
      </c>
      <c r="E11" s="32">
        <v>2.264565510682</v>
      </c>
      <c r="F11" s="32">
        <v>2.3024755586540002</v>
      </c>
      <c r="G11" s="32">
        <v>2.9145506056219999</v>
      </c>
    </row>
    <row r="12" spans="1:15" x14ac:dyDescent="0.3">
      <c r="B12" s="32">
        <v>1.7363918421390001</v>
      </c>
      <c r="C12" s="32">
        <v>3.2106662988260002</v>
      </c>
      <c r="D12" s="32">
        <v>1.7709115773899999</v>
      </c>
      <c r="E12" s="32">
        <v>2.0937803058350002</v>
      </c>
      <c r="F12" s="32">
        <v>2.735898788738</v>
      </c>
      <c r="G12" s="32">
        <v>2.5904461169939998</v>
      </c>
    </row>
    <row r="13" spans="1:15" x14ac:dyDescent="0.3">
      <c r="B13" s="32">
        <v>0.78330766388299999</v>
      </c>
      <c r="C13" s="32">
        <v>1.265645541636</v>
      </c>
      <c r="D13" s="32">
        <v>2.870908037885</v>
      </c>
      <c r="E13" s="32">
        <v>2.615132122101</v>
      </c>
      <c r="F13" s="32">
        <v>2.7315789500130001</v>
      </c>
      <c r="G13" s="32">
        <v>2.6899602528119999</v>
      </c>
    </row>
    <row r="14" spans="1:15" x14ac:dyDescent="0.3">
      <c r="B14" s="32">
        <v>1.9209648898</v>
      </c>
      <c r="C14" s="32">
        <v>2.936697945318</v>
      </c>
      <c r="D14" s="32">
        <v>2.6312408995009999</v>
      </c>
      <c r="E14" s="32">
        <v>2.6106171969649998</v>
      </c>
      <c r="F14" s="32">
        <v>2.8427830861680001</v>
      </c>
      <c r="G14" s="32">
        <v>2.8335436398359999</v>
      </c>
    </row>
    <row r="15" spans="1:15" x14ac:dyDescent="0.3">
      <c r="B15" s="32">
        <v>1.2505701174949999</v>
      </c>
      <c r="C15" s="32">
        <v>1.4435489697049999</v>
      </c>
      <c r="D15" s="32">
        <v>1.326219272746</v>
      </c>
      <c r="E15" s="32">
        <v>1.6689632138770001</v>
      </c>
      <c r="F15" s="32">
        <v>2.8801532673049999</v>
      </c>
      <c r="G15" s="32">
        <v>2.7660415201580002</v>
      </c>
    </row>
    <row r="16" spans="1:15" x14ac:dyDescent="0.3">
      <c r="B16" s="32">
        <v>1.8069447503960001</v>
      </c>
      <c r="C16" s="32">
        <v>1.65524223526</v>
      </c>
      <c r="D16" s="32">
        <v>1.9581887394849999</v>
      </c>
      <c r="E16" s="32">
        <v>2.5690762057100001</v>
      </c>
      <c r="F16" s="32">
        <v>2.6152257248619999</v>
      </c>
      <c r="G16" s="32">
        <v>2.6784192103960001</v>
      </c>
    </row>
    <row r="17" spans="2:7" x14ac:dyDescent="0.3">
      <c r="B17" s="32">
        <v>1.2231586629860001</v>
      </c>
      <c r="C17" s="32">
        <v>1.260282290523</v>
      </c>
      <c r="D17" s="32">
        <v>1.6980729570669999</v>
      </c>
      <c r="E17" s="32">
        <v>2.5662690001869999</v>
      </c>
      <c r="F17" s="32">
        <v>2.7244647269529998</v>
      </c>
      <c r="G17" s="32">
        <v>2.8691296390069998</v>
      </c>
    </row>
    <row r="18" spans="2:7" x14ac:dyDescent="0.3">
      <c r="B18" s="32">
        <v>0.96727112336099996</v>
      </c>
      <c r="C18" s="32">
        <v>2.1756362908189999</v>
      </c>
      <c r="D18" s="32">
        <v>2.3974712980240001</v>
      </c>
      <c r="E18" s="32">
        <v>2.5535838972309999</v>
      </c>
      <c r="F18" s="32">
        <v>2.5972640456699998</v>
      </c>
      <c r="G18" s="32">
        <v>2.8337924672089998</v>
      </c>
    </row>
    <row r="19" spans="2:7" x14ac:dyDescent="0.3">
      <c r="B19" s="32">
        <v>1.7803714215749999</v>
      </c>
      <c r="C19" s="32">
        <v>1.659014083904</v>
      </c>
      <c r="D19" s="32">
        <v>1.98128007824</v>
      </c>
      <c r="E19" s="32">
        <v>2.1180853376419999</v>
      </c>
      <c r="F19" s="32">
        <v>2.4814648054339998</v>
      </c>
      <c r="G19" s="32">
        <v>2.9313078602510001</v>
      </c>
    </row>
    <row r="20" spans="2:7" x14ac:dyDescent="0.3">
      <c r="B20" s="32">
        <v>1.267253996465</v>
      </c>
      <c r="C20" s="32">
        <v>1.666763935803</v>
      </c>
      <c r="D20" s="32">
        <v>2.002057121774</v>
      </c>
      <c r="E20" s="32">
        <v>1.805537360267</v>
      </c>
      <c r="F20" s="32">
        <v>2.5816739108940001</v>
      </c>
      <c r="G20" s="32">
        <v>2.6295201187880002</v>
      </c>
    </row>
    <row r="21" spans="2:7" x14ac:dyDescent="0.3">
      <c r="B21" s="32">
        <v>1.5989062476310001</v>
      </c>
      <c r="C21" s="32">
        <v>2.3735025309819999</v>
      </c>
      <c r="D21" s="32">
        <v>2.0066157519079999</v>
      </c>
      <c r="E21" s="32">
        <v>2.435590541861</v>
      </c>
      <c r="F21" s="32">
        <v>2.5693081353389999</v>
      </c>
      <c r="G21" s="32">
        <v>2.482674349591</v>
      </c>
    </row>
    <row r="22" spans="2:7" x14ac:dyDescent="0.3">
      <c r="B22" s="32">
        <v>1.6682997899859999</v>
      </c>
      <c r="C22" s="32">
        <v>1.862353761507</v>
      </c>
      <c r="D22" s="32">
        <v>1.9895795737519999</v>
      </c>
      <c r="E22" s="32">
        <v>2.8787092090050002</v>
      </c>
      <c r="F22" s="32">
        <v>2.7357042593299998</v>
      </c>
      <c r="G22" s="32">
        <v>3.0603539795939998</v>
      </c>
    </row>
    <row r="23" spans="2:7" x14ac:dyDescent="0.3">
      <c r="B23" s="32">
        <v>1.7739574388670001</v>
      </c>
      <c r="C23" s="32">
        <v>3.1658619439029998</v>
      </c>
      <c r="D23" s="32">
        <v>2.0594858799729998</v>
      </c>
      <c r="E23" s="32">
        <v>2.15745124737</v>
      </c>
      <c r="F23" s="32">
        <v>2.8459164443290002</v>
      </c>
      <c r="G23" s="32">
        <v>2.7439563884129998</v>
      </c>
    </row>
    <row r="24" spans="2:7" x14ac:dyDescent="0.3">
      <c r="B24" s="32">
        <v>1.189906411837</v>
      </c>
      <c r="C24" s="32">
        <v>1.941892739771</v>
      </c>
      <c r="D24" s="32">
        <v>2.2416594154139999</v>
      </c>
      <c r="E24" s="32">
        <v>2.1321379158110001</v>
      </c>
      <c r="F24" s="32">
        <v>2.8235744517889998</v>
      </c>
      <c r="G24" s="32">
        <v>2.6534886595530001</v>
      </c>
    </row>
    <row r="25" spans="2:7" x14ac:dyDescent="0.3">
      <c r="B25" s="32">
        <v>1.60832598965</v>
      </c>
      <c r="C25" s="32">
        <v>1.486146077261</v>
      </c>
      <c r="D25" s="32">
        <v>2.4450384550059998</v>
      </c>
      <c r="E25" s="32">
        <v>2.5312387855990002</v>
      </c>
      <c r="F25" s="32">
        <v>2.5523124766860001</v>
      </c>
      <c r="G25" s="32">
        <v>2.8607121904569999</v>
      </c>
    </row>
    <row r="26" spans="2:7" x14ac:dyDescent="0.3">
      <c r="B26" s="32">
        <v>1.585718533955</v>
      </c>
      <c r="C26" s="32">
        <v>0.81361851142700004</v>
      </c>
      <c r="D26" s="32">
        <v>1.9116919468219999</v>
      </c>
      <c r="E26" s="32">
        <v>1.41601930709</v>
      </c>
      <c r="F26" s="32">
        <v>2.9282914508400002</v>
      </c>
      <c r="G26" s="32">
        <v>2.628646721265</v>
      </c>
    </row>
    <row r="27" spans="2:7" x14ac:dyDescent="0.3">
      <c r="B27" s="32">
        <v>1.383405570766</v>
      </c>
      <c r="C27" s="32">
        <v>0.93397147029500005</v>
      </c>
      <c r="D27" s="32">
        <v>1.729428338353</v>
      </c>
      <c r="E27" s="32">
        <v>2.12015977724</v>
      </c>
      <c r="F27" s="32">
        <v>2.8798261163690002</v>
      </c>
      <c r="G27" s="32">
        <v>2.698899324184</v>
      </c>
    </row>
    <row r="28" spans="2:7" x14ac:dyDescent="0.3">
      <c r="B28" s="32">
        <v>0.98602623067399997</v>
      </c>
      <c r="C28" s="32">
        <v>1.6351710041980001</v>
      </c>
      <c r="D28" s="32">
        <v>2.1376985866710001</v>
      </c>
      <c r="E28" s="32">
        <v>1.4101810280289999</v>
      </c>
      <c r="F28" s="32">
        <v>2.7220583217610002</v>
      </c>
      <c r="G28" s="32">
        <v>2.969797810772</v>
      </c>
    </row>
    <row r="29" spans="2:7" x14ac:dyDescent="0.3">
      <c r="B29" s="32">
        <v>1.3230288092039999</v>
      </c>
      <c r="C29" s="32">
        <v>2.3094689319969999</v>
      </c>
      <c r="D29" s="32">
        <v>1.8373179921480001</v>
      </c>
      <c r="E29" s="32">
        <v>2.4069565751590001</v>
      </c>
      <c r="F29" s="32">
        <v>2.5846896245469999</v>
      </c>
      <c r="G29" s="32">
        <v>2.5078288808729998</v>
      </c>
    </row>
    <row r="30" spans="2:7" x14ac:dyDescent="0.3">
      <c r="B30" s="32">
        <v>1.3109761317990001</v>
      </c>
      <c r="C30" s="32">
        <v>1.3265699689799999</v>
      </c>
      <c r="D30" s="32">
        <v>1.880162033685</v>
      </c>
      <c r="E30" s="32">
        <v>2.1445286096010001</v>
      </c>
      <c r="F30" s="32">
        <v>2.5456680941259999</v>
      </c>
      <c r="G30" s="32">
        <v>2.9515851150530001</v>
      </c>
    </row>
    <row r="31" spans="2:7" x14ac:dyDescent="0.3">
      <c r="B31" s="32">
        <v>1.551386970474</v>
      </c>
      <c r="C31" s="32">
        <v>3.2561996008329999</v>
      </c>
      <c r="D31" s="32">
        <v>1.7606246982830001</v>
      </c>
      <c r="E31" s="32">
        <v>2.7665110334419998</v>
      </c>
      <c r="F31" s="32">
        <v>2.9020949209040001</v>
      </c>
      <c r="G31" s="32">
        <v>3.0843254590929998</v>
      </c>
    </row>
    <row r="32" spans="2:7" x14ac:dyDescent="0.3">
      <c r="B32" s="32">
        <v>1.339392561778</v>
      </c>
      <c r="C32" s="32">
        <v>2.925316406686</v>
      </c>
      <c r="D32" s="32">
        <v>2.4734984231579999</v>
      </c>
      <c r="E32" s="32">
        <v>2.102809877501</v>
      </c>
      <c r="F32" s="32">
        <v>2.5814924745419998</v>
      </c>
      <c r="G32" s="32">
        <v>3.127952823322</v>
      </c>
    </row>
    <row r="33" spans="2:7" x14ac:dyDescent="0.3">
      <c r="B33" s="32">
        <v>1.869192395512</v>
      </c>
      <c r="C33" s="32">
        <v>2.2061163494499998</v>
      </c>
      <c r="D33" s="32">
        <v>2.0047493407700001</v>
      </c>
      <c r="E33" s="32">
        <v>1.095022261834</v>
      </c>
      <c r="F33" s="32">
        <v>3.0721304857099998</v>
      </c>
      <c r="G33" s="32">
        <v>2.9518661672239999</v>
      </c>
    </row>
    <row r="34" spans="2:7" x14ac:dyDescent="0.3">
      <c r="B34" s="32">
        <v>1.808273226102</v>
      </c>
      <c r="C34" s="32">
        <v>1.046187710396</v>
      </c>
      <c r="D34" s="32">
        <v>2.1108652204739999</v>
      </c>
      <c r="E34" s="32">
        <v>2.2427475735679998</v>
      </c>
      <c r="F34" s="32">
        <v>2.9727273248069999</v>
      </c>
      <c r="G34" s="32">
        <v>2.8674760344900001</v>
      </c>
    </row>
    <row r="35" spans="2:7" x14ac:dyDescent="0.3">
      <c r="B35" s="32">
        <v>1.5084261852109999</v>
      </c>
      <c r="C35" s="32">
        <v>1.4134988208170001</v>
      </c>
      <c r="D35" s="32">
        <v>1.7170833181189999</v>
      </c>
      <c r="E35" s="32">
        <v>2.375795623128</v>
      </c>
      <c r="F35" s="32">
        <v>2.6315181792579998</v>
      </c>
      <c r="G35" s="32">
        <v>2.8957382355550001</v>
      </c>
    </row>
    <row r="36" spans="2:7" x14ac:dyDescent="0.3">
      <c r="B36" s="32">
        <v>1.3966294131570001</v>
      </c>
      <c r="C36" s="32">
        <v>3.2652411969239998</v>
      </c>
      <c r="D36" s="32">
        <v>2.2926432232430001</v>
      </c>
      <c r="E36" s="32">
        <v>2.2047455196730001</v>
      </c>
      <c r="F36" s="32">
        <v>2.8401178288470001</v>
      </c>
      <c r="G36" s="32">
        <v>2.4785807563660001</v>
      </c>
    </row>
    <row r="37" spans="2:7" x14ac:dyDescent="0.3">
      <c r="B37" s="32">
        <v>1.0862525709299999</v>
      </c>
      <c r="C37" s="32">
        <v>1.4110999532570001</v>
      </c>
      <c r="D37" s="32">
        <v>1.9289877080890001</v>
      </c>
      <c r="E37" s="32">
        <v>2.2647413037000002</v>
      </c>
      <c r="F37" s="32">
        <v>2.977687149441</v>
      </c>
      <c r="G37" s="32">
        <v>2.9755182179149999</v>
      </c>
    </row>
    <row r="38" spans="2:7" x14ac:dyDescent="0.3">
      <c r="B38" s="32">
        <v>1.339891590218</v>
      </c>
      <c r="C38" s="32">
        <v>1.753438959663</v>
      </c>
      <c r="D38" s="32">
        <v>2.3458544392989999</v>
      </c>
      <c r="E38" s="32">
        <v>2.1315569252439999</v>
      </c>
      <c r="F38" s="32">
        <v>2.786480903273</v>
      </c>
      <c r="G38" s="32">
        <v>2.9899073371720002</v>
      </c>
    </row>
    <row r="39" spans="2:7" x14ac:dyDescent="0.3">
      <c r="B39" s="32">
        <v>1.6101712025829999</v>
      </c>
      <c r="C39" s="32">
        <v>1.460395246744</v>
      </c>
      <c r="D39" s="32">
        <v>1.329601063805</v>
      </c>
      <c r="E39" s="32">
        <v>2.1286766450779999</v>
      </c>
      <c r="F39" s="32">
        <v>2.793471359262</v>
      </c>
      <c r="G39" s="32">
        <v>2.7008305612410002</v>
      </c>
    </row>
    <row r="40" spans="2:7" x14ac:dyDescent="0.3">
      <c r="B40" s="32">
        <v>1.9105397259350001</v>
      </c>
      <c r="C40" s="32">
        <v>2.3270775319000001</v>
      </c>
      <c r="D40" s="32">
        <v>1.6062063091030001</v>
      </c>
      <c r="E40" s="32">
        <v>2.4819449917209999</v>
      </c>
      <c r="F40" s="32">
        <v>2.550153153888</v>
      </c>
      <c r="G40" s="32">
        <v>2.8862471755789998</v>
      </c>
    </row>
    <row r="41" spans="2:7" x14ac:dyDescent="0.3">
      <c r="B41" s="32">
        <v>1.7791316506579999</v>
      </c>
      <c r="C41" s="32">
        <v>2.280864005412</v>
      </c>
      <c r="D41" s="32">
        <v>2.2757368829629998</v>
      </c>
      <c r="E41" s="32">
        <v>2.231535179307</v>
      </c>
      <c r="F41" s="32">
        <v>2.4060078546799999</v>
      </c>
      <c r="G41" s="32">
        <v>2.8898465802620001</v>
      </c>
    </row>
    <row r="42" spans="2:7" x14ac:dyDescent="0.3">
      <c r="B42" s="32">
        <v>1.3436290443409999</v>
      </c>
      <c r="C42" s="32">
        <v>1.6646319885400001</v>
      </c>
      <c r="D42" s="32">
        <v>2.4372747919850002</v>
      </c>
      <c r="E42" s="32">
        <v>2.5100337821390002</v>
      </c>
      <c r="F42" s="32">
        <v>3.4134127203769999</v>
      </c>
      <c r="G42" s="32">
        <v>2.8586840309000001</v>
      </c>
    </row>
    <row r="43" spans="2:7" x14ac:dyDescent="0.3">
      <c r="B43" s="32">
        <v>1.27172572956</v>
      </c>
      <c r="C43" s="32">
        <v>1.2704508294679999</v>
      </c>
      <c r="D43" s="32">
        <v>2.5490986286380002</v>
      </c>
      <c r="E43" s="32">
        <v>2.4822464330849998</v>
      </c>
      <c r="F43" s="32">
        <v>2.75994960961</v>
      </c>
      <c r="G43" s="32">
        <v>2.7142832408999999</v>
      </c>
    </row>
    <row r="44" spans="2:7" x14ac:dyDescent="0.3">
      <c r="B44" s="32">
        <v>1.863529605124</v>
      </c>
      <c r="C44" s="32">
        <v>2.3623122152799998</v>
      </c>
      <c r="D44" s="32">
        <v>1.9480142</v>
      </c>
      <c r="E44" s="32">
        <v>2.2060087968189999</v>
      </c>
      <c r="F44" s="32">
        <v>2.8624261977079999</v>
      </c>
      <c r="G44" s="32">
        <v>2.8841814289990002</v>
      </c>
    </row>
    <row r="45" spans="2:7" x14ac:dyDescent="0.3">
      <c r="B45" s="32">
        <v>1.4029948615929999</v>
      </c>
      <c r="C45" s="32">
        <v>1.146708701923</v>
      </c>
      <c r="D45" s="32">
        <v>2.7162646924740002</v>
      </c>
      <c r="E45" s="32">
        <v>2.4734383384499998</v>
      </c>
      <c r="F45" s="32">
        <v>2.6500034941549999</v>
      </c>
      <c r="G45" s="32">
        <v>3.0197270998730001</v>
      </c>
    </row>
    <row r="46" spans="2:7" x14ac:dyDescent="0.3">
      <c r="B46" s="32">
        <v>1.0442943130219999</v>
      </c>
      <c r="C46" s="32">
        <v>1.2384567095000001</v>
      </c>
      <c r="D46" s="32">
        <v>2.2101062401520002</v>
      </c>
      <c r="E46" s="32">
        <v>2.2645517936570001</v>
      </c>
      <c r="F46" s="32">
        <v>2.4306879511299999</v>
      </c>
      <c r="G46" s="32">
        <v>2.821222662147</v>
      </c>
    </row>
    <row r="47" spans="2:7" x14ac:dyDescent="0.3">
      <c r="B47" s="32">
        <v>0.93525462135199999</v>
      </c>
      <c r="C47" s="32">
        <v>2.4852251450330001</v>
      </c>
      <c r="D47" s="32">
        <v>1.7738655605860001</v>
      </c>
      <c r="E47" s="32">
        <v>1.3953643860360001</v>
      </c>
      <c r="F47" s="32">
        <v>2.6331631386519998</v>
      </c>
      <c r="G47" s="32">
        <v>2.8254936589519999</v>
      </c>
    </row>
    <row r="48" spans="2:7" x14ac:dyDescent="0.3">
      <c r="B48" s="32">
        <v>1.3490006240879999</v>
      </c>
      <c r="C48" s="32">
        <v>3.168347909235</v>
      </c>
      <c r="D48" s="32">
        <v>1.522661118954</v>
      </c>
      <c r="E48" s="32">
        <v>2.8067835684600002</v>
      </c>
      <c r="F48" s="32">
        <v>2.2746295877259999</v>
      </c>
      <c r="G48" s="32">
        <v>2.504357829925</v>
      </c>
    </row>
    <row r="49" spans="2:7" x14ac:dyDescent="0.3">
      <c r="B49" s="32">
        <v>1.91469172534</v>
      </c>
      <c r="C49" s="32">
        <v>1.075675098864</v>
      </c>
      <c r="D49" s="32">
        <v>1.7654453095639999</v>
      </c>
      <c r="E49" s="32">
        <v>2.178797072079</v>
      </c>
      <c r="F49" s="32">
        <v>2.6563246059269998</v>
      </c>
      <c r="G49" s="32">
        <v>2.6172018185889998</v>
      </c>
    </row>
    <row r="50" spans="2:7" x14ac:dyDescent="0.3">
      <c r="B50" s="32">
        <v>1.977359599773</v>
      </c>
      <c r="C50" s="32">
        <v>2.025088849311</v>
      </c>
      <c r="D50" s="32">
        <v>1.4327514769509999</v>
      </c>
      <c r="E50" s="32">
        <v>2.49849073634</v>
      </c>
      <c r="F50" s="32">
        <v>2.6008312104660001</v>
      </c>
      <c r="G50" s="32">
        <v>2.6807043133790001</v>
      </c>
    </row>
    <row r="51" spans="2:7" x14ac:dyDescent="0.3">
      <c r="B51" s="32">
        <v>1.7506292952689999</v>
      </c>
      <c r="C51" s="32">
        <v>1.354263039271</v>
      </c>
      <c r="D51" s="32">
        <v>1.632880067878</v>
      </c>
      <c r="E51" s="32">
        <v>2.3922807954310001</v>
      </c>
      <c r="F51" s="32">
        <v>2.8151639708910001</v>
      </c>
      <c r="G51" s="32">
        <v>2.5864940089189998</v>
      </c>
    </row>
    <row r="52" spans="2:7" x14ac:dyDescent="0.3">
      <c r="B52" s="32">
        <v>2.0120573490060001</v>
      </c>
      <c r="C52" s="32">
        <v>1.0673767964150001</v>
      </c>
      <c r="D52" s="32">
        <v>2.447336679817</v>
      </c>
      <c r="E52" s="32">
        <v>2.129717785625</v>
      </c>
      <c r="F52" s="32">
        <v>3.0804601466279999</v>
      </c>
      <c r="G52" s="32">
        <v>2.8300976148469998</v>
      </c>
    </row>
    <row r="53" spans="2:7" x14ac:dyDescent="0.3">
      <c r="B53" s="32">
        <v>1.352907219662</v>
      </c>
      <c r="C53" s="32">
        <v>2.3192041645420001</v>
      </c>
      <c r="D53" s="32">
        <v>2.3878238453859999</v>
      </c>
      <c r="E53" s="32">
        <v>2.88170415487</v>
      </c>
      <c r="F53" s="32">
        <v>2.7331054985450001</v>
      </c>
      <c r="G53" s="32">
        <v>2.7515588768420001</v>
      </c>
    </row>
    <row r="54" spans="2:7" x14ac:dyDescent="0.3">
      <c r="B54" s="32">
        <v>1.7191290597090001</v>
      </c>
      <c r="C54" s="32">
        <v>1.2399793549510001</v>
      </c>
      <c r="D54" s="32">
        <v>1.9790655150209999</v>
      </c>
      <c r="E54" s="32">
        <v>1.9457668597869999</v>
      </c>
      <c r="F54" s="32">
        <v>2.5453207026769999</v>
      </c>
      <c r="G54" s="32">
        <v>2.8722329450099999</v>
      </c>
    </row>
    <row r="55" spans="2:7" x14ac:dyDescent="0.3">
      <c r="B55">
        <v>1.488797915261</v>
      </c>
      <c r="C55">
        <v>2.8749201569639999</v>
      </c>
      <c r="D55">
        <v>2.492062955542</v>
      </c>
      <c r="E55">
        <v>1.787403614487</v>
      </c>
      <c r="F55">
        <v>2.4457158576090001</v>
      </c>
      <c r="G55">
        <v>2.7324787894189999</v>
      </c>
    </row>
    <row r="56" spans="2:7" x14ac:dyDescent="0.3">
      <c r="B56">
        <v>0.83789411432000005</v>
      </c>
      <c r="C56">
        <v>2.5169572029789999</v>
      </c>
      <c r="D56">
        <v>2.0398781361860001</v>
      </c>
      <c r="E56">
        <v>2.284086865286</v>
      </c>
      <c r="F56">
        <v>2.658837142626</v>
      </c>
      <c r="G56">
        <v>2.9945649505519998</v>
      </c>
    </row>
    <row r="57" spans="2:7" x14ac:dyDescent="0.3">
      <c r="B57">
        <v>1.3962037458080001</v>
      </c>
      <c r="C57">
        <v>1.2814723153459999</v>
      </c>
      <c r="D57">
        <v>2.0781846934589998</v>
      </c>
      <c r="E57">
        <v>2.0174629890290001</v>
      </c>
      <c r="F57">
        <v>2.9128542052780002</v>
      </c>
      <c r="G57">
        <v>2.5188166400280001</v>
      </c>
    </row>
    <row r="58" spans="2:7" x14ac:dyDescent="0.3">
      <c r="B58">
        <v>1.579298363865</v>
      </c>
      <c r="C58">
        <v>1.810248396792</v>
      </c>
      <c r="D58">
        <v>1.898983888401</v>
      </c>
      <c r="E58">
        <v>2.5123072414259999</v>
      </c>
      <c r="F58">
        <v>3.0461319246329999</v>
      </c>
      <c r="G58">
        <v>3.0232450619339999</v>
      </c>
    </row>
    <row r="59" spans="2:7" x14ac:dyDescent="0.3">
      <c r="B59">
        <v>1.690038551609</v>
      </c>
      <c r="C59">
        <v>1.251354533095</v>
      </c>
      <c r="D59">
        <v>2.2224987350140002</v>
      </c>
      <c r="E59">
        <v>2.8295351480059998</v>
      </c>
      <c r="F59">
        <v>2.901271675421</v>
      </c>
      <c r="G59">
        <v>3.0549890259539998</v>
      </c>
    </row>
    <row r="60" spans="2:7" x14ac:dyDescent="0.3">
      <c r="B60">
        <v>0.96991391764699997</v>
      </c>
      <c r="C60">
        <v>1.3827071310950001</v>
      </c>
      <c r="D60">
        <v>2.7264497521390001</v>
      </c>
      <c r="E60">
        <v>2.5765784494970001</v>
      </c>
      <c r="F60">
        <v>2.5769699889100002</v>
      </c>
      <c r="G60">
        <v>2.7316761915769998</v>
      </c>
    </row>
    <row r="61" spans="2:7" x14ac:dyDescent="0.3">
      <c r="B61">
        <v>1.2345316689329999</v>
      </c>
      <c r="C61">
        <v>1.4866675524240001</v>
      </c>
      <c r="D61">
        <v>1.674724782005</v>
      </c>
      <c r="E61">
        <v>2.5581650579740001</v>
      </c>
      <c r="F61">
        <v>2.7823684997579998</v>
      </c>
      <c r="G61">
        <v>2.5910552423380002</v>
      </c>
    </row>
    <row r="62" spans="2:7" x14ac:dyDescent="0.3">
      <c r="B62">
        <v>1.1176951398070001</v>
      </c>
      <c r="C62">
        <v>2.5607889070500001</v>
      </c>
      <c r="D62">
        <v>2.331778772082</v>
      </c>
      <c r="E62">
        <v>2.9116192400249998</v>
      </c>
      <c r="F62">
        <v>2.924470279771</v>
      </c>
      <c r="G62">
        <v>3.123659785843</v>
      </c>
    </row>
    <row r="63" spans="2:7" x14ac:dyDescent="0.3">
      <c r="B63">
        <v>1.0379566818470001</v>
      </c>
      <c r="C63">
        <v>1.4808248718270001</v>
      </c>
      <c r="D63">
        <v>2.6186511203779999</v>
      </c>
      <c r="E63">
        <v>2.967952691517</v>
      </c>
      <c r="F63">
        <v>2.7208434048160002</v>
      </c>
      <c r="G63">
        <v>2.739184815057</v>
      </c>
    </row>
    <row r="64" spans="2:7" x14ac:dyDescent="0.3">
      <c r="B64">
        <v>0.92625273208600001</v>
      </c>
      <c r="C64">
        <v>2.2849940438490002</v>
      </c>
      <c r="D64">
        <v>1.982626553964</v>
      </c>
      <c r="E64">
        <v>2.5182890763570001</v>
      </c>
      <c r="F64">
        <v>2.6046275851180001</v>
      </c>
      <c r="G64">
        <v>2.5118219710349998</v>
      </c>
    </row>
    <row r="65" spans="2:7" x14ac:dyDescent="0.3">
      <c r="B65">
        <v>1.73805986714</v>
      </c>
      <c r="C65">
        <v>1.2275861220769999</v>
      </c>
      <c r="D65">
        <v>2.0896184344509998</v>
      </c>
      <c r="E65">
        <v>2.069757676344</v>
      </c>
      <c r="F65">
        <v>2.6741735718739998</v>
      </c>
      <c r="G65">
        <v>2.8102209931369999</v>
      </c>
    </row>
    <row r="66" spans="2:7" x14ac:dyDescent="0.3">
      <c r="B66">
        <v>1.823179395071</v>
      </c>
      <c r="C66">
        <v>1.3367381915450001</v>
      </c>
      <c r="D66">
        <v>2.4338096776840001</v>
      </c>
      <c r="E66">
        <v>2.4980496014729998</v>
      </c>
      <c r="F66">
        <v>3.3206509617490001</v>
      </c>
      <c r="G66">
        <v>2.949988405179</v>
      </c>
    </row>
    <row r="67" spans="2:7" x14ac:dyDescent="0.3">
      <c r="B67">
        <v>1.2117767027449999</v>
      </c>
      <c r="C67">
        <v>3.6529464896429999</v>
      </c>
      <c r="D67">
        <v>1.0649108235119999</v>
      </c>
      <c r="E67">
        <v>2.6533193855350001</v>
      </c>
      <c r="F67">
        <v>2.677639146807</v>
      </c>
      <c r="G67">
        <v>2.71215674311</v>
      </c>
    </row>
    <row r="68" spans="2:7" x14ac:dyDescent="0.3">
      <c r="B68">
        <v>0.64502590127699999</v>
      </c>
      <c r="C68">
        <v>3.4019565098050002</v>
      </c>
      <c r="D68">
        <v>2.3123300874870001</v>
      </c>
      <c r="E68">
        <v>1.9033085864099999</v>
      </c>
      <c r="F68">
        <v>2.665549187601</v>
      </c>
      <c r="G68">
        <v>2.5402051744510001</v>
      </c>
    </row>
    <row r="69" spans="2:7" x14ac:dyDescent="0.3">
      <c r="B69">
        <v>1.327399842161</v>
      </c>
      <c r="C69">
        <v>1.474626015306</v>
      </c>
      <c r="D69">
        <v>1.7816562246259999</v>
      </c>
      <c r="E69">
        <v>2.53014157431</v>
      </c>
      <c r="F69">
        <v>2.7544966504259998</v>
      </c>
      <c r="G69">
        <v>2.6169651199519999</v>
      </c>
    </row>
    <row r="70" spans="2:7" x14ac:dyDescent="0.3">
      <c r="B70">
        <v>1.552031536666</v>
      </c>
      <c r="C70">
        <v>1.8755567386880001</v>
      </c>
      <c r="D70">
        <v>1.954390967318</v>
      </c>
      <c r="E70">
        <v>2.4212862372130002</v>
      </c>
      <c r="F70">
        <v>2.5371941877389999</v>
      </c>
      <c r="G70">
        <v>2.9170169167419999</v>
      </c>
    </row>
    <row r="71" spans="2:7" x14ac:dyDescent="0.3">
      <c r="B71">
        <v>1.9595237095439999</v>
      </c>
      <c r="C71">
        <v>2.2167430258019998</v>
      </c>
      <c r="D71">
        <v>1.8200467512480001</v>
      </c>
      <c r="E71">
        <v>2.3062333894689999</v>
      </c>
      <c r="F71">
        <v>2.9755957650279998</v>
      </c>
      <c r="G71">
        <v>2.923230177277</v>
      </c>
    </row>
    <row r="72" spans="2:7" x14ac:dyDescent="0.3">
      <c r="B72">
        <v>1.9539402161320001</v>
      </c>
      <c r="C72">
        <v>1.816344885188</v>
      </c>
      <c r="D72">
        <v>2.1543028739140002</v>
      </c>
      <c r="E72">
        <v>2.1624848365310001</v>
      </c>
      <c r="F72">
        <v>3.1031125443979999</v>
      </c>
      <c r="G72">
        <v>2.4093469695919998</v>
      </c>
    </row>
    <row r="73" spans="2:7" x14ac:dyDescent="0.3">
      <c r="B73">
        <v>1.9436852153519999</v>
      </c>
      <c r="C73">
        <v>2.0937557375320002</v>
      </c>
      <c r="D73">
        <v>0.76990414151999997</v>
      </c>
      <c r="E73">
        <v>2.4285411543480002</v>
      </c>
      <c r="F73">
        <v>2.6777315849369998</v>
      </c>
      <c r="G73">
        <v>2.4842397338510001</v>
      </c>
    </row>
    <row r="74" spans="2:7" x14ac:dyDescent="0.3">
      <c r="B74">
        <v>1.1764924981160001</v>
      </c>
      <c r="C74">
        <v>2.545938764872</v>
      </c>
      <c r="D74">
        <v>1.45762993535</v>
      </c>
      <c r="E74">
        <v>1.5400377673300001</v>
      </c>
      <c r="F74">
        <v>2.500945891792</v>
      </c>
      <c r="G74">
        <v>2.5552405497259998</v>
      </c>
    </row>
    <row r="75" spans="2:7" x14ac:dyDescent="0.3">
      <c r="B75">
        <v>1.9545154770569999</v>
      </c>
      <c r="C75">
        <v>2.1479593014009999</v>
      </c>
      <c r="D75">
        <v>2.43106133675</v>
      </c>
      <c r="E75">
        <v>2.5256327333059998</v>
      </c>
      <c r="F75">
        <v>2.757383746221</v>
      </c>
      <c r="G75">
        <v>2.7944563301360001</v>
      </c>
    </row>
    <row r="76" spans="2:7" x14ac:dyDescent="0.3">
      <c r="B76">
        <v>1.841078346462</v>
      </c>
      <c r="C76">
        <v>2.46298743978</v>
      </c>
      <c r="D76">
        <v>2.3808240043660001</v>
      </c>
      <c r="E76">
        <v>2.5235090365300001</v>
      </c>
      <c r="F76">
        <v>2.681659338802</v>
      </c>
      <c r="G76">
        <v>2.816295114711</v>
      </c>
    </row>
    <row r="77" spans="2:7" x14ac:dyDescent="0.3">
      <c r="B77">
        <v>1.348446148541</v>
      </c>
      <c r="C77">
        <v>1.2594297738410001</v>
      </c>
      <c r="D77">
        <v>2.0271886415439999</v>
      </c>
      <c r="E77">
        <v>2.7856124797440001</v>
      </c>
      <c r="F77">
        <v>2.6863274340709999</v>
      </c>
      <c r="G77">
        <v>2.7159969012910001</v>
      </c>
    </row>
    <row r="78" spans="2:7" x14ac:dyDescent="0.3">
      <c r="B78">
        <v>2.4263653311210001</v>
      </c>
      <c r="C78">
        <v>1.2263011508620001</v>
      </c>
      <c r="D78">
        <v>2.4578594579019999</v>
      </c>
      <c r="E78">
        <v>2.0507527716120002</v>
      </c>
      <c r="F78">
        <v>2.5474481284329999</v>
      </c>
      <c r="G78">
        <v>2.5141639520679999</v>
      </c>
    </row>
    <row r="79" spans="2:7" x14ac:dyDescent="0.3">
      <c r="B79">
        <v>1.180176883104</v>
      </c>
      <c r="C79">
        <v>1.3739606578779999</v>
      </c>
      <c r="D79">
        <v>1.8658468095180001</v>
      </c>
      <c r="E79">
        <v>2.4475584169709999</v>
      </c>
      <c r="F79">
        <v>2.7755112658450001</v>
      </c>
      <c r="G79">
        <v>2.6857928351429998</v>
      </c>
    </row>
    <row r="80" spans="2:7" x14ac:dyDescent="0.3">
      <c r="B80">
        <v>1.4058633509089999</v>
      </c>
      <c r="C80">
        <v>3.337014082879</v>
      </c>
      <c r="D80">
        <v>2.4057821459739999</v>
      </c>
      <c r="E80">
        <v>2.4119701272670002</v>
      </c>
      <c r="F80">
        <v>2.9308169367649999</v>
      </c>
      <c r="G80">
        <v>3.0259586305289998</v>
      </c>
    </row>
    <row r="81" spans="2:7" x14ac:dyDescent="0.3">
      <c r="B81">
        <v>1.9100637891459999</v>
      </c>
      <c r="C81">
        <v>0.97219825641799995</v>
      </c>
      <c r="D81">
        <v>1.5155515074200001</v>
      </c>
      <c r="E81">
        <v>2.2236570715570001</v>
      </c>
      <c r="F81">
        <v>2.6988968712869998</v>
      </c>
      <c r="G81">
        <v>2.9982396889410001</v>
      </c>
    </row>
    <row r="82" spans="2:7" x14ac:dyDescent="0.3">
      <c r="B82">
        <v>1.392067893541</v>
      </c>
      <c r="C82">
        <v>1.494016681817</v>
      </c>
      <c r="D82">
        <v>2.1497799879200001</v>
      </c>
      <c r="E82">
        <v>2.6780386481099998</v>
      </c>
      <c r="F82">
        <v>2.949010810096</v>
      </c>
      <c r="G82">
        <v>2.7178057293800002</v>
      </c>
    </row>
    <row r="83" spans="2:7" x14ac:dyDescent="0.3">
      <c r="B83">
        <v>1.773619324055</v>
      </c>
      <c r="C83">
        <v>2.6352032306669999</v>
      </c>
      <c r="D83">
        <v>2.0558445850989999</v>
      </c>
      <c r="E83">
        <v>2.7354284992640001</v>
      </c>
      <c r="F83">
        <v>2.2448832218220001</v>
      </c>
      <c r="G83">
        <v>2.754426396185</v>
      </c>
    </row>
    <row r="84" spans="2:7" x14ac:dyDescent="0.3">
      <c r="B84">
        <v>1.603455320353</v>
      </c>
      <c r="C84">
        <v>1.2078665124779999</v>
      </c>
      <c r="D84">
        <v>1.211278418172</v>
      </c>
      <c r="E84">
        <v>1.9110702697649999</v>
      </c>
      <c r="F84">
        <v>2.6241479725970001</v>
      </c>
      <c r="G84">
        <v>2.8170998088679999</v>
      </c>
    </row>
    <row r="85" spans="2:7" x14ac:dyDescent="0.3">
      <c r="B85">
        <v>0.81624535888899996</v>
      </c>
      <c r="C85">
        <v>1.8400117769040001</v>
      </c>
      <c r="D85">
        <v>2.1996339906469999</v>
      </c>
      <c r="E85">
        <v>2.5634122486159998</v>
      </c>
      <c r="F85">
        <v>2.996738001597</v>
      </c>
      <c r="G85">
        <v>2.867160285188</v>
      </c>
    </row>
    <row r="86" spans="2:7" x14ac:dyDescent="0.3">
      <c r="B86">
        <v>1.159619780916</v>
      </c>
      <c r="C86">
        <v>1.354191492172</v>
      </c>
      <c r="D86">
        <v>1.6055324970739999</v>
      </c>
      <c r="E86">
        <v>2.3638165809010001</v>
      </c>
      <c r="F86">
        <v>2.7204118527130001</v>
      </c>
      <c r="G86">
        <v>2.9812396557019998</v>
      </c>
    </row>
    <row r="87" spans="2:7" x14ac:dyDescent="0.3">
      <c r="B87">
        <v>1.6068763816389999</v>
      </c>
      <c r="C87">
        <v>1.0278337569439999</v>
      </c>
      <c r="D87">
        <v>2.2647465283980002</v>
      </c>
      <c r="E87">
        <v>1.8422333475729999</v>
      </c>
      <c r="F87">
        <v>2.8072501546319999</v>
      </c>
      <c r="G87">
        <v>2.9386262913159999</v>
      </c>
    </row>
    <row r="88" spans="2:7" x14ac:dyDescent="0.3">
      <c r="B88">
        <v>1.3993724405829999</v>
      </c>
      <c r="C88">
        <v>2.363315038928</v>
      </c>
      <c r="D88">
        <v>2.0913885059030002</v>
      </c>
      <c r="E88">
        <v>2.5217038238280001</v>
      </c>
      <c r="F88">
        <v>2.8680288390449999</v>
      </c>
      <c r="G88">
        <v>2.9411168638410001</v>
      </c>
    </row>
    <row r="89" spans="2:7" x14ac:dyDescent="0.3">
      <c r="B89">
        <v>1.7945763772350001</v>
      </c>
      <c r="C89">
        <v>1.706487349294</v>
      </c>
      <c r="D89">
        <v>1.884114490263</v>
      </c>
      <c r="E89">
        <v>1.4389194291080001</v>
      </c>
      <c r="F89">
        <v>2.5674769836340001</v>
      </c>
      <c r="G89">
        <v>2.8247557929639999</v>
      </c>
    </row>
    <row r="90" spans="2:7" x14ac:dyDescent="0.3">
      <c r="B90">
        <v>0.77814805388599995</v>
      </c>
      <c r="C90">
        <v>2.6914045008760001</v>
      </c>
      <c r="D90">
        <v>1.1986401773790001</v>
      </c>
      <c r="E90">
        <v>2.50119654022</v>
      </c>
      <c r="F90">
        <v>2.504583459939</v>
      </c>
      <c r="G90">
        <v>2.9196070773259999</v>
      </c>
    </row>
    <row r="91" spans="2:7" x14ac:dyDescent="0.3">
      <c r="B91">
        <v>1.906087127178</v>
      </c>
      <c r="C91">
        <v>1.6966235380020001</v>
      </c>
      <c r="D91">
        <v>2.3913827008370001</v>
      </c>
      <c r="E91">
        <v>2.4863496175300002</v>
      </c>
      <c r="F91">
        <v>2.7339197845859999</v>
      </c>
      <c r="G91">
        <v>3.0996407477179999</v>
      </c>
    </row>
    <row r="92" spans="2:7" x14ac:dyDescent="0.3">
      <c r="B92">
        <v>1.5867168592550001</v>
      </c>
      <c r="C92">
        <v>3.1492678152920002</v>
      </c>
      <c r="D92">
        <v>2.1943604963759999</v>
      </c>
      <c r="E92">
        <v>1.8836276693739999</v>
      </c>
      <c r="F92">
        <v>2.6002429412339998</v>
      </c>
      <c r="G92">
        <v>2.8970936749790002</v>
      </c>
    </row>
    <row r="93" spans="2:7" x14ac:dyDescent="0.3">
      <c r="B93">
        <v>1.591443404049</v>
      </c>
      <c r="C93">
        <v>2.167947390503</v>
      </c>
      <c r="D93">
        <v>2.4872512888629998</v>
      </c>
      <c r="E93">
        <v>2.2233126773170002</v>
      </c>
      <c r="F93">
        <v>2.614113010918</v>
      </c>
      <c r="G93">
        <v>2.8933565748180001</v>
      </c>
    </row>
    <row r="94" spans="2:7" x14ac:dyDescent="0.3">
      <c r="B94">
        <v>1.618629995094</v>
      </c>
      <c r="C94">
        <v>2.1333477081529999</v>
      </c>
      <c r="D94">
        <v>2.2887689880359998</v>
      </c>
      <c r="E94">
        <v>2.5116814867459998</v>
      </c>
      <c r="F94">
        <v>2.9431503634829999</v>
      </c>
      <c r="G94">
        <v>2.810766477024</v>
      </c>
    </row>
    <row r="95" spans="2:7" x14ac:dyDescent="0.3">
      <c r="B95">
        <v>1.2186089881560001</v>
      </c>
      <c r="C95">
        <v>2.3462676266939999</v>
      </c>
      <c r="D95">
        <v>2.9818615730250002</v>
      </c>
      <c r="E95">
        <v>2.1873314857650001</v>
      </c>
      <c r="F95">
        <v>2.838563124063</v>
      </c>
      <c r="G95">
        <v>2.330135433808</v>
      </c>
    </row>
    <row r="96" spans="2:7" x14ac:dyDescent="0.3">
      <c r="B96">
        <v>1.3046223043459999</v>
      </c>
      <c r="C96">
        <v>1.3540386912939999</v>
      </c>
      <c r="D96">
        <v>1.964959058092</v>
      </c>
      <c r="E96">
        <v>2.287175788411</v>
      </c>
      <c r="F96">
        <v>2.8983846200009999</v>
      </c>
      <c r="G96">
        <v>2.9223728039960002</v>
      </c>
    </row>
    <row r="97" spans="2:7" x14ac:dyDescent="0.3">
      <c r="B97">
        <v>1.8290622486200001</v>
      </c>
      <c r="C97">
        <v>1.467974982908</v>
      </c>
      <c r="D97">
        <v>1.879314621292</v>
      </c>
      <c r="E97">
        <v>2.3583337783210001</v>
      </c>
      <c r="F97">
        <v>2.9167779967769998</v>
      </c>
      <c r="G97">
        <v>2.6409784977920001</v>
      </c>
    </row>
    <row r="98" spans="2:7" x14ac:dyDescent="0.3">
      <c r="B98">
        <v>0.87523857032399999</v>
      </c>
      <c r="C98">
        <v>3.1116442665399999</v>
      </c>
      <c r="D98">
        <v>1.9893371501070001</v>
      </c>
      <c r="E98">
        <v>2.5269557000799998</v>
      </c>
      <c r="F98">
        <v>2.7994683983400002</v>
      </c>
      <c r="G98">
        <v>2.8395861175100001</v>
      </c>
    </row>
    <row r="99" spans="2:7" x14ac:dyDescent="0.3">
      <c r="B99">
        <v>0.98972674342099998</v>
      </c>
      <c r="C99">
        <v>2.1924741243270001</v>
      </c>
      <c r="D99">
        <v>1.9897775491759999</v>
      </c>
      <c r="E99">
        <v>2.3907765511019998</v>
      </c>
      <c r="F99">
        <v>2.73700672388</v>
      </c>
      <c r="G99">
        <v>2.7065816628010002</v>
      </c>
    </row>
    <row r="100" spans="2:7" x14ac:dyDescent="0.3">
      <c r="B100">
        <v>1.6128448780689999</v>
      </c>
      <c r="C100">
        <v>1.8794539722950001</v>
      </c>
      <c r="D100">
        <v>2.816886370622</v>
      </c>
      <c r="E100">
        <v>2.2093646876049999</v>
      </c>
      <c r="F100">
        <v>2.6028353085270002</v>
      </c>
      <c r="G100">
        <v>3.1153411507670001</v>
      </c>
    </row>
    <row r="101" spans="2:7" x14ac:dyDescent="0.3">
      <c r="B101">
        <v>1.323200887714</v>
      </c>
      <c r="C101">
        <v>2.5801294244880002</v>
      </c>
      <c r="D101">
        <v>1.7704290197699999</v>
      </c>
      <c r="E101">
        <v>2.4308809344850002</v>
      </c>
      <c r="F101">
        <v>2.426746672837</v>
      </c>
      <c r="G101">
        <v>3.003456027416</v>
      </c>
    </row>
    <row r="103" spans="2:7" x14ac:dyDescent="0.3">
      <c r="B103">
        <v>1.4701979999999999</v>
      </c>
      <c r="C103">
        <v>1.9319090000000001</v>
      </c>
      <c r="D103">
        <v>2.054157</v>
      </c>
      <c r="E103">
        <v>2.299112</v>
      </c>
      <c r="F103">
        <v>2.725549</v>
      </c>
      <c r="G103">
        <v>2.799436</v>
      </c>
    </row>
    <row r="104" spans="2:7" x14ac:dyDescent="0.3">
      <c r="B104">
        <v>0.35148990000000002</v>
      </c>
      <c r="C104">
        <v>0.68934479999999998</v>
      </c>
      <c r="D104">
        <v>0.40119389999999999</v>
      </c>
      <c r="E104">
        <v>0.36885449999999997</v>
      </c>
      <c r="F104">
        <v>0.19776189999999999</v>
      </c>
      <c r="G104">
        <v>0.1792936</v>
      </c>
    </row>
    <row r="105" spans="2:7" x14ac:dyDescent="0.3">
      <c r="B105">
        <v>6.8890759999999995E-2</v>
      </c>
      <c r="C105">
        <v>0.13510910000000001</v>
      </c>
      <c r="D105">
        <v>7.8632549999999996E-2</v>
      </c>
      <c r="E105">
        <v>7.2294150000000001E-2</v>
      </c>
      <c r="F105">
        <v>3.8760629999999997E-2</v>
      </c>
      <c r="G105">
        <v>3.5140890000000001E-2</v>
      </c>
    </row>
    <row r="106" spans="2:7" x14ac:dyDescent="0.3">
      <c r="B106">
        <v>63</v>
      </c>
      <c r="C106">
        <v>85</v>
      </c>
      <c r="D106">
        <v>53</v>
      </c>
      <c r="E106">
        <v>22</v>
      </c>
      <c r="F106">
        <v>5</v>
      </c>
      <c r="G106">
        <v>1</v>
      </c>
    </row>
    <row r="107" spans="2:7" x14ac:dyDescent="0.3">
      <c r="B107">
        <v>37</v>
      </c>
      <c r="C107">
        <v>15</v>
      </c>
      <c r="D107">
        <v>47</v>
      </c>
      <c r="E107">
        <v>78</v>
      </c>
      <c r="F107">
        <v>95</v>
      </c>
      <c r="G107">
        <v>99</v>
      </c>
    </row>
  </sheetData>
  <mergeCells count="19">
    <mergeCell ref="N7:O7"/>
    <mergeCell ref="J7:K7"/>
    <mergeCell ref="L4:M4"/>
    <mergeCell ref="L5:M5"/>
    <mergeCell ref="L6:M6"/>
    <mergeCell ref="L7:M7"/>
    <mergeCell ref="N6:O6"/>
    <mergeCell ref="N5:O5"/>
    <mergeCell ref="N4:O4"/>
    <mergeCell ref="I1:O1"/>
    <mergeCell ref="J4:K4"/>
    <mergeCell ref="J5:K5"/>
    <mergeCell ref="J6:K6"/>
    <mergeCell ref="J2:K2"/>
    <mergeCell ref="L2:M2"/>
    <mergeCell ref="N2:O2"/>
    <mergeCell ref="J3:K3"/>
    <mergeCell ref="L3:M3"/>
    <mergeCell ref="N3:O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DDF3-F6DC-49DE-90F6-6F07047D1F12}">
  <dimension ref="A1:J2007"/>
  <sheetViews>
    <sheetView topLeftCell="A70" zoomScale="70" zoomScaleNormal="70" workbookViewId="0">
      <selection activeCell="R18" sqref="R18"/>
    </sheetView>
  </sheetViews>
  <sheetFormatPr defaultRowHeight="14.4" x14ac:dyDescent="0.3"/>
  <cols>
    <col min="1" max="1" width="27" bestFit="1" customWidth="1"/>
    <col min="6" max="6" width="11.109375" bestFit="1" customWidth="1"/>
    <col min="8" max="10" width="12" bestFit="1" customWidth="1"/>
    <col min="11" max="11" width="11" bestFit="1" customWidth="1"/>
  </cols>
  <sheetData>
    <row r="1" spans="1:10" ht="18" x14ac:dyDescent="0.35">
      <c r="A1" s="2" t="s">
        <v>19</v>
      </c>
      <c r="B1" s="5">
        <v>1</v>
      </c>
      <c r="C1" s="5">
        <v>2</v>
      </c>
      <c r="D1" s="5">
        <v>3</v>
      </c>
      <c r="E1" s="5">
        <v>4</v>
      </c>
    </row>
    <row r="2" spans="1:10" x14ac:dyDescent="0.3">
      <c r="B2" s="32">
        <v>2.714645689818</v>
      </c>
      <c r="C2" s="32">
        <v>2.3922348530290001</v>
      </c>
      <c r="D2" s="32">
        <v>2.8161460139379999</v>
      </c>
      <c r="E2" s="32">
        <v>2.87824113329</v>
      </c>
      <c r="G2" s="61" t="s">
        <v>92</v>
      </c>
      <c r="H2" s="61"/>
      <c r="I2" s="61"/>
      <c r="J2" s="61"/>
    </row>
    <row r="3" spans="1:10" x14ac:dyDescent="0.3">
      <c r="B3" s="32">
        <v>2.8307157424740002</v>
      </c>
      <c r="C3" s="32">
        <v>2.5749155102580001</v>
      </c>
      <c r="D3" s="32">
        <v>2.8002629697520001</v>
      </c>
      <c r="E3" s="32">
        <v>2.9149090004809999</v>
      </c>
      <c r="G3" s="32">
        <v>2.725549</v>
      </c>
      <c r="H3" s="32">
        <v>2.5604179999999999</v>
      </c>
      <c r="I3">
        <v>2.6806939999999999</v>
      </c>
      <c r="J3">
        <v>2.681683</v>
      </c>
    </row>
    <row r="4" spans="1:10" x14ac:dyDescent="0.3">
      <c r="B4" s="32">
        <v>2.5837431882369999</v>
      </c>
      <c r="C4" s="32">
        <v>2.5112875150780001</v>
      </c>
      <c r="D4" s="32">
        <v>2.691172308394</v>
      </c>
      <c r="E4" s="32">
        <v>2.681501638801</v>
      </c>
      <c r="G4" s="32">
        <v>0.19776189999999999</v>
      </c>
      <c r="H4" s="32">
        <v>0.2378931</v>
      </c>
      <c r="I4">
        <v>0.30062179999999999</v>
      </c>
      <c r="J4">
        <v>0.27015139999999999</v>
      </c>
    </row>
    <row r="5" spans="1:10" x14ac:dyDescent="0.3">
      <c r="B5" s="32">
        <v>2.5937814129380001</v>
      </c>
      <c r="C5" s="32">
        <v>2.6861901763030001</v>
      </c>
      <c r="D5" s="32">
        <v>2.3129184980540001</v>
      </c>
      <c r="E5" s="32">
        <v>2.535575195501</v>
      </c>
      <c r="G5" s="32">
        <v>3.8760629999999997E-2</v>
      </c>
      <c r="H5" s="32">
        <v>4.6626189999999998E-2</v>
      </c>
      <c r="I5">
        <v>5.8920790000000001E-2</v>
      </c>
      <c r="J5">
        <v>5.2948710000000003E-2</v>
      </c>
    </row>
    <row r="6" spans="1:10" x14ac:dyDescent="0.3">
      <c r="B6" s="32">
        <v>2.6103973497970001</v>
      </c>
      <c r="C6" s="32">
        <v>1.974531122962</v>
      </c>
      <c r="D6" s="32">
        <v>2.8722707452909999</v>
      </c>
      <c r="E6" s="32">
        <v>2.7689521561500001</v>
      </c>
      <c r="G6" s="32">
        <v>5</v>
      </c>
      <c r="H6" s="32">
        <v>14</v>
      </c>
      <c r="I6">
        <v>51</v>
      </c>
      <c r="J6">
        <v>90</v>
      </c>
    </row>
    <row r="7" spans="1:10" x14ac:dyDescent="0.3">
      <c r="B7" s="32">
        <v>2.802220315639</v>
      </c>
      <c r="C7" s="32">
        <v>2.8196131888770002</v>
      </c>
      <c r="D7" s="32">
        <v>2.74049779488</v>
      </c>
      <c r="E7" s="32">
        <v>2.2866226783679999</v>
      </c>
      <c r="G7" s="32">
        <v>95</v>
      </c>
      <c r="H7" s="32">
        <v>186</v>
      </c>
      <c r="I7">
        <v>949</v>
      </c>
      <c r="J7">
        <v>1910</v>
      </c>
    </row>
    <row r="8" spans="1:10" x14ac:dyDescent="0.3">
      <c r="B8" s="32">
        <v>2.6214962545180001</v>
      </c>
      <c r="C8" s="32">
        <v>2.5299026716630002</v>
      </c>
      <c r="D8" s="32">
        <v>2.6409750782949999</v>
      </c>
      <c r="E8" s="32">
        <v>2.8009954393099998</v>
      </c>
    </row>
    <row r="9" spans="1:10" x14ac:dyDescent="0.3">
      <c r="B9" s="32">
        <v>2.6070716458700001</v>
      </c>
      <c r="C9" s="32">
        <v>2.5383718615320001</v>
      </c>
      <c r="D9" s="32">
        <v>2.4091609915380001</v>
      </c>
      <c r="E9" s="32">
        <v>2.5100355425709999</v>
      </c>
    </row>
    <row r="10" spans="1:10" x14ac:dyDescent="0.3">
      <c r="B10" s="32">
        <v>2.6081375254710002</v>
      </c>
      <c r="C10" s="32">
        <v>3.0883132851199999</v>
      </c>
      <c r="D10" s="32">
        <v>2.8223460640420002</v>
      </c>
      <c r="E10" s="32">
        <v>2.6912565740419998</v>
      </c>
    </row>
    <row r="11" spans="1:10" x14ac:dyDescent="0.3">
      <c r="B11" s="32">
        <v>2.3024755586540002</v>
      </c>
      <c r="C11" s="32">
        <v>2.466809971989</v>
      </c>
      <c r="D11" s="32">
        <v>2.8393745322439998</v>
      </c>
      <c r="E11" s="32">
        <v>2.9686497034829999</v>
      </c>
    </row>
    <row r="12" spans="1:10" x14ac:dyDescent="0.3">
      <c r="B12" s="32">
        <v>2.735898788738</v>
      </c>
      <c r="C12" s="32">
        <v>2.635956246678</v>
      </c>
      <c r="D12" s="32">
        <v>3.0693111058840001</v>
      </c>
      <c r="E12" s="32">
        <v>2.3210419578470001</v>
      </c>
    </row>
    <row r="13" spans="1:10" x14ac:dyDescent="0.3">
      <c r="B13" s="32">
        <v>2.7315789500130001</v>
      </c>
      <c r="C13" s="32">
        <v>2.5328147475930001</v>
      </c>
      <c r="D13" s="32">
        <v>2.699949351046</v>
      </c>
      <c r="E13" s="32">
        <v>2.7373246795689998</v>
      </c>
    </row>
    <row r="14" spans="1:10" x14ac:dyDescent="0.3">
      <c r="B14" s="32">
        <v>2.8427830861680001</v>
      </c>
      <c r="C14" s="32">
        <v>2.4157643375050002</v>
      </c>
      <c r="D14" s="32">
        <v>2.9532019137669998</v>
      </c>
      <c r="E14" s="32">
        <v>2.7008435784040001</v>
      </c>
    </row>
    <row r="15" spans="1:10" x14ac:dyDescent="0.3">
      <c r="B15" s="32">
        <v>2.8801532673049999</v>
      </c>
      <c r="C15" s="32">
        <v>2.3313787798660002</v>
      </c>
      <c r="D15" s="32">
        <v>2.8141253669939998</v>
      </c>
      <c r="E15" s="32">
        <v>2.9577856404170002</v>
      </c>
    </row>
    <row r="16" spans="1:10" x14ac:dyDescent="0.3">
      <c r="B16" s="32">
        <v>2.6152257248619999</v>
      </c>
      <c r="C16" s="32">
        <v>2.7199773408999999</v>
      </c>
      <c r="D16" s="32">
        <v>2.7399441682660002</v>
      </c>
      <c r="E16" s="32">
        <v>2.5650856193689999</v>
      </c>
    </row>
    <row r="17" spans="2:5" x14ac:dyDescent="0.3">
      <c r="B17" s="32">
        <v>2.7244647269529998</v>
      </c>
      <c r="C17" s="32">
        <v>2.7346867219009998</v>
      </c>
      <c r="D17" s="32">
        <v>2.703110730009</v>
      </c>
      <c r="E17" s="32">
        <v>2.739943639322</v>
      </c>
    </row>
    <row r="18" spans="2:5" x14ac:dyDescent="0.3">
      <c r="B18" s="32">
        <v>2.5972640456699998</v>
      </c>
      <c r="C18" s="32">
        <v>2.651103142063</v>
      </c>
      <c r="D18" s="32">
        <v>2.2675457076829999</v>
      </c>
      <c r="E18" s="32">
        <v>2.8339589163449999</v>
      </c>
    </row>
    <row r="19" spans="2:5" x14ac:dyDescent="0.3">
      <c r="B19" s="32">
        <v>2.4814648054339998</v>
      </c>
      <c r="C19" s="32">
        <v>2.5722925370779999</v>
      </c>
      <c r="D19" s="32">
        <v>2.346039250939</v>
      </c>
      <c r="E19" s="32">
        <v>2.719820379752</v>
      </c>
    </row>
    <row r="20" spans="2:5" x14ac:dyDescent="0.3">
      <c r="B20" s="32">
        <v>2.5816739108940001</v>
      </c>
      <c r="C20" s="32">
        <v>2.5105479509830002</v>
      </c>
      <c r="D20" s="32">
        <v>2.66893428264</v>
      </c>
      <c r="E20" s="32">
        <v>2.6652214996449999</v>
      </c>
    </row>
    <row r="21" spans="2:5" x14ac:dyDescent="0.3">
      <c r="B21" s="32">
        <v>2.5693081353389999</v>
      </c>
      <c r="C21" s="32">
        <v>2.4307239575040001</v>
      </c>
      <c r="D21" s="32">
        <v>2.9136567002359999</v>
      </c>
      <c r="E21" s="32">
        <v>2.6280236856360002</v>
      </c>
    </row>
    <row r="22" spans="2:5" x14ac:dyDescent="0.3">
      <c r="B22" s="32">
        <v>2.7357042593299998</v>
      </c>
      <c r="C22" s="32">
        <v>2.5392548972140001</v>
      </c>
      <c r="D22" s="32">
        <v>2.7690673367510001</v>
      </c>
      <c r="E22" s="32">
        <v>2.6332516469459999</v>
      </c>
    </row>
    <row r="23" spans="2:5" x14ac:dyDescent="0.3">
      <c r="B23" s="32">
        <v>2.8459164443290002</v>
      </c>
      <c r="C23" s="32">
        <v>1.1040348487510001</v>
      </c>
      <c r="D23" s="32">
        <v>2.6048655096369999</v>
      </c>
      <c r="E23" s="32">
        <v>2.7604455134829999</v>
      </c>
    </row>
    <row r="24" spans="2:5" x14ac:dyDescent="0.3">
      <c r="B24" s="32">
        <v>2.8235744517889998</v>
      </c>
      <c r="C24" s="32">
        <v>2.4298304228599998</v>
      </c>
      <c r="D24" s="32">
        <v>2.8843071283700001</v>
      </c>
      <c r="E24" s="32">
        <v>2.8769787553550001</v>
      </c>
    </row>
    <row r="25" spans="2:5" x14ac:dyDescent="0.3">
      <c r="B25" s="32">
        <v>2.5523124766860001</v>
      </c>
      <c r="C25" s="32">
        <v>2.7806105072010001</v>
      </c>
      <c r="D25" s="32">
        <v>2.7086443131359998</v>
      </c>
      <c r="E25" s="32">
        <v>2.8012725523339999</v>
      </c>
    </row>
    <row r="26" spans="2:5" x14ac:dyDescent="0.3">
      <c r="B26" s="32">
        <v>2.9282914508400002</v>
      </c>
      <c r="C26" s="32">
        <v>2.5368700091659999</v>
      </c>
      <c r="D26" s="32">
        <v>2.5444951038469998</v>
      </c>
      <c r="E26" s="32">
        <v>3.0021203698919998</v>
      </c>
    </row>
    <row r="27" spans="2:5" x14ac:dyDescent="0.3">
      <c r="B27" s="32">
        <v>2.8798261163690002</v>
      </c>
      <c r="C27" s="32">
        <v>2.7071796063729998</v>
      </c>
      <c r="D27" s="32">
        <v>2.3520522825620001</v>
      </c>
      <c r="E27" s="32">
        <v>2.630317026962</v>
      </c>
    </row>
    <row r="28" spans="2:5" x14ac:dyDescent="0.3">
      <c r="B28" s="32">
        <v>2.7220583217610002</v>
      </c>
      <c r="C28" s="32">
        <v>2.5931935104539998</v>
      </c>
      <c r="D28" s="32">
        <v>2.6298375598949999</v>
      </c>
      <c r="E28" s="32">
        <v>2.6178869149209998</v>
      </c>
    </row>
    <row r="29" spans="2:5" x14ac:dyDescent="0.3">
      <c r="B29" s="32">
        <v>2.5846896245469999</v>
      </c>
      <c r="C29" s="32">
        <v>1.943904365146</v>
      </c>
      <c r="D29" s="32">
        <v>2.9428342327869998</v>
      </c>
      <c r="E29" s="32">
        <v>2.5985483392009998</v>
      </c>
    </row>
    <row r="30" spans="2:5" x14ac:dyDescent="0.3">
      <c r="B30" s="32">
        <v>2.5456680941259999</v>
      </c>
      <c r="C30" s="32">
        <v>3.180211028929</v>
      </c>
      <c r="D30" s="32">
        <v>2.4977672253400001</v>
      </c>
      <c r="E30" s="32">
        <v>2.0673361531590002</v>
      </c>
    </row>
    <row r="31" spans="2:5" x14ac:dyDescent="0.3">
      <c r="B31" s="32">
        <v>2.9020949209040001</v>
      </c>
      <c r="C31" s="32">
        <v>2.5926996928700001</v>
      </c>
      <c r="D31" s="32">
        <v>2.6834171175089998</v>
      </c>
      <c r="E31" s="32">
        <v>2.675975307027</v>
      </c>
    </row>
    <row r="32" spans="2:5" x14ac:dyDescent="0.3">
      <c r="B32" s="32">
        <v>2.5814924745419998</v>
      </c>
      <c r="C32" s="32">
        <v>2.6273320162070002</v>
      </c>
      <c r="D32" s="32">
        <v>2.3917823697989999</v>
      </c>
      <c r="E32" s="32">
        <v>2.6176971244249998</v>
      </c>
    </row>
    <row r="33" spans="2:5" x14ac:dyDescent="0.3">
      <c r="B33" s="32">
        <v>3.0721304857099998</v>
      </c>
      <c r="C33" s="32">
        <v>2.5797309635999999</v>
      </c>
      <c r="D33" s="32">
        <v>2.6275467621959998</v>
      </c>
      <c r="E33" s="32">
        <v>1.790887668369</v>
      </c>
    </row>
    <row r="34" spans="2:5" x14ac:dyDescent="0.3">
      <c r="B34" s="32">
        <v>2.9727273248069999</v>
      </c>
      <c r="C34" s="32">
        <v>2.429072086493</v>
      </c>
      <c r="D34" s="32">
        <v>3.0343499712969999</v>
      </c>
      <c r="E34" s="32">
        <v>1.605104912791</v>
      </c>
    </row>
    <row r="35" spans="2:5" x14ac:dyDescent="0.3">
      <c r="B35" s="32">
        <v>2.6315181792579998</v>
      </c>
      <c r="C35" s="32">
        <v>2.8683093098649999</v>
      </c>
      <c r="D35" s="32">
        <v>2.8326058647729999</v>
      </c>
      <c r="E35" s="32">
        <v>2.9319351960429998</v>
      </c>
    </row>
    <row r="36" spans="2:5" x14ac:dyDescent="0.3">
      <c r="B36" s="32">
        <v>2.8401178288470001</v>
      </c>
      <c r="C36" s="32">
        <v>2.370114105256</v>
      </c>
      <c r="D36" s="32">
        <v>3.2296562211249999</v>
      </c>
      <c r="E36" s="32">
        <v>2.8101118171250001</v>
      </c>
    </row>
    <row r="37" spans="2:5" x14ac:dyDescent="0.3">
      <c r="B37" s="32">
        <v>2.977687149441</v>
      </c>
      <c r="C37" s="32">
        <v>2.500180080612</v>
      </c>
      <c r="D37" s="32">
        <v>2.8871846155459999</v>
      </c>
      <c r="E37" s="32">
        <v>3.1066387575649999</v>
      </c>
    </row>
    <row r="38" spans="2:5" x14ac:dyDescent="0.3">
      <c r="B38" s="32">
        <v>2.786480903273</v>
      </c>
      <c r="C38" s="32">
        <v>2.6300051430570002</v>
      </c>
      <c r="D38" s="32">
        <v>2.637724355269</v>
      </c>
      <c r="E38" s="32">
        <v>2.4892988502779998</v>
      </c>
    </row>
    <row r="39" spans="2:5" x14ac:dyDescent="0.3">
      <c r="B39" s="32">
        <v>2.793471359262</v>
      </c>
      <c r="C39" s="32">
        <v>2.2990670391350001</v>
      </c>
      <c r="D39" s="32">
        <v>2.8251370529569999</v>
      </c>
      <c r="E39" s="32">
        <v>3.223993521283</v>
      </c>
    </row>
    <row r="40" spans="2:5" x14ac:dyDescent="0.3">
      <c r="B40" s="32">
        <v>2.550153153888</v>
      </c>
      <c r="C40" s="32">
        <v>3.1020092003770001</v>
      </c>
      <c r="D40" s="32">
        <v>2.7190426769589999</v>
      </c>
      <c r="E40" s="32">
        <v>2.6198840713989999</v>
      </c>
    </row>
    <row r="41" spans="2:5" x14ac:dyDescent="0.3">
      <c r="B41" s="32">
        <v>2.4060078546799999</v>
      </c>
      <c r="C41" s="32">
        <v>2.5481141238539999</v>
      </c>
      <c r="D41" s="32">
        <v>2.6199136459400001</v>
      </c>
      <c r="E41" s="32">
        <v>3.033707864143</v>
      </c>
    </row>
    <row r="42" spans="2:5" x14ac:dyDescent="0.3">
      <c r="B42" s="32">
        <v>3.4134127203769999</v>
      </c>
      <c r="C42" s="32">
        <v>2.5251873156600002</v>
      </c>
      <c r="D42" s="32">
        <v>2.4191331964649998</v>
      </c>
      <c r="E42" s="32">
        <v>2.5071052411900001</v>
      </c>
    </row>
    <row r="43" spans="2:5" x14ac:dyDescent="0.3">
      <c r="B43" s="32">
        <v>2.75994960961</v>
      </c>
      <c r="C43" s="32">
        <v>2.7460122031359999</v>
      </c>
      <c r="D43" s="32">
        <v>3.0596864531339998</v>
      </c>
      <c r="E43" s="32">
        <v>2.9086951694650001</v>
      </c>
    </row>
    <row r="44" spans="2:5" x14ac:dyDescent="0.3">
      <c r="B44" s="32">
        <v>2.8624261977079999</v>
      </c>
      <c r="C44" s="32">
        <v>2.9773539430459999</v>
      </c>
      <c r="D44" s="32">
        <v>2.5839048137749998</v>
      </c>
      <c r="E44" s="32">
        <v>2.8155509098699998</v>
      </c>
    </row>
    <row r="45" spans="2:5" x14ac:dyDescent="0.3">
      <c r="B45" s="32">
        <v>2.6500034941549999</v>
      </c>
      <c r="C45" s="32">
        <v>2.3025686942700001</v>
      </c>
      <c r="D45" s="32">
        <v>2.5820111031969999</v>
      </c>
      <c r="E45" s="32">
        <v>2.8128697592959999</v>
      </c>
    </row>
    <row r="46" spans="2:5" x14ac:dyDescent="0.3">
      <c r="B46" s="32">
        <v>2.4306879511299999</v>
      </c>
      <c r="C46" s="32">
        <v>2.7959484779410002</v>
      </c>
      <c r="D46" s="32">
        <v>2.842149882597</v>
      </c>
      <c r="E46" s="32">
        <v>2.5219652921689999</v>
      </c>
    </row>
    <row r="47" spans="2:5" x14ac:dyDescent="0.3">
      <c r="B47" s="32">
        <v>2.6331631386519998</v>
      </c>
      <c r="C47" s="32">
        <v>2.2628818137570001</v>
      </c>
      <c r="D47" s="32">
        <v>2.5367180940559999</v>
      </c>
      <c r="E47" s="32">
        <v>2.731620656439</v>
      </c>
    </row>
    <row r="48" spans="2:5" x14ac:dyDescent="0.3">
      <c r="B48" s="32">
        <v>2.2746295877259999</v>
      </c>
      <c r="C48" s="32">
        <v>2.5133186358759998</v>
      </c>
      <c r="D48" s="32">
        <v>2.6354438922229999</v>
      </c>
      <c r="E48" s="32">
        <v>2.5309979157439999</v>
      </c>
    </row>
    <row r="49" spans="2:5" x14ac:dyDescent="0.3">
      <c r="B49" s="32">
        <v>2.6563246059269998</v>
      </c>
      <c r="C49" s="32">
        <v>3.0303485329659998</v>
      </c>
      <c r="D49" s="32">
        <v>2.8758608736759999</v>
      </c>
      <c r="E49" s="32">
        <v>3.1258904407329999</v>
      </c>
    </row>
    <row r="50" spans="2:5" x14ac:dyDescent="0.3">
      <c r="B50" s="32">
        <v>2.6008312104660001</v>
      </c>
      <c r="C50" s="32">
        <v>2.5284890609659998</v>
      </c>
      <c r="D50" s="32">
        <v>3.3148964327020001</v>
      </c>
      <c r="E50" s="32">
        <v>2.3059898699230001</v>
      </c>
    </row>
    <row r="51" spans="2:5" x14ac:dyDescent="0.3">
      <c r="B51" s="32">
        <v>2.8151639708910001</v>
      </c>
      <c r="C51" s="32">
        <v>2.4849175876329999</v>
      </c>
      <c r="D51" s="32">
        <v>2.684067647544</v>
      </c>
      <c r="E51" s="32">
        <v>2.7562764841790002</v>
      </c>
    </row>
    <row r="52" spans="2:5" x14ac:dyDescent="0.3">
      <c r="B52" s="32">
        <v>3.0804601466279999</v>
      </c>
      <c r="C52" s="32">
        <v>2.56046623728</v>
      </c>
      <c r="D52" s="32">
        <v>2.8600032450819999</v>
      </c>
      <c r="E52" s="32">
        <v>2.4674430273730001</v>
      </c>
    </row>
    <row r="53" spans="2:5" x14ac:dyDescent="0.3">
      <c r="B53" s="32">
        <v>2.7331054985450001</v>
      </c>
      <c r="C53" s="32">
        <v>2.5512157192779998</v>
      </c>
      <c r="D53" s="32">
        <v>2.792348145194</v>
      </c>
      <c r="E53" s="32">
        <v>2.9378461884060001</v>
      </c>
    </row>
    <row r="54" spans="2:5" x14ac:dyDescent="0.3">
      <c r="B54" s="32">
        <v>2.5453207026769999</v>
      </c>
      <c r="C54" s="32">
        <v>2.7589543132309999</v>
      </c>
      <c r="D54" s="32">
        <v>2.4584289772029999</v>
      </c>
      <c r="E54" s="32">
        <v>2.5414118673520001</v>
      </c>
    </row>
    <row r="55" spans="2:5" x14ac:dyDescent="0.3">
      <c r="B55" s="32">
        <v>2.4457158576090001</v>
      </c>
      <c r="C55" s="32">
        <v>2.6674997414589998</v>
      </c>
      <c r="D55" s="32">
        <v>3.0770168402290001</v>
      </c>
      <c r="E55" s="32">
        <v>2.4363816573150001</v>
      </c>
    </row>
    <row r="56" spans="2:5" x14ac:dyDescent="0.3">
      <c r="B56" s="32">
        <v>2.658837142626</v>
      </c>
      <c r="C56" s="32">
        <v>2.8609120076719998</v>
      </c>
      <c r="D56" s="32">
        <v>3.090736462508</v>
      </c>
      <c r="E56" s="32">
        <v>2.7776037415210002</v>
      </c>
    </row>
    <row r="57" spans="2:5" x14ac:dyDescent="0.3">
      <c r="B57" s="32">
        <v>2.9128542052780002</v>
      </c>
      <c r="C57" s="32">
        <v>2.8446614200910001</v>
      </c>
      <c r="D57" s="32">
        <v>2.4810005900580001</v>
      </c>
      <c r="E57" s="32">
        <v>2.6177934059469998</v>
      </c>
    </row>
    <row r="58" spans="2:5" x14ac:dyDescent="0.3">
      <c r="B58" s="32">
        <v>3.0461319246329999</v>
      </c>
      <c r="C58" s="32">
        <v>2.5703794926330001</v>
      </c>
      <c r="D58" s="32">
        <v>3.033985697231</v>
      </c>
      <c r="E58" s="32">
        <v>2.7297029055580002</v>
      </c>
    </row>
    <row r="59" spans="2:5" x14ac:dyDescent="0.3">
      <c r="B59" s="32">
        <v>2.901271675421</v>
      </c>
      <c r="C59" s="32">
        <v>2.7307976725969998</v>
      </c>
      <c r="D59" s="32">
        <v>3.0292589851649998</v>
      </c>
      <c r="E59" s="32">
        <v>2.6266121419539998</v>
      </c>
    </row>
    <row r="60" spans="2:5" x14ac:dyDescent="0.3">
      <c r="B60" s="32">
        <v>2.5769699889100002</v>
      </c>
      <c r="C60" s="32">
        <v>2.9361795063990002</v>
      </c>
      <c r="D60" s="32">
        <v>2.590609695755</v>
      </c>
      <c r="E60" s="32">
        <v>2.7845543607469998</v>
      </c>
    </row>
    <row r="61" spans="2:5" x14ac:dyDescent="0.3">
      <c r="B61" s="32">
        <v>2.7823684997579998</v>
      </c>
      <c r="C61" s="32">
        <v>2.62076559559</v>
      </c>
      <c r="D61" s="32">
        <v>2.4509938650560001</v>
      </c>
      <c r="E61" s="32">
        <v>2.920083290784</v>
      </c>
    </row>
    <row r="62" spans="2:5" x14ac:dyDescent="0.3">
      <c r="B62" s="32">
        <v>2.924470279771</v>
      </c>
      <c r="C62" s="32">
        <v>2.7378533349360001</v>
      </c>
      <c r="D62" s="32">
        <v>2.430043576963</v>
      </c>
      <c r="E62" s="32">
        <v>2.4786317699909999</v>
      </c>
    </row>
    <row r="63" spans="2:5" x14ac:dyDescent="0.3">
      <c r="B63" s="32">
        <v>2.7208434048160002</v>
      </c>
      <c r="C63" s="32">
        <v>2.5743511111799999</v>
      </c>
      <c r="D63" s="32">
        <v>2.8201829312559998</v>
      </c>
      <c r="E63" s="32">
        <v>2.6358423019620001</v>
      </c>
    </row>
    <row r="64" spans="2:5" x14ac:dyDescent="0.3">
      <c r="B64" s="32">
        <v>2.6046275851180001</v>
      </c>
      <c r="C64" s="32">
        <v>2.490257477953</v>
      </c>
      <c r="D64" s="32">
        <v>2.7221053868660001</v>
      </c>
      <c r="E64" s="32">
        <v>2.6238306998400001</v>
      </c>
    </row>
    <row r="65" spans="2:5" x14ac:dyDescent="0.3">
      <c r="B65" s="32">
        <v>2.6741735718739998</v>
      </c>
      <c r="C65" s="32">
        <v>2.8790915951790002</v>
      </c>
      <c r="D65" s="32">
        <v>3.0249366032220002</v>
      </c>
      <c r="E65" s="32">
        <v>2.9104430659360001</v>
      </c>
    </row>
    <row r="66" spans="2:5" x14ac:dyDescent="0.3">
      <c r="B66" s="32">
        <v>3.3206509617490001</v>
      </c>
      <c r="C66" s="32">
        <v>2.5814726272059998</v>
      </c>
      <c r="D66" s="32">
        <v>2.7249306597210001</v>
      </c>
      <c r="E66" s="32">
        <v>2.7712928121439999</v>
      </c>
    </row>
    <row r="67" spans="2:5" x14ac:dyDescent="0.3">
      <c r="B67" s="32">
        <v>2.677639146807</v>
      </c>
      <c r="C67" s="32">
        <v>1.957407945361</v>
      </c>
      <c r="D67" s="32">
        <v>2.7157646704860001</v>
      </c>
      <c r="E67" s="32">
        <v>2.4899327283589998</v>
      </c>
    </row>
    <row r="68" spans="2:5" x14ac:dyDescent="0.3">
      <c r="B68" s="32">
        <v>2.665549187601</v>
      </c>
      <c r="C68" s="32">
        <v>2.5134414719680001</v>
      </c>
      <c r="D68" s="32">
        <v>2.6853048677950002</v>
      </c>
      <c r="E68" s="32">
        <v>2.627316437378</v>
      </c>
    </row>
    <row r="69" spans="2:5" x14ac:dyDescent="0.3">
      <c r="B69" s="32">
        <v>2.7544966504259998</v>
      </c>
      <c r="C69" s="32">
        <v>2.5340292032209999</v>
      </c>
      <c r="D69" s="32">
        <v>2.8949506152620001</v>
      </c>
      <c r="E69" s="32">
        <v>2.6155259186730002</v>
      </c>
    </row>
    <row r="70" spans="2:5" x14ac:dyDescent="0.3">
      <c r="B70" s="32">
        <v>2.5371941877389999</v>
      </c>
      <c r="C70" s="32">
        <v>2.6019160079370001</v>
      </c>
      <c r="D70" s="32">
        <v>2.8661569194190002</v>
      </c>
      <c r="E70" s="32">
        <v>2.6758461617460001</v>
      </c>
    </row>
    <row r="71" spans="2:5" x14ac:dyDescent="0.3">
      <c r="B71" s="32">
        <v>2.9755957650279998</v>
      </c>
      <c r="C71" s="32">
        <v>2.5277704180080001</v>
      </c>
      <c r="D71" s="32">
        <v>1.9772428423799999</v>
      </c>
      <c r="E71" s="32">
        <v>2.8279394907139999</v>
      </c>
    </row>
    <row r="72" spans="2:5" x14ac:dyDescent="0.3">
      <c r="B72" s="32">
        <v>3.1031125443979999</v>
      </c>
      <c r="C72" s="32">
        <v>2.3109286827100002</v>
      </c>
      <c r="D72" s="32">
        <v>2.6260130907739998</v>
      </c>
      <c r="E72" s="32">
        <v>2.8395398326349999</v>
      </c>
    </row>
    <row r="73" spans="2:5" x14ac:dyDescent="0.3">
      <c r="B73" s="32">
        <v>2.6777315849369998</v>
      </c>
      <c r="C73" s="32">
        <v>2.8888200334529999</v>
      </c>
      <c r="D73" s="32">
        <v>2.6980680785539999</v>
      </c>
      <c r="E73" s="32">
        <v>3.1077155160709999</v>
      </c>
    </row>
    <row r="74" spans="2:5" x14ac:dyDescent="0.3">
      <c r="B74" s="32">
        <v>2.500945891792</v>
      </c>
      <c r="C74" s="32">
        <v>2.3204424265300001</v>
      </c>
      <c r="D74" s="32">
        <v>2.6327362335019999</v>
      </c>
      <c r="E74" s="32">
        <v>3.2017448671289999</v>
      </c>
    </row>
    <row r="75" spans="2:5" x14ac:dyDescent="0.3">
      <c r="B75" s="32">
        <v>2.757383746221</v>
      </c>
      <c r="C75" s="32">
        <v>2.7175393743430001</v>
      </c>
      <c r="D75" s="32">
        <v>2.629095025906</v>
      </c>
      <c r="E75" s="32">
        <v>2.9207535602019998</v>
      </c>
    </row>
    <row r="76" spans="2:5" x14ac:dyDescent="0.3">
      <c r="B76" s="32">
        <v>2.681659338802</v>
      </c>
      <c r="C76" s="32">
        <v>2.5710682455509999</v>
      </c>
      <c r="D76" s="32">
        <v>2.4363556445639998</v>
      </c>
      <c r="E76" s="32">
        <v>2.5381171686370001</v>
      </c>
    </row>
    <row r="77" spans="2:5" x14ac:dyDescent="0.3">
      <c r="B77" s="32">
        <v>2.6863274340709999</v>
      </c>
      <c r="C77" s="32">
        <v>3.038235123342</v>
      </c>
      <c r="D77" s="32">
        <v>2.5463792485979999</v>
      </c>
      <c r="E77" s="32">
        <v>2.7437806564509999</v>
      </c>
    </row>
    <row r="78" spans="2:5" x14ac:dyDescent="0.3">
      <c r="B78" s="32">
        <v>2.5474481284329999</v>
      </c>
      <c r="C78" s="32">
        <v>2.6110016057599998</v>
      </c>
      <c r="D78" s="32">
        <v>3.3210196481350001</v>
      </c>
      <c r="E78" s="32">
        <v>3.0429028974180001</v>
      </c>
    </row>
    <row r="79" spans="2:5" x14ac:dyDescent="0.3">
      <c r="B79" s="32">
        <v>2.7755112658450001</v>
      </c>
      <c r="C79" s="32">
        <v>2.6341441317390002</v>
      </c>
      <c r="D79" s="32">
        <v>2.7905842891620001</v>
      </c>
      <c r="E79" s="32">
        <v>2.283665870429</v>
      </c>
    </row>
    <row r="80" spans="2:5" x14ac:dyDescent="0.3">
      <c r="B80" s="32">
        <v>2.9308169367649999</v>
      </c>
      <c r="C80" s="32">
        <v>2.5259697891570001</v>
      </c>
      <c r="D80" s="32">
        <v>2.6687446120390002</v>
      </c>
      <c r="E80" s="32">
        <v>2.2754145490159998</v>
      </c>
    </row>
    <row r="81" spans="2:5" x14ac:dyDescent="0.3">
      <c r="B81" s="32">
        <v>2.6988968712869998</v>
      </c>
      <c r="C81" s="32">
        <v>2.3311149813830001</v>
      </c>
      <c r="D81" s="32">
        <v>2.9211185429439999</v>
      </c>
      <c r="E81" s="32">
        <v>2.9454671199689999</v>
      </c>
    </row>
    <row r="82" spans="2:5" x14ac:dyDescent="0.3">
      <c r="B82" s="32">
        <v>2.949010810096</v>
      </c>
      <c r="C82" s="32">
        <v>2.4291728195800002</v>
      </c>
      <c r="D82" s="32">
        <v>2.4739150757099999</v>
      </c>
      <c r="E82" s="32">
        <v>3.1542353911849998</v>
      </c>
    </row>
    <row r="83" spans="2:5" x14ac:dyDescent="0.3">
      <c r="B83" s="32">
        <v>2.2448832218220001</v>
      </c>
      <c r="C83" s="32">
        <v>2.5261528270269999</v>
      </c>
      <c r="D83" s="32">
        <v>2.894125967655</v>
      </c>
      <c r="E83" s="32">
        <v>2.4996077486030002</v>
      </c>
    </row>
    <row r="84" spans="2:5" x14ac:dyDescent="0.3">
      <c r="B84" s="32">
        <v>2.6241479725970001</v>
      </c>
      <c r="C84" s="32">
        <v>2.4353787223599999</v>
      </c>
      <c r="D84" s="32">
        <v>2.6458626711800002</v>
      </c>
      <c r="E84" s="32">
        <v>2.5462984802530002</v>
      </c>
    </row>
    <row r="85" spans="2:5" x14ac:dyDescent="0.3">
      <c r="B85" s="32">
        <v>2.996738001597</v>
      </c>
      <c r="C85" s="32">
        <v>2.6371133204410002</v>
      </c>
      <c r="D85" s="32">
        <v>2.9363976739390001</v>
      </c>
      <c r="E85" s="32">
        <v>2.5315873349409999</v>
      </c>
    </row>
    <row r="86" spans="2:5" x14ac:dyDescent="0.3">
      <c r="B86" s="32">
        <v>2.7204118527130001</v>
      </c>
      <c r="C86" s="32">
        <v>2.6233709653070001</v>
      </c>
      <c r="D86" s="32">
        <v>2.5595216035299999</v>
      </c>
      <c r="E86" s="32">
        <v>2.6959954275409999</v>
      </c>
    </row>
    <row r="87" spans="2:5" x14ac:dyDescent="0.3">
      <c r="B87" s="32">
        <v>2.8072501546319999</v>
      </c>
      <c r="C87" s="32">
        <v>2.5229093430830001</v>
      </c>
      <c r="D87" s="32">
        <v>3.0407788723500002</v>
      </c>
      <c r="E87" s="32">
        <v>2.6390915558599999</v>
      </c>
    </row>
    <row r="88" spans="2:5" x14ac:dyDescent="0.3">
      <c r="B88" s="32">
        <v>2.8680288390449999</v>
      </c>
      <c r="C88" s="32">
        <v>2.572192818425</v>
      </c>
      <c r="D88" s="32">
        <v>2.78169512867</v>
      </c>
      <c r="E88" s="32">
        <v>2.7408211172699999</v>
      </c>
    </row>
    <row r="89" spans="2:5" x14ac:dyDescent="0.3">
      <c r="B89" s="32">
        <v>2.5674769836340001</v>
      </c>
      <c r="C89" s="32">
        <v>2.611297361419</v>
      </c>
      <c r="D89" s="32">
        <v>2.9320274093449998</v>
      </c>
      <c r="E89" s="32">
        <v>2.4294059848209999</v>
      </c>
    </row>
    <row r="90" spans="2:5" x14ac:dyDescent="0.3">
      <c r="B90" s="32">
        <v>2.504583459939</v>
      </c>
      <c r="C90" s="32">
        <v>2.3544810371199998</v>
      </c>
      <c r="D90" s="32">
        <v>2.576764879987</v>
      </c>
      <c r="E90" s="32">
        <v>2.5366728684659998</v>
      </c>
    </row>
    <row r="91" spans="2:5" x14ac:dyDescent="0.3">
      <c r="B91" s="32">
        <v>2.7339197845859999</v>
      </c>
      <c r="C91" s="32">
        <v>2.6401844844809998</v>
      </c>
      <c r="D91" s="32">
        <v>3.1300680106160002</v>
      </c>
      <c r="E91" s="32">
        <v>2.7392678053049999</v>
      </c>
    </row>
    <row r="92" spans="2:5" x14ac:dyDescent="0.3">
      <c r="B92" s="32">
        <v>2.6002429412339998</v>
      </c>
      <c r="C92" s="32">
        <v>2.6345189849709998</v>
      </c>
      <c r="D92" s="32">
        <v>2.5051356646029999</v>
      </c>
      <c r="E92" s="32">
        <v>2.534407616852</v>
      </c>
    </row>
    <row r="93" spans="2:5" x14ac:dyDescent="0.3">
      <c r="B93" s="32">
        <v>2.614113010918</v>
      </c>
      <c r="C93" s="32">
        <v>2.569850463062</v>
      </c>
      <c r="D93" s="32">
        <v>2.7713920674539998</v>
      </c>
      <c r="E93" s="32">
        <v>2.9409698820400001</v>
      </c>
    </row>
    <row r="94" spans="2:5" x14ac:dyDescent="0.3">
      <c r="B94" s="32">
        <v>2.9431503634829999</v>
      </c>
      <c r="C94" s="32">
        <v>2.5122337100090002</v>
      </c>
      <c r="D94" s="32">
        <v>2.6389011373139999</v>
      </c>
      <c r="E94" s="32">
        <v>2.8426875584419999</v>
      </c>
    </row>
    <row r="95" spans="2:5" x14ac:dyDescent="0.3">
      <c r="B95" s="32">
        <v>2.838563124063</v>
      </c>
      <c r="C95" s="32">
        <v>2.8705210297099999</v>
      </c>
      <c r="D95" s="32">
        <v>2.6279322473979998</v>
      </c>
      <c r="E95" s="32">
        <v>2.6785570471939999</v>
      </c>
    </row>
    <row r="96" spans="2:5" x14ac:dyDescent="0.3">
      <c r="B96" s="32">
        <v>2.8983846200009999</v>
      </c>
      <c r="C96" s="32">
        <v>2.6714201781560001</v>
      </c>
      <c r="D96" s="32">
        <v>3.0369440659550002</v>
      </c>
      <c r="E96" s="32">
        <v>2.7860775274349998</v>
      </c>
    </row>
    <row r="97" spans="2:5" x14ac:dyDescent="0.3">
      <c r="B97" s="32">
        <v>2.9167779967769998</v>
      </c>
      <c r="C97" s="32">
        <v>2.6039279610400001</v>
      </c>
      <c r="D97" s="32">
        <v>3.1434302062259998</v>
      </c>
      <c r="E97" s="32">
        <v>2.9210158990889998</v>
      </c>
    </row>
    <row r="98" spans="2:5" x14ac:dyDescent="0.3">
      <c r="B98" s="32">
        <v>2.7994683983400002</v>
      </c>
      <c r="C98" s="32">
        <v>2.3701268320810001</v>
      </c>
      <c r="D98" s="32">
        <v>2.7194559456710001</v>
      </c>
      <c r="E98" s="32">
        <v>2.2705475948479998</v>
      </c>
    </row>
    <row r="99" spans="2:5" x14ac:dyDescent="0.3">
      <c r="B99" s="32">
        <v>2.73700672388</v>
      </c>
      <c r="C99" s="32">
        <v>2.5143367093319999</v>
      </c>
      <c r="D99" s="32">
        <v>2.5017919686019998</v>
      </c>
      <c r="E99" s="32">
        <v>2.8248272386569999</v>
      </c>
    </row>
    <row r="100" spans="2:5" x14ac:dyDescent="0.3">
      <c r="B100" s="32">
        <v>2.6028353085270002</v>
      </c>
      <c r="C100" s="32">
        <v>2.2554451430409999</v>
      </c>
      <c r="D100" s="32">
        <v>2.7483313429359999</v>
      </c>
      <c r="E100" s="32">
        <v>2.8883146774280002</v>
      </c>
    </row>
    <row r="101" spans="2:5" x14ac:dyDescent="0.3">
      <c r="B101" s="32">
        <v>2.426746672837</v>
      </c>
      <c r="C101" s="32">
        <v>2.4515119094659998</v>
      </c>
      <c r="D101" s="32">
        <v>2.6209132898990002</v>
      </c>
      <c r="E101" s="32">
        <v>2.47326912655</v>
      </c>
    </row>
    <row r="102" spans="2:5" x14ac:dyDescent="0.3">
      <c r="B102" s="32"/>
      <c r="C102" s="32">
        <v>2.4728547343909999</v>
      </c>
      <c r="D102" s="32">
        <v>2.7413606083680002</v>
      </c>
      <c r="E102" s="32">
        <v>2.8600032450819999</v>
      </c>
    </row>
    <row r="103" spans="2:5" x14ac:dyDescent="0.3">
      <c r="B103" s="32">
        <v>2.725549</v>
      </c>
      <c r="C103" s="32">
        <v>2.7184989315919998</v>
      </c>
      <c r="D103" s="32">
        <v>3.1177697587290001</v>
      </c>
      <c r="E103" s="32">
        <v>2.792348145194</v>
      </c>
    </row>
    <row r="104" spans="2:5" x14ac:dyDescent="0.3">
      <c r="B104" s="32">
        <v>0.19776189999999999</v>
      </c>
      <c r="C104" s="32">
        <v>2.380403322087</v>
      </c>
      <c r="D104" s="32">
        <v>2.6488832903950001</v>
      </c>
      <c r="E104" s="32">
        <v>-9.0541169187000003E-2</v>
      </c>
    </row>
    <row r="105" spans="2:5" x14ac:dyDescent="0.3">
      <c r="B105" s="32">
        <v>3.8760629999999997E-2</v>
      </c>
      <c r="C105" s="32">
        <v>2.4788926770909998</v>
      </c>
      <c r="D105" s="32">
        <v>2.9981091460610001</v>
      </c>
      <c r="E105" s="32">
        <v>2.6312554028680002</v>
      </c>
    </row>
    <row r="106" spans="2:5" x14ac:dyDescent="0.3">
      <c r="B106" s="32">
        <v>5</v>
      </c>
      <c r="C106" s="32">
        <v>2.6570806275779999</v>
      </c>
      <c r="D106" s="32">
        <v>2.5283737084159998</v>
      </c>
      <c r="E106" s="32">
        <v>2.476315001338</v>
      </c>
    </row>
    <row r="107" spans="2:5" x14ac:dyDescent="0.3">
      <c r="B107" s="32">
        <v>95</v>
      </c>
      <c r="C107" s="32">
        <v>2.6905818199399998</v>
      </c>
      <c r="D107" s="32">
        <v>3.120687444793</v>
      </c>
      <c r="E107" s="32">
        <v>2.6731068664180002</v>
      </c>
    </row>
    <row r="108" spans="2:5" x14ac:dyDescent="0.3">
      <c r="B108" s="32"/>
      <c r="C108" s="32">
        <v>2.6818118397739998</v>
      </c>
      <c r="D108" s="32">
        <v>2.7102558074509999</v>
      </c>
      <c r="E108" s="32">
        <v>2.6163272273590001</v>
      </c>
    </row>
    <row r="109" spans="2:5" x14ac:dyDescent="0.3">
      <c r="B109" s="32"/>
      <c r="C109" s="32">
        <v>2.0139029585419999</v>
      </c>
      <c r="D109" s="32">
        <v>2.4394837125070001</v>
      </c>
      <c r="E109" s="32">
        <v>2.8009842144460002</v>
      </c>
    </row>
    <row r="110" spans="2:5" x14ac:dyDescent="0.3">
      <c r="B110" s="32"/>
      <c r="C110" s="32">
        <v>2.7325883060159999</v>
      </c>
      <c r="D110" s="32">
        <v>2.7642019456379998</v>
      </c>
      <c r="E110" s="32">
        <v>2.6367259778480001</v>
      </c>
    </row>
    <row r="111" spans="2:5" x14ac:dyDescent="0.3">
      <c r="B111" s="32"/>
      <c r="C111" s="32">
        <v>2.6155805494969999</v>
      </c>
      <c r="D111" s="32">
        <v>2.6106013037790001</v>
      </c>
      <c r="E111" s="32">
        <v>2.4150250870069998</v>
      </c>
    </row>
    <row r="112" spans="2:5" x14ac:dyDescent="0.3">
      <c r="B112" s="32"/>
      <c r="C112" s="32">
        <v>2.7641987969759998</v>
      </c>
      <c r="D112" s="32">
        <v>3.0721289969110002</v>
      </c>
      <c r="E112" s="32">
        <v>2.7651932040420002</v>
      </c>
    </row>
    <row r="113" spans="2:5" x14ac:dyDescent="0.3">
      <c r="B113" s="32"/>
      <c r="C113" s="32">
        <v>2.5547107500349999</v>
      </c>
      <c r="D113" s="32">
        <v>2.6349131947450002</v>
      </c>
      <c r="E113" s="32">
        <v>2.803570222961</v>
      </c>
    </row>
    <row r="114" spans="2:5" x14ac:dyDescent="0.3">
      <c r="B114" s="32"/>
      <c r="C114" s="32">
        <v>2.4235314992319998</v>
      </c>
      <c r="D114" s="32">
        <v>2.7883680111859999</v>
      </c>
      <c r="E114" s="32">
        <v>2.6099659250979999</v>
      </c>
    </row>
    <row r="115" spans="2:5" x14ac:dyDescent="0.3">
      <c r="B115" s="32"/>
      <c r="C115" s="32">
        <v>2.3331777638550002</v>
      </c>
      <c r="D115" s="32">
        <v>2.557707220003</v>
      </c>
      <c r="E115" s="32">
        <v>2.9138252260090001</v>
      </c>
    </row>
    <row r="116" spans="2:5" x14ac:dyDescent="0.3">
      <c r="B116" s="32"/>
      <c r="C116" s="32">
        <v>2.0947053187189999</v>
      </c>
      <c r="D116" s="32">
        <v>2.4474219669980002</v>
      </c>
      <c r="E116" s="32">
        <v>2.7002247614249999</v>
      </c>
    </row>
    <row r="117" spans="2:5" x14ac:dyDescent="0.3">
      <c r="B117" s="32"/>
      <c r="C117" s="32">
        <v>2.729111489893</v>
      </c>
      <c r="D117" s="32">
        <v>2.559759311663</v>
      </c>
      <c r="E117" s="32">
        <v>2.2848836335549998</v>
      </c>
    </row>
    <row r="118" spans="2:5" x14ac:dyDescent="0.3">
      <c r="B118" s="32"/>
      <c r="C118" s="32">
        <v>2.127392260298</v>
      </c>
      <c r="D118" s="32">
        <v>2.5050108610919999</v>
      </c>
      <c r="E118" s="32">
        <v>2.869974608832</v>
      </c>
    </row>
    <row r="119" spans="2:5" x14ac:dyDescent="0.3">
      <c r="B119" s="32"/>
      <c r="C119" s="32">
        <v>2.2372811163500002</v>
      </c>
      <c r="D119" s="32">
        <v>3.0338508518739999</v>
      </c>
      <c r="E119" s="32">
        <v>2.7860352680220002</v>
      </c>
    </row>
    <row r="120" spans="2:5" x14ac:dyDescent="0.3">
      <c r="B120" s="32"/>
      <c r="C120" s="32">
        <v>2.598292885847</v>
      </c>
      <c r="D120" s="32">
        <v>2.5864585212760001</v>
      </c>
      <c r="E120" s="32">
        <v>2.9267000791809998</v>
      </c>
    </row>
    <row r="121" spans="2:5" x14ac:dyDescent="0.3">
      <c r="B121" s="32"/>
      <c r="C121" s="32">
        <v>2.3168809455349999</v>
      </c>
      <c r="D121" s="32">
        <v>3.0443959716640001</v>
      </c>
      <c r="E121" s="32">
        <v>2.5944039321900001</v>
      </c>
    </row>
    <row r="122" spans="2:5" x14ac:dyDescent="0.3">
      <c r="B122" s="32"/>
      <c r="C122" s="32">
        <v>2.7194731343930001</v>
      </c>
      <c r="D122" s="32">
        <v>2.6399823256760002</v>
      </c>
      <c r="E122" s="32">
        <v>2.632768764493</v>
      </c>
    </row>
    <row r="123" spans="2:5" x14ac:dyDescent="0.3">
      <c r="B123" s="32"/>
      <c r="C123" s="32">
        <v>2.7524214670260001</v>
      </c>
      <c r="D123" s="32">
        <v>1.784101820377</v>
      </c>
      <c r="E123" s="32">
        <v>2.7065360507389999</v>
      </c>
    </row>
    <row r="124" spans="2:5" x14ac:dyDescent="0.3">
      <c r="B124" s="32"/>
      <c r="C124" s="32">
        <v>2.7020621203949999</v>
      </c>
      <c r="D124" s="32">
        <v>2.9450194215600001</v>
      </c>
      <c r="E124" s="32">
        <v>2.5361262768840001</v>
      </c>
    </row>
    <row r="125" spans="2:5" x14ac:dyDescent="0.3">
      <c r="B125" s="32"/>
      <c r="C125" s="32">
        <v>2.2043162040939999</v>
      </c>
      <c r="D125" s="32">
        <v>2.487325527326</v>
      </c>
      <c r="E125" s="32">
        <v>2.6585759408229999</v>
      </c>
    </row>
    <row r="126" spans="2:5" x14ac:dyDescent="0.3">
      <c r="B126" s="32"/>
      <c r="C126" s="32">
        <v>2.422376969883</v>
      </c>
      <c r="D126" s="32">
        <v>2.589175142247</v>
      </c>
      <c r="E126" s="32">
        <v>2.8018664370490001</v>
      </c>
    </row>
    <row r="127" spans="2:5" x14ac:dyDescent="0.3">
      <c r="B127" s="32"/>
      <c r="C127" s="32">
        <v>2.4194745883870001</v>
      </c>
      <c r="D127" s="32">
        <v>2.6854182046370001</v>
      </c>
      <c r="E127" s="32">
        <v>3.510550146975</v>
      </c>
    </row>
    <row r="128" spans="2:5" x14ac:dyDescent="0.3">
      <c r="B128" s="32"/>
      <c r="C128" s="32">
        <v>2.656428714834</v>
      </c>
      <c r="D128" s="32">
        <v>2.836762833011</v>
      </c>
      <c r="E128" s="32">
        <v>2.5875526630449999</v>
      </c>
    </row>
    <row r="129" spans="2:5" x14ac:dyDescent="0.3">
      <c r="B129" s="32"/>
      <c r="C129" s="32">
        <v>2.71224045641</v>
      </c>
      <c r="D129" s="32">
        <v>2.9760733527059999</v>
      </c>
      <c r="E129" s="32">
        <v>2.4230560772850001</v>
      </c>
    </row>
    <row r="130" spans="2:5" x14ac:dyDescent="0.3">
      <c r="B130" s="32"/>
      <c r="C130" s="32">
        <v>2.848276219503</v>
      </c>
      <c r="D130" s="32">
        <v>3.0969982370259999</v>
      </c>
      <c r="E130" s="32">
        <v>2.895759834947</v>
      </c>
    </row>
    <row r="131" spans="2:5" x14ac:dyDescent="0.3">
      <c r="B131" s="32"/>
      <c r="C131" s="32">
        <v>2.4922856152790001</v>
      </c>
      <c r="D131" s="32">
        <v>1.319251926672</v>
      </c>
      <c r="E131" s="32">
        <v>2.5168326951559998</v>
      </c>
    </row>
    <row r="132" spans="2:5" x14ac:dyDescent="0.3">
      <c r="B132" s="32"/>
      <c r="C132" s="32">
        <v>2.41719472695</v>
      </c>
      <c r="D132" s="32">
        <v>2.842334075223</v>
      </c>
      <c r="E132" s="32">
        <v>3.1332862152779999</v>
      </c>
    </row>
    <row r="133" spans="2:5" x14ac:dyDescent="0.3">
      <c r="B133" s="32"/>
      <c r="C133" s="32">
        <v>2.6255166113300001</v>
      </c>
      <c r="D133" s="32">
        <v>2.8152721741370001</v>
      </c>
      <c r="E133" s="32">
        <v>2.7814181468650001</v>
      </c>
    </row>
    <row r="134" spans="2:5" x14ac:dyDescent="0.3">
      <c r="B134" s="32"/>
      <c r="C134" s="32">
        <v>2.67384715782</v>
      </c>
      <c r="D134" s="32">
        <v>2.842392870571</v>
      </c>
      <c r="E134" s="32">
        <v>2.5763605079669998</v>
      </c>
    </row>
    <row r="135" spans="2:5" x14ac:dyDescent="0.3">
      <c r="B135" s="32"/>
      <c r="C135" s="32">
        <v>2.2213422786170001</v>
      </c>
      <c r="D135" s="32">
        <v>2.7860365264309999</v>
      </c>
      <c r="E135" s="32">
        <v>2.8332586318490001</v>
      </c>
    </row>
    <row r="136" spans="2:5" x14ac:dyDescent="0.3">
      <c r="B136" s="32"/>
      <c r="C136" s="32">
        <v>2.8101752891929999</v>
      </c>
      <c r="D136" s="32">
        <v>1.726212642221</v>
      </c>
      <c r="E136" s="32">
        <v>2.9190684640079998</v>
      </c>
    </row>
    <row r="137" spans="2:5" x14ac:dyDescent="0.3">
      <c r="B137" s="32"/>
      <c r="C137" s="32">
        <v>2.4870149979630001</v>
      </c>
      <c r="D137" s="32">
        <v>2.3708844926929999</v>
      </c>
      <c r="E137" s="32">
        <v>2.5365125786839999</v>
      </c>
    </row>
    <row r="138" spans="2:5" x14ac:dyDescent="0.3">
      <c r="B138" s="32"/>
      <c r="C138" s="32">
        <v>2.9111492880480001</v>
      </c>
      <c r="D138" s="32">
        <v>2.6787316129600001</v>
      </c>
      <c r="E138" s="32">
        <v>2.7411007723309999</v>
      </c>
    </row>
    <row r="139" spans="2:5" x14ac:dyDescent="0.3">
      <c r="B139" s="32"/>
      <c r="C139" s="32">
        <v>2.5299761090750001</v>
      </c>
      <c r="D139" s="32">
        <v>2.5048831546939998</v>
      </c>
      <c r="E139" s="32">
        <v>3.0009734314190002</v>
      </c>
    </row>
    <row r="140" spans="2:5" x14ac:dyDescent="0.3">
      <c r="B140" s="32"/>
      <c r="C140" s="32">
        <v>2.808752426132</v>
      </c>
      <c r="D140" s="32">
        <v>2.8786607954029999</v>
      </c>
      <c r="E140" s="32">
        <v>2.4913072479689999</v>
      </c>
    </row>
    <row r="141" spans="2:5" x14ac:dyDescent="0.3">
      <c r="B141" s="32"/>
      <c r="C141" s="32">
        <v>2.5896471598509998</v>
      </c>
      <c r="D141" s="32">
        <v>3.1261309280180001</v>
      </c>
      <c r="E141" s="32">
        <v>2.8658211425140001</v>
      </c>
    </row>
    <row r="142" spans="2:5" x14ac:dyDescent="0.3">
      <c r="B142" s="32"/>
      <c r="C142" s="32">
        <v>2.524665833996</v>
      </c>
      <c r="D142" s="32">
        <v>1.7632547667709999</v>
      </c>
      <c r="E142" s="32">
        <v>2.4928154750920002</v>
      </c>
    </row>
    <row r="143" spans="2:5" x14ac:dyDescent="0.3">
      <c r="B143" s="32"/>
      <c r="C143" s="32">
        <v>2.359078224289</v>
      </c>
      <c r="D143" s="32">
        <v>2.4313223542050002</v>
      </c>
      <c r="E143" s="32">
        <v>3.1102213950420001</v>
      </c>
    </row>
    <row r="144" spans="2:5" x14ac:dyDescent="0.3">
      <c r="B144" s="32"/>
      <c r="C144" s="32">
        <v>2.3259151355359999</v>
      </c>
      <c r="D144" s="32">
        <v>2.4309258594380001</v>
      </c>
      <c r="E144" s="32">
        <v>2.465222310188</v>
      </c>
    </row>
    <row r="145" spans="2:5" x14ac:dyDescent="0.3">
      <c r="B145" s="32"/>
      <c r="C145" s="32">
        <v>2.340664638971</v>
      </c>
      <c r="D145" s="32">
        <v>2.5659968075670001</v>
      </c>
      <c r="E145" s="32">
        <v>2.6382622360710002</v>
      </c>
    </row>
    <row r="146" spans="2:5" x14ac:dyDescent="0.3">
      <c r="B146" s="32"/>
      <c r="C146" s="32">
        <v>2.640296864502</v>
      </c>
      <c r="D146" s="32">
        <v>2.6962422760129998</v>
      </c>
      <c r="E146" s="32">
        <v>2.5324919798269998</v>
      </c>
    </row>
    <row r="147" spans="2:5" x14ac:dyDescent="0.3">
      <c r="B147" s="32"/>
      <c r="C147" s="32">
        <v>2.4350253406640001</v>
      </c>
      <c r="D147" s="32">
        <v>2.7118735979899999</v>
      </c>
      <c r="E147" s="32">
        <v>2.7039059510849999</v>
      </c>
    </row>
    <row r="148" spans="2:5" x14ac:dyDescent="0.3">
      <c r="B148" s="32"/>
      <c r="C148" s="32">
        <v>2.7948458222869998</v>
      </c>
      <c r="D148" s="32">
        <v>2.8840597704249999</v>
      </c>
      <c r="E148" s="32">
        <v>2.534596624438</v>
      </c>
    </row>
    <row r="149" spans="2:5" x14ac:dyDescent="0.3">
      <c r="B149" s="32"/>
      <c r="C149" s="32">
        <v>2.6874829099239999</v>
      </c>
      <c r="D149" s="32">
        <v>2.708162310918</v>
      </c>
      <c r="E149" s="32">
        <v>2.51498716556</v>
      </c>
    </row>
    <row r="150" spans="2:5" x14ac:dyDescent="0.3">
      <c r="B150" s="32"/>
      <c r="C150" s="32">
        <v>2.6284569669839999</v>
      </c>
      <c r="D150" s="32">
        <v>2.6497109307189999</v>
      </c>
      <c r="E150" s="32">
        <v>2.6350284509290001</v>
      </c>
    </row>
    <row r="151" spans="2:5" x14ac:dyDescent="0.3">
      <c r="B151" s="32"/>
      <c r="C151" s="32">
        <v>2.3792151991939998</v>
      </c>
      <c r="D151" s="32">
        <v>2.942039597101</v>
      </c>
      <c r="E151" s="32">
        <v>2.485060828425</v>
      </c>
    </row>
    <row r="152" spans="2:5" x14ac:dyDescent="0.3">
      <c r="B152" s="32"/>
      <c r="C152" s="32">
        <v>2.4184962558079999</v>
      </c>
      <c r="D152" s="32">
        <v>3.145591856791</v>
      </c>
      <c r="E152" s="32">
        <v>2.5533641113629999</v>
      </c>
    </row>
    <row r="153" spans="2:5" x14ac:dyDescent="0.3">
      <c r="B153" s="32"/>
      <c r="C153" s="32">
        <v>2.4158318334060001</v>
      </c>
      <c r="D153" s="32">
        <v>2.813959804609</v>
      </c>
      <c r="E153" s="32">
        <v>2.9271416427300001</v>
      </c>
    </row>
    <row r="154" spans="2:5" x14ac:dyDescent="0.3">
      <c r="B154" s="32"/>
      <c r="C154" s="32">
        <v>2.2742245457329999</v>
      </c>
      <c r="D154" s="32">
        <v>2.6235740984190001</v>
      </c>
      <c r="E154" s="32">
        <v>2.7864342465990002</v>
      </c>
    </row>
    <row r="155" spans="2:5" x14ac:dyDescent="0.3">
      <c r="B155" s="32"/>
      <c r="C155" s="32">
        <v>2.6560142745330002</v>
      </c>
      <c r="D155" s="32">
        <v>2.7692012259399998</v>
      </c>
      <c r="E155" s="32">
        <v>2.8644364586500002</v>
      </c>
    </row>
    <row r="156" spans="2:5" x14ac:dyDescent="0.3">
      <c r="B156" s="32"/>
      <c r="C156" s="32">
        <v>2.423843106494</v>
      </c>
      <c r="D156" s="32">
        <v>2.3889923938340001</v>
      </c>
      <c r="E156" s="32">
        <v>3.154394593608</v>
      </c>
    </row>
    <row r="157" spans="2:5" x14ac:dyDescent="0.3">
      <c r="B157" s="32"/>
      <c r="C157" s="32">
        <v>2.798802054826</v>
      </c>
      <c r="D157" s="32">
        <v>2.5334235477520002</v>
      </c>
      <c r="E157" s="32">
        <v>2.5520750178820002</v>
      </c>
    </row>
    <row r="158" spans="2:5" x14ac:dyDescent="0.3">
      <c r="B158" s="32"/>
      <c r="C158" s="32">
        <v>2.6126505969889999</v>
      </c>
      <c r="D158" s="32">
        <v>2.5012056943490002</v>
      </c>
      <c r="E158" s="32">
        <v>2.926137941071</v>
      </c>
    </row>
    <row r="159" spans="2:5" x14ac:dyDescent="0.3">
      <c r="B159" s="32"/>
      <c r="C159" s="32">
        <v>2.5997381409289999</v>
      </c>
      <c r="D159" s="32">
        <v>2.9312725372539998</v>
      </c>
      <c r="E159" s="32">
        <v>3.0190122568770001</v>
      </c>
    </row>
    <row r="160" spans="2:5" x14ac:dyDescent="0.3">
      <c r="B160" s="32"/>
      <c r="C160" s="32">
        <v>2.7968756744949999</v>
      </c>
      <c r="D160" s="32">
        <v>2.709637403461</v>
      </c>
      <c r="E160" s="32">
        <v>2.8361957375350002</v>
      </c>
    </row>
    <row r="161" spans="2:5" x14ac:dyDescent="0.3">
      <c r="B161" s="32"/>
      <c r="C161" s="32">
        <v>2.421064228823</v>
      </c>
      <c r="D161" s="32">
        <v>2.7477770643500001</v>
      </c>
      <c r="E161" s="32">
        <v>2.953016458085</v>
      </c>
    </row>
    <row r="162" spans="2:5" x14ac:dyDescent="0.3">
      <c r="B162" s="32"/>
      <c r="C162" s="32">
        <v>2.981892597941</v>
      </c>
      <c r="D162" s="32">
        <v>2.6033828735209998</v>
      </c>
      <c r="E162" s="32">
        <v>2.7790732266979998</v>
      </c>
    </row>
    <row r="163" spans="2:5" x14ac:dyDescent="0.3">
      <c r="B163" s="32"/>
      <c r="C163" s="32">
        <v>2.6799987583610001</v>
      </c>
      <c r="D163" s="32">
        <v>2.532449398542</v>
      </c>
      <c r="E163" s="32">
        <v>2.6204648446959999</v>
      </c>
    </row>
    <row r="164" spans="2:5" x14ac:dyDescent="0.3">
      <c r="B164" s="32"/>
      <c r="C164" s="32">
        <v>2.492067175531</v>
      </c>
      <c r="D164" s="32">
        <v>2.506107666183</v>
      </c>
      <c r="E164" s="32">
        <v>2.0332390022590001</v>
      </c>
    </row>
    <row r="165" spans="2:5" x14ac:dyDescent="0.3">
      <c r="B165" s="32"/>
      <c r="C165" s="32">
        <v>1.9841242019280001</v>
      </c>
      <c r="D165" s="32">
        <v>2.6235694545179999</v>
      </c>
      <c r="E165" s="32">
        <v>2.7349203471950001</v>
      </c>
    </row>
    <row r="166" spans="2:5" x14ac:dyDescent="0.3">
      <c r="B166" s="32"/>
      <c r="C166" s="32">
        <v>2.5279077616249999</v>
      </c>
      <c r="D166" s="32">
        <v>2.5887627252710002</v>
      </c>
      <c r="E166" s="32">
        <v>3.072355789225</v>
      </c>
    </row>
    <row r="167" spans="2:5" x14ac:dyDescent="0.3">
      <c r="B167" s="32"/>
      <c r="C167" s="32">
        <v>2.7332069771029999</v>
      </c>
      <c r="D167" s="32">
        <v>2.937001962953</v>
      </c>
      <c r="E167" s="32">
        <v>2.4539097456989998</v>
      </c>
    </row>
    <row r="168" spans="2:5" x14ac:dyDescent="0.3">
      <c r="B168" s="32"/>
      <c r="C168" s="32">
        <v>2.7416891267920001</v>
      </c>
      <c r="D168" s="32">
        <v>2.9238577846629998</v>
      </c>
      <c r="E168" s="32">
        <v>2.8147384374129998</v>
      </c>
    </row>
    <row r="169" spans="2:5" x14ac:dyDescent="0.3">
      <c r="B169" s="32"/>
      <c r="C169" s="32">
        <v>2.789701769154</v>
      </c>
      <c r="D169" s="32">
        <v>2.5168007894739999</v>
      </c>
      <c r="E169" s="32">
        <v>3.010841531439</v>
      </c>
    </row>
    <row r="170" spans="2:5" x14ac:dyDescent="0.3">
      <c r="B170" s="32"/>
      <c r="C170" s="32">
        <v>2.3436964785879999</v>
      </c>
      <c r="D170" s="32">
        <v>2.6884878558229999</v>
      </c>
      <c r="E170" s="32">
        <v>2.4393394882430002</v>
      </c>
    </row>
    <row r="171" spans="2:5" x14ac:dyDescent="0.3">
      <c r="B171" s="32"/>
      <c r="C171" s="32">
        <v>2.513350703175</v>
      </c>
      <c r="D171" s="32">
        <v>2.9347698684510002</v>
      </c>
      <c r="E171" s="32">
        <v>2.6822047691990001</v>
      </c>
    </row>
    <row r="172" spans="2:5" x14ac:dyDescent="0.3">
      <c r="B172" s="32"/>
      <c r="C172" s="32">
        <v>2.3093175521789999</v>
      </c>
      <c r="D172" s="32">
        <v>2.755490455091</v>
      </c>
      <c r="E172" s="32">
        <v>2.9396134315859999</v>
      </c>
    </row>
    <row r="173" spans="2:5" x14ac:dyDescent="0.3">
      <c r="B173" s="32"/>
      <c r="C173" s="32">
        <v>2.8384070093470002</v>
      </c>
      <c r="D173" s="32">
        <v>3.221849914381</v>
      </c>
      <c r="E173" s="32">
        <v>3.2400989618680001</v>
      </c>
    </row>
    <row r="174" spans="2:5" x14ac:dyDescent="0.3">
      <c r="B174" s="32"/>
      <c r="C174" s="32">
        <v>2.4182568582039998</v>
      </c>
      <c r="D174" s="32">
        <v>2.171883454779</v>
      </c>
      <c r="E174" s="32">
        <v>2.5810872933889999</v>
      </c>
    </row>
    <row r="175" spans="2:5" x14ac:dyDescent="0.3">
      <c r="B175" s="32"/>
      <c r="C175" s="32">
        <v>2.8359045575569999</v>
      </c>
      <c r="D175" s="32">
        <v>2.7050768237090002</v>
      </c>
      <c r="E175" s="32">
        <v>2.6261950962639999</v>
      </c>
    </row>
    <row r="176" spans="2:5" x14ac:dyDescent="0.3">
      <c r="B176" s="32"/>
      <c r="C176" s="32">
        <v>2.4705488012500001</v>
      </c>
      <c r="D176" s="32">
        <v>2.3798574914900001</v>
      </c>
      <c r="E176" s="32">
        <v>2.6114934281109998</v>
      </c>
    </row>
    <row r="177" spans="2:5" x14ac:dyDescent="0.3">
      <c r="B177" s="32"/>
      <c r="C177" s="32">
        <v>2.65592033229</v>
      </c>
      <c r="D177" s="32">
        <v>2.2107170659380002</v>
      </c>
      <c r="E177" s="32">
        <v>2.4831603580419999</v>
      </c>
    </row>
    <row r="178" spans="2:5" x14ac:dyDescent="0.3">
      <c r="B178" s="32"/>
      <c r="C178" s="32">
        <v>2.655750532581</v>
      </c>
      <c r="D178" s="32">
        <v>2.425970517943</v>
      </c>
      <c r="E178" s="32">
        <v>2.7849013446490001</v>
      </c>
    </row>
    <row r="179" spans="2:5" x14ac:dyDescent="0.3">
      <c r="B179" s="32"/>
      <c r="C179" s="32">
        <v>2.6388180183180001</v>
      </c>
      <c r="D179" s="32">
        <v>2.807913037449</v>
      </c>
      <c r="E179" s="32">
        <v>2.6978201139840001</v>
      </c>
    </row>
    <row r="180" spans="2:5" x14ac:dyDescent="0.3">
      <c r="B180" s="32"/>
      <c r="C180" s="32">
        <v>2.938512139747</v>
      </c>
      <c r="D180" s="32">
        <v>2.740213204122</v>
      </c>
      <c r="E180" s="32">
        <v>3.0102081538440002</v>
      </c>
    </row>
    <row r="181" spans="2:5" x14ac:dyDescent="0.3">
      <c r="B181" s="32"/>
      <c r="C181" s="32">
        <v>2.3468130913229999</v>
      </c>
      <c r="D181" s="32">
        <v>2.5973253849029998</v>
      </c>
      <c r="E181" s="32">
        <v>2.6898503626419998</v>
      </c>
    </row>
    <row r="182" spans="2:5" x14ac:dyDescent="0.3">
      <c r="B182" s="32"/>
      <c r="C182" s="32">
        <v>2.4697030660560002</v>
      </c>
      <c r="D182" s="32">
        <v>2.5572848729320001</v>
      </c>
      <c r="E182" s="32">
        <v>2.4429620887549999</v>
      </c>
    </row>
    <row r="183" spans="2:5" x14ac:dyDescent="0.3">
      <c r="B183" s="32"/>
      <c r="C183" s="32">
        <v>2.8270353163380002</v>
      </c>
      <c r="D183" s="32">
        <v>2.5842990803919998</v>
      </c>
      <c r="E183" s="32">
        <v>2.697606819182</v>
      </c>
    </row>
    <row r="184" spans="2:5" x14ac:dyDescent="0.3">
      <c r="B184" s="32"/>
      <c r="C184" s="32">
        <v>2.6156123656379999</v>
      </c>
      <c r="D184" s="32">
        <v>2.9747308803250001</v>
      </c>
      <c r="E184" s="32">
        <v>2.708365473892</v>
      </c>
    </row>
    <row r="185" spans="2:5" x14ac:dyDescent="0.3">
      <c r="B185" s="32"/>
      <c r="C185" s="32">
        <v>2.7304021921869999</v>
      </c>
      <c r="D185" s="32">
        <v>1.718810148969</v>
      </c>
      <c r="E185" s="32">
        <v>2.1248230714080001</v>
      </c>
    </row>
    <row r="186" spans="2:5" x14ac:dyDescent="0.3">
      <c r="B186" s="32"/>
      <c r="C186" s="32">
        <v>2.6568657799349999</v>
      </c>
      <c r="D186" s="32">
        <v>2.5408798472330001</v>
      </c>
      <c r="E186" s="32">
        <v>2.6631831819120002</v>
      </c>
    </row>
    <row r="187" spans="2:5" x14ac:dyDescent="0.3">
      <c r="B187" s="32"/>
      <c r="C187" s="32">
        <v>2.5741463812399998</v>
      </c>
      <c r="D187" s="32">
        <v>2.812016980323</v>
      </c>
      <c r="E187" s="32">
        <v>2.8263208396859998</v>
      </c>
    </row>
    <row r="188" spans="2:5" x14ac:dyDescent="0.3">
      <c r="B188" s="32"/>
      <c r="C188" s="32">
        <v>2.7072871382680002</v>
      </c>
      <c r="D188" s="32">
        <v>0.67426878498300002</v>
      </c>
      <c r="E188" s="32">
        <v>2.5102182505449999</v>
      </c>
    </row>
    <row r="189" spans="2:5" x14ac:dyDescent="0.3">
      <c r="B189" s="32"/>
      <c r="C189" s="32">
        <v>2.5964294941550001</v>
      </c>
      <c r="D189" s="32">
        <v>3.0604526178499998</v>
      </c>
      <c r="E189" s="32">
        <v>2.3992588316350001</v>
      </c>
    </row>
    <row r="190" spans="2:5" x14ac:dyDescent="0.3">
      <c r="B190" s="32"/>
      <c r="C190" s="32">
        <v>2.4895032506299999</v>
      </c>
      <c r="D190" s="32">
        <v>2.6845517551119999</v>
      </c>
      <c r="E190" s="32">
        <v>2.6172035713609998</v>
      </c>
    </row>
    <row r="191" spans="2:5" x14ac:dyDescent="0.3">
      <c r="B191" s="32"/>
      <c r="C191" s="32">
        <v>2.620348448898</v>
      </c>
      <c r="D191" s="32">
        <v>2.807176870133</v>
      </c>
      <c r="E191" s="32">
        <v>2.677437173315</v>
      </c>
    </row>
    <row r="192" spans="2:5" x14ac:dyDescent="0.3">
      <c r="B192" s="32"/>
      <c r="C192" s="32">
        <v>2.1833589639589999</v>
      </c>
      <c r="D192" s="32">
        <v>2.706289740226</v>
      </c>
      <c r="E192" s="32">
        <v>2.7362311039980001</v>
      </c>
    </row>
    <row r="193" spans="2:5" x14ac:dyDescent="0.3">
      <c r="B193" s="32"/>
      <c r="C193" s="32">
        <v>2.4008316757419998</v>
      </c>
      <c r="D193" s="32">
        <v>3.0825864267130001</v>
      </c>
      <c r="E193" s="32">
        <v>2.8205179931159998</v>
      </c>
    </row>
    <row r="194" spans="2:5" x14ac:dyDescent="0.3">
      <c r="B194" s="32"/>
      <c r="C194" s="32">
        <v>2.6284919732579999</v>
      </c>
      <c r="D194" s="32">
        <v>3.3989333524359999</v>
      </c>
      <c r="E194" s="32">
        <v>3.278949607575</v>
      </c>
    </row>
    <row r="195" spans="2:5" x14ac:dyDescent="0.3">
      <c r="B195" s="32"/>
      <c r="C195" s="32">
        <v>2.24627408499</v>
      </c>
      <c r="D195" s="32">
        <v>2.9936910429300001</v>
      </c>
      <c r="E195" s="32">
        <v>2.629805639053</v>
      </c>
    </row>
    <row r="196" spans="2:5" x14ac:dyDescent="0.3">
      <c r="B196" s="32"/>
      <c r="C196" s="32">
        <v>2.2645078440259998</v>
      </c>
      <c r="D196" s="32">
        <v>2.7350737687129998</v>
      </c>
      <c r="E196" s="32">
        <v>2.7169193495520001</v>
      </c>
    </row>
    <row r="197" spans="2:5" x14ac:dyDescent="0.3">
      <c r="B197" s="32"/>
      <c r="C197" s="32">
        <v>2.5938688627520001</v>
      </c>
      <c r="D197" s="32">
        <v>2.9812352297619999</v>
      </c>
      <c r="E197" s="32">
        <v>2.908775960487</v>
      </c>
    </row>
    <row r="198" spans="2:5" x14ac:dyDescent="0.3">
      <c r="B198" s="32"/>
      <c r="C198" s="32">
        <v>2.6909178269749998</v>
      </c>
      <c r="D198" s="32">
        <v>2.8812452137400002</v>
      </c>
      <c r="E198" s="32">
        <v>2.9950057257229998</v>
      </c>
    </row>
    <row r="199" spans="2:5" x14ac:dyDescent="0.3">
      <c r="B199" s="32"/>
      <c r="C199" s="32">
        <v>2.4016010693199998</v>
      </c>
      <c r="D199" s="32">
        <v>2.89944151598</v>
      </c>
      <c r="E199" s="32">
        <v>2.5003923883520001</v>
      </c>
    </row>
    <row r="200" spans="2:5" x14ac:dyDescent="0.3">
      <c r="B200" s="32"/>
      <c r="C200" s="32">
        <v>2.4381823571660002</v>
      </c>
      <c r="D200" s="32">
        <v>2.4260802234379999</v>
      </c>
      <c r="E200" s="32">
        <v>2.8757219918999999</v>
      </c>
    </row>
    <row r="201" spans="2:5" x14ac:dyDescent="0.3">
      <c r="B201" s="32"/>
      <c r="C201" s="32">
        <v>2.9928009800040001</v>
      </c>
      <c r="D201" s="32">
        <v>2.9182457865879998</v>
      </c>
      <c r="E201" s="32">
        <v>2.731284180157</v>
      </c>
    </row>
    <row r="202" spans="2:5" x14ac:dyDescent="0.3">
      <c r="B202" s="32"/>
      <c r="C202" s="32"/>
      <c r="D202" s="32">
        <v>3.1701345750260002</v>
      </c>
      <c r="E202" s="32">
        <v>2.5368621693589999</v>
      </c>
    </row>
    <row r="203" spans="2:5" x14ac:dyDescent="0.3">
      <c r="B203" s="32"/>
      <c r="C203" s="32">
        <v>2.5604179999999999</v>
      </c>
      <c r="D203" s="32">
        <v>2.7756985115020001</v>
      </c>
      <c r="E203" s="32">
        <v>3.048549545542</v>
      </c>
    </row>
    <row r="204" spans="2:5" x14ac:dyDescent="0.3">
      <c r="B204" s="32"/>
      <c r="C204" s="32">
        <v>0.2378931</v>
      </c>
      <c r="D204" s="32">
        <v>2.3796705444609998</v>
      </c>
      <c r="E204" s="32">
        <v>2.806491109695</v>
      </c>
    </row>
    <row r="205" spans="2:5" x14ac:dyDescent="0.3">
      <c r="B205" s="32"/>
      <c r="C205" s="32">
        <v>4.6626189999999998E-2</v>
      </c>
      <c r="D205" s="32">
        <v>2.7213954341659998</v>
      </c>
      <c r="E205" s="32">
        <v>2.6039280549089998</v>
      </c>
    </row>
    <row r="206" spans="2:5" x14ac:dyDescent="0.3">
      <c r="B206" s="32"/>
      <c r="C206" s="32">
        <v>14</v>
      </c>
      <c r="D206" s="32">
        <v>2.6358395443160001</v>
      </c>
      <c r="E206" s="32">
        <v>2.6845435356179999</v>
      </c>
    </row>
    <row r="207" spans="2:5" x14ac:dyDescent="0.3">
      <c r="B207" s="32"/>
      <c r="C207" s="32">
        <v>186</v>
      </c>
      <c r="D207" s="32">
        <v>2.82110634462</v>
      </c>
      <c r="E207" s="32">
        <v>2.6282890725880002</v>
      </c>
    </row>
    <row r="208" spans="2:5" x14ac:dyDescent="0.3">
      <c r="B208" s="32"/>
      <c r="C208" s="32"/>
      <c r="D208" s="32">
        <v>0.95697454277600003</v>
      </c>
      <c r="E208" s="32">
        <v>2.6400661813420001</v>
      </c>
    </row>
    <row r="209" spans="2:5" x14ac:dyDescent="0.3">
      <c r="B209" s="32"/>
      <c r="C209" s="32"/>
      <c r="D209" s="32">
        <v>2.3607896817179999</v>
      </c>
      <c r="E209" s="32">
        <v>2.6878057622479998</v>
      </c>
    </row>
    <row r="210" spans="2:5" x14ac:dyDescent="0.3">
      <c r="B210" s="32"/>
      <c r="C210" s="32"/>
      <c r="D210" s="32">
        <v>2.611269002991</v>
      </c>
      <c r="E210" s="32">
        <v>2.8533610257580002</v>
      </c>
    </row>
    <row r="211" spans="2:5" x14ac:dyDescent="0.3">
      <c r="B211" s="32"/>
      <c r="C211" s="32"/>
      <c r="D211" s="32">
        <v>2.8167408002049998</v>
      </c>
      <c r="E211" s="32">
        <v>2.7634237510680002</v>
      </c>
    </row>
    <row r="212" spans="2:5" x14ac:dyDescent="0.3">
      <c r="B212" s="32"/>
      <c r="C212" s="32"/>
      <c r="D212" s="32">
        <v>2.7618648205079999</v>
      </c>
      <c r="E212" s="32">
        <v>2.6195716900680002</v>
      </c>
    </row>
    <row r="213" spans="2:5" x14ac:dyDescent="0.3">
      <c r="B213" s="32"/>
      <c r="C213" s="32"/>
      <c r="D213" s="32">
        <v>3.1482210180319998</v>
      </c>
      <c r="E213" s="32">
        <v>2.7395704351560002</v>
      </c>
    </row>
    <row r="214" spans="2:5" x14ac:dyDescent="0.3">
      <c r="B214" s="32"/>
      <c r="C214" s="32"/>
      <c r="D214" s="32">
        <v>2.638191622675</v>
      </c>
      <c r="E214" s="32">
        <v>2.363865540895</v>
      </c>
    </row>
    <row r="215" spans="2:5" x14ac:dyDescent="0.3">
      <c r="B215" s="32"/>
      <c r="C215" s="32"/>
      <c r="D215" s="32">
        <v>2.194673110508</v>
      </c>
      <c r="E215" s="32">
        <v>2.7279915459519999</v>
      </c>
    </row>
    <row r="216" spans="2:5" x14ac:dyDescent="0.3">
      <c r="B216" s="32"/>
      <c r="C216" s="32"/>
      <c r="D216" s="32">
        <v>2.601535267609</v>
      </c>
      <c r="E216" s="32">
        <v>2.4036205847810002</v>
      </c>
    </row>
    <row r="217" spans="2:5" x14ac:dyDescent="0.3">
      <c r="B217" s="32"/>
      <c r="C217" s="32"/>
      <c r="D217" s="32">
        <v>2.650020172579</v>
      </c>
      <c r="E217" s="32">
        <v>2.7951144689819998</v>
      </c>
    </row>
    <row r="218" spans="2:5" x14ac:dyDescent="0.3">
      <c r="B218" s="32"/>
      <c r="C218" s="32"/>
      <c r="D218" s="32">
        <v>2.1364194327689998</v>
      </c>
      <c r="E218" s="32">
        <v>2.7767103274539999</v>
      </c>
    </row>
    <row r="219" spans="2:5" x14ac:dyDescent="0.3">
      <c r="B219" s="32"/>
      <c r="C219" s="32"/>
      <c r="D219" s="32">
        <v>2.7367459564600001</v>
      </c>
      <c r="E219" s="32">
        <v>2.3048927259249998</v>
      </c>
    </row>
    <row r="220" spans="2:5" x14ac:dyDescent="0.3">
      <c r="B220" s="32"/>
      <c r="C220" s="32"/>
      <c r="D220" s="32">
        <v>2.9373365770489999</v>
      </c>
      <c r="E220" s="32">
        <v>2.4659300250729999</v>
      </c>
    </row>
    <row r="221" spans="2:5" x14ac:dyDescent="0.3">
      <c r="B221" s="32"/>
      <c r="C221" s="32"/>
      <c r="D221" s="32">
        <v>2.3126079824020001</v>
      </c>
      <c r="E221" s="32">
        <v>2.7338927096619998</v>
      </c>
    </row>
    <row r="222" spans="2:5" x14ac:dyDescent="0.3">
      <c r="B222" s="32"/>
      <c r="C222" s="32"/>
      <c r="D222" s="32">
        <v>2.7476068979420001</v>
      </c>
      <c r="E222" s="32">
        <v>2.6080331585029999</v>
      </c>
    </row>
    <row r="223" spans="2:5" x14ac:dyDescent="0.3">
      <c r="B223" s="32"/>
      <c r="C223" s="32"/>
      <c r="D223" s="32">
        <v>2.635513707716</v>
      </c>
      <c r="E223" s="32">
        <v>2.2451619455260001</v>
      </c>
    </row>
    <row r="224" spans="2:5" x14ac:dyDescent="0.3">
      <c r="B224" s="32"/>
      <c r="C224" s="32"/>
      <c r="D224" s="32">
        <v>2.8359802125620002</v>
      </c>
      <c r="E224" s="32">
        <v>2.4073458771479999</v>
      </c>
    </row>
    <row r="225" spans="2:5" x14ac:dyDescent="0.3">
      <c r="B225" s="32"/>
      <c r="C225" s="32"/>
      <c r="D225" s="32">
        <v>2.6204292197569998</v>
      </c>
      <c r="E225" s="32">
        <v>2.419058177553</v>
      </c>
    </row>
    <row r="226" spans="2:5" x14ac:dyDescent="0.3">
      <c r="B226" s="32"/>
      <c r="C226" s="32"/>
      <c r="D226" s="32">
        <v>2.9963370336150001</v>
      </c>
      <c r="E226" s="32">
        <v>2.6290797868669999</v>
      </c>
    </row>
    <row r="227" spans="2:5" x14ac:dyDescent="0.3">
      <c r="B227" s="32"/>
      <c r="C227" s="32"/>
      <c r="D227" s="32">
        <v>2.9663633777820002</v>
      </c>
      <c r="E227" s="32">
        <v>2.5172754702479998</v>
      </c>
    </row>
    <row r="228" spans="2:5" x14ac:dyDescent="0.3">
      <c r="B228" s="32"/>
      <c r="C228" s="32"/>
      <c r="D228" s="32">
        <v>2.7588798409990001</v>
      </c>
      <c r="E228" s="32">
        <v>2.4526516462010002</v>
      </c>
    </row>
    <row r="229" spans="2:5" x14ac:dyDescent="0.3">
      <c r="B229" s="32"/>
      <c r="C229" s="32"/>
      <c r="D229" s="32">
        <v>2.7879673021440001</v>
      </c>
      <c r="E229" s="32">
        <v>1.904097347008</v>
      </c>
    </row>
    <row r="230" spans="2:5" x14ac:dyDescent="0.3">
      <c r="B230" s="32"/>
      <c r="C230" s="32"/>
      <c r="D230" s="32">
        <v>3.1282440584010001</v>
      </c>
      <c r="E230" s="32">
        <v>2.581854605937</v>
      </c>
    </row>
    <row r="231" spans="2:5" x14ac:dyDescent="0.3">
      <c r="B231" s="32"/>
      <c r="C231" s="32"/>
      <c r="D231" s="32">
        <v>2.7396256312860001</v>
      </c>
      <c r="E231" s="32">
        <v>2.2113268879499999</v>
      </c>
    </row>
    <row r="232" spans="2:5" x14ac:dyDescent="0.3">
      <c r="B232" s="32"/>
      <c r="C232" s="32"/>
      <c r="D232" s="32">
        <v>2.5040438231339999</v>
      </c>
      <c r="E232" s="32">
        <v>3.2418202405060002</v>
      </c>
    </row>
    <row r="233" spans="2:5" x14ac:dyDescent="0.3">
      <c r="B233" s="32"/>
      <c r="C233" s="32"/>
      <c r="D233" s="32">
        <v>2.839570118448</v>
      </c>
      <c r="E233" s="32">
        <v>2.6566904009710002</v>
      </c>
    </row>
    <row r="234" spans="2:5" x14ac:dyDescent="0.3">
      <c r="B234" s="32"/>
      <c r="C234" s="32"/>
      <c r="D234" s="32">
        <v>2.6381167910130001</v>
      </c>
      <c r="E234" s="32">
        <v>2.8315803508389998</v>
      </c>
    </row>
    <row r="235" spans="2:5" x14ac:dyDescent="0.3">
      <c r="B235" s="32"/>
      <c r="C235" s="32"/>
      <c r="D235" s="32">
        <v>2.3702519598370002</v>
      </c>
      <c r="E235" s="32">
        <v>2.9539580375210002</v>
      </c>
    </row>
    <row r="236" spans="2:5" x14ac:dyDescent="0.3">
      <c r="B236" s="32"/>
      <c r="C236" s="32"/>
      <c r="D236" s="32">
        <v>2.6195777250779999</v>
      </c>
      <c r="E236" s="32">
        <v>2.3641374072320001</v>
      </c>
    </row>
    <row r="237" spans="2:5" x14ac:dyDescent="0.3">
      <c r="B237" s="32"/>
      <c r="C237" s="32"/>
      <c r="D237" s="32">
        <v>3.1117487048929999</v>
      </c>
      <c r="E237" s="32">
        <v>2.624623128479</v>
      </c>
    </row>
    <row r="238" spans="2:5" x14ac:dyDescent="0.3">
      <c r="B238" s="32"/>
      <c r="C238" s="32"/>
      <c r="D238" s="32">
        <v>3.1429815833979999</v>
      </c>
      <c r="E238" s="32">
        <v>2.7287854322889999</v>
      </c>
    </row>
    <row r="239" spans="2:5" x14ac:dyDescent="0.3">
      <c r="B239" s="32"/>
      <c r="C239" s="32"/>
      <c r="D239" s="32">
        <v>2.3614591508370002</v>
      </c>
      <c r="E239" s="32">
        <v>2.4720247502300001</v>
      </c>
    </row>
    <row r="240" spans="2:5" x14ac:dyDescent="0.3">
      <c r="B240" s="32"/>
      <c r="C240" s="32"/>
      <c r="D240" s="32">
        <v>2.9328647809969999</v>
      </c>
      <c r="E240" s="32">
        <v>2.9219731746440001</v>
      </c>
    </row>
    <row r="241" spans="2:5" x14ac:dyDescent="0.3">
      <c r="B241" s="32"/>
      <c r="C241" s="32"/>
      <c r="D241" s="32">
        <v>2.5223295537660002</v>
      </c>
      <c r="E241" s="32">
        <v>2.4803036148520001</v>
      </c>
    </row>
    <row r="242" spans="2:5" x14ac:dyDescent="0.3">
      <c r="B242" s="32"/>
      <c r="C242" s="32"/>
      <c r="D242" s="32">
        <v>2.6877354777879998</v>
      </c>
      <c r="E242" s="32">
        <v>2.6399823256760002</v>
      </c>
    </row>
    <row r="243" spans="2:5" x14ac:dyDescent="0.3">
      <c r="B243" s="32"/>
      <c r="C243" s="32"/>
      <c r="D243" s="32">
        <v>2.4597533173260002</v>
      </c>
      <c r="E243" s="32">
        <v>1.784101820377</v>
      </c>
    </row>
    <row r="244" spans="2:5" x14ac:dyDescent="0.3">
      <c r="B244" s="32"/>
      <c r="C244" s="32"/>
      <c r="D244" s="32">
        <v>2.6733183642370002</v>
      </c>
      <c r="E244" s="32">
        <v>2.6013013762349999</v>
      </c>
    </row>
    <row r="245" spans="2:5" x14ac:dyDescent="0.3">
      <c r="B245" s="32"/>
      <c r="C245" s="32"/>
      <c r="D245" s="32">
        <v>3.0003806071880001</v>
      </c>
      <c r="E245" s="32">
        <v>2.591126796822</v>
      </c>
    </row>
    <row r="246" spans="2:5" x14ac:dyDescent="0.3">
      <c r="B246" s="32"/>
      <c r="C246" s="32"/>
      <c r="D246" s="32">
        <v>2.6791432239509998</v>
      </c>
      <c r="E246" s="32">
        <v>2.964251203096</v>
      </c>
    </row>
    <row r="247" spans="2:5" x14ac:dyDescent="0.3">
      <c r="B247" s="32"/>
      <c r="C247" s="32"/>
      <c r="D247" s="32">
        <v>2.838633594424</v>
      </c>
      <c r="E247" s="32">
        <v>2.823815079059</v>
      </c>
    </row>
    <row r="248" spans="2:5" x14ac:dyDescent="0.3">
      <c r="B248" s="32"/>
      <c r="C248" s="32"/>
      <c r="D248" s="32">
        <v>2.3734769333819998</v>
      </c>
      <c r="E248" s="32">
        <v>2.7366285825609999</v>
      </c>
    </row>
    <row r="249" spans="2:5" x14ac:dyDescent="0.3">
      <c r="B249" s="32"/>
      <c r="C249" s="32"/>
      <c r="D249" s="32">
        <v>2.8910477399149999</v>
      </c>
      <c r="E249" s="32">
        <v>2.5636620405919999</v>
      </c>
    </row>
    <row r="250" spans="2:5" x14ac:dyDescent="0.3">
      <c r="B250" s="32"/>
      <c r="C250" s="32"/>
      <c r="D250" s="32">
        <v>3.0373682066729999</v>
      </c>
      <c r="E250" s="32">
        <v>2.674947539078</v>
      </c>
    </row>
    <row r="251" spans="2:5" x14ac:dyDescent="0.3">
      <c r="B251" s="32"/>
      <c r="C251" s="32"/>
      <c r="D251" s="32">
        <v>2.4808065831519999</v>
      </c>
      <c r="E251" s="32">
        <v>2.7172618777299999</v>
      </c>
    </row>
    <row r="252" spans="2:5" x14ac:dyDescent="0.3">
      <c r="B252" s="32"/>
      <c r="C252" s="32"/>
      <c r="D252" s="32">
        <v>2.7320482810420001</v>
      </c>
      <c r="E252" s="32">
        <v>2.292263150688</v>
      </c>
    </row>
    <row r="253" spans="2:5" x14ac:dyDescent="0.3">
      <c r="B253" s="32"/>
      <c r="C253" s="32"/>
      <c r="D253" s="32">
        <v>2.9644655552489998</v>
      </c>
      <c r="E253" s="32">
        <v>2.822356046476</v>
      </c>
    </row>
    <row r="254" spans="2:5" x14ac:dyDescent="0.3">
      <c r="B254" s="32"/>
      <c r="C254" s="32"/>
      <c r="D254" s="32">
        <v>2.69867318385</v>
      </c>
      <c r="E254" s="32">
        <v>2.8056558687900002</v>
      </c>
    </row>
    <row r="255" spans="2:5" x14ac:dyDescent="0.3">
      <c r="B255" s="32"/>
      <c r="C255" s="32"/>
      <c r="D255" s="32">
        <v>2.4228555869570001</v>
      </c>
      <c r="E255" s="32">
        <v>3.1704989223800002</v>
      </c>
    </row>
    <row r="256" spans="2:5" x14ac:dyDescent="0.3">
      <c r="B256" s="32"/>
      <c r="C256" s="32"/>
      <c r="D256" s="32">
        <v>2.832503072483</v>
      </c>
      <c r="E256" s="32">
        <v>2.8117422566279999</v>
      </c>
    </row>
    <row r="257" spans="2:5" x14ac:dyDescent="0.3">
      <c r="B257" s="32"/>
      <c r="C257" s="32"/>
      <c r="D257" s="32">
        <v>2.8426397735450002</v>
      </c>
      <c r="E257" s="32">
        <v>2.4560577486440001</v>
      </c>
    </row>
    <row r="258" spans="2:5" x14ac:dyDescent="0.3">
      <c r="B258" s="32"/>
      <c r="C258" s="32"/>
      <c r="D258" s="32">
        <v>2.5150391411299999</v>
      </c>
      <c r="E258" s="32">
        <v>2.8844858536690001</v>
      </c>
    </row>
    <row r="259" spans="2:5" x14ac:dyDescent="0.3">
      <c r="B259" s="32"/>
      <c r="C259" s="32"/>
      <c r="D259" s="32">
        <v>2.8606656271289999</v>
      </c>
      <c r="E259" s="32">
        <v>2.787837064858</v>
      </c>
    </row>
    <row r="260" spans="2:5" x14ac:dyDescent="0.3">
      <c r="B260" s="32"/>
      <c r="C260" s="32"/>
      <c r="D260" s="32">
        <v>1.7966890031830001</v>
      </c>
      <c r="E260" s="32">
        <v>2.796298617258</v>
      </c>
    </row>
    <row r="261" spans="2:5" x14ac:dyDescent="0.3">
      <c r="B261" s="32"/>
      <c r="C261" s="32"/>
      <c r="D261" s="32">
        <v>1.9065201679620001</v>
      </c>
      <c r="E261" s="32">
        <v>3.2297856219710002</v>
      </c>
    </row>
    <row r="262" spans="2:5" x14ac:dyDescent="0.3">
      <c r="B262" s="32"/>
      <c r="C262" s="32"/>
      <c r="D262" s="32">
        <v>2.6366537719099998</v>
      </c>
      <c r="E262" s="32">
        <v>2.6292796076139999</v>
      </c>
    </row>
    <row r="263" spans="2:5" x14ac:dyDescent="0.3">
      <c r="B263" s="32"/>
      <c r="C263" s="32"/>
      <c r="D263" s="32">
        <v>2.6665813161190002</v>
      </c>
      <c r="E263" s="32">
        <v>2.7579337808500002</v>
      </c>
    </row>
    <row r="264" spans="2:5" x14ac:dyDescent="0.3">
      <c r="B264" s="32"/>
      <c r="C264" s="32"/>
      <c r="D264" s="32">
        <v>2.8799377304089999</v>
      </c>
      <c r="E264" s="32">
        <v>2.5168297698050002</v>
      </c>
    </row>
    <row r="265" spans="2:5" x14ac:dyDescent="0.3">
      <c r="B265" s="32"/>
      <c r="C265" s="32"/>
      <c r="D265" s="32">
        <v>2.520084693502</v>
      </c>
      <c r="E265" s="32">
        <v>2.2870719466959999</v>
      </c>
    </row>
    <row r="266" spans="2:5" x14ac:dyDescent="0.3">
      <c r="B266" s="32"/>
      <c r="C266" s="32"/>
      <c r="D266" s="32">
        <v>2.5869763638880001</v>
      </c>
      <c r="E266" s="32">
        <v>2.895218517145</v>
      </c>
    </row>
    <row r="267" spans="2:5" x14ac:dyDescent="0.3">
      <c r="B267" s="32"/>
      <c r="C267" s="32"/>
      <c r="D267" s="32">
        <v>2.568652330345</v>
      </c>
      <c r="E267" s="32">
        <v>2.7768220575779998</v>
      </c>
    </row>
    <row r="268" spans="2:5" x14ac:dyDescent="0.3">
      <c r="B268" s="32"/>
      <c r="C268" s="32"/>
      <c r="D268" s="32">
        <v>2.4014111530759998</v>
      </c>
      <c r="E268" s="32">
        <v>2.7332103965729999</v>
      </c>
    </row>
    <row r="269" spans="2:5" x14ac:dyDescent="0.3">
      <c r="B269" s="32"/>
      <c r="C269" s="32"/>
      <c r="D269" s="32">
        <v>2.8577979911379998</v>
      </c>
      <c r="E269" s="32">
        <v>2.8098442043370002</v>
      </c>
    </row>
    <row r="270" spans="2:5" x14ac:dyDescent="0.3">
      <c r="B270" s="32"/>
      <c r="C270" s="32"/>
      <c r="D270" s="32">
        <v>2.767209574227</v>
      </c>
      <c r="E270" s="32">
        <v>2.782978110308</v>
      </c>
    </row>
    <row r="271" spans="2:5" x14ac:dyDescent="0.3">
      <c r="B271" s="32"/>
      <c r="C271" s="32"/>
      <c r="D271" s="32">
        <v>3.6215487391419998</v>
      </c>
      <c r="E271" s="32">
        <v>2.5827140068499999</v>
      </c>
    </row>
    <row r="272" spans="2:5" x14ac:dyDescent="0.3">
      <c r="B272" s="32"/>
      <c r="C272" s="32"/>
      <c r="D272" s="32">
        <v>2.8609120076719998</v>
      </c>
      <c r="E272" s="32">
        <v>3.4313449508440002</v>
      </c>
    </row>
    <row r="273" spans="2:5" x14ac:dyDescent="0.3">
      <c r="B273" s="32"/>
      <c r="C273" s="32"/>
      <c r="D273" s="32">
        <v>2.8816505133830002</v>
      </c>
      <c r="E273" s="32">
        <v>2.5411367029740002</v>
      </c>
    </row>
    <row r="274" spans="2:5" x14ac:dyDescent="0.3">
      <c r="B274" s="32"/>
      <c r="C274" s="32"/>
      <c r="D274" s="32">
        <v>3.181220753271</v>
      </c>
      <c r="E274" s="32">
        <v>2.547622615471</v>
      </c>
    </row>
    <row r="275" spans="2:5" x14ac:dyDescent="0.3">
      <c r="B275" s="32"/>
      <c r="C275" s="32"/>
      <c r="D275" s="32">
        <v>2.4968935321950001</v>
      </c>
      <c r="E275" s="32">
        <v>1.552818742228</v>
      </c>
    </row>
    <row r="276" spans="2:5" x14ac:dyDescent="0.3">
      <c r="B276" s="32"/>
      <c r="C276" s="32"/>
      <c r="D276" s="32">
        <v>2.5184814668120001</v>
      </c>
      <c r="E276" s="32">
        <v>2.7369218653599998</v>
      </c>
    </row>
    <row r="277" spans="2:5" x14ac:dyDescent="0.3">
      <c r="B277" s="32"/>
      <c r="C277" s="32"/>
      <c r="D277" s="32">
        <v>2.8992323023059998</v>
      </c>
      <c r="E277" s="32">
        <v>2.4674734504689999</v>
      </c>
    </row>
    <row r="278" spans="2:5" x14ac:dyDescent="0.3">
      <c r="B278" s="32"/>
      <c r="C278" s="32"/>
      <c r="D278" s="32">
        <v>2.4145206735999998</v>
      </c>
      <c r="E278" s="32">
        <v>2.7422039660320001</v>
      </c>
    </row>
    <row r="279" spans="2:5" x14ac:dyDescent="0.3">
      <c r="B279" s="32"/>
      <c r="C279" s="32"/>
      <c r="D279" s="32">
        <v>2.5179034085279999</v>
      </c>
      <c r="E279" s="32">
        <v>2.461318230661</v>
      </c>
    </row>
    <row r="280" spans="2:5" x14ac:dyDescent="0.3">
      <c r="B280" s="32"/>
      <c r="C280" s="32"/>
      <c r="D280" s="32">
        <v>2.5171704939500001</v>
      </c>
      <c r="E280" s="32">
        <v>2.919683749062</v>
      </c>
    </row>
    <row r="281" spans="2:5" x14ac:dyDescent="0.3">
      <c r="B281" s="32"/>
      <c r="C281" s="32"/>
      <c r="D281" s="32">
        <v>2.7644223212460002</v>
      </c>
      <c r="E281" s="32">
        <v>2.611117012931</v>
      </c>
    </row>
    <row r="282" spans="2:5" x14ac:dyDescent="0.3">
      <c r="B282" s="32"/>
      <c r="C282" s="32"/>
      <c r="D282" s="32">
        <v>2.5301357942489999</v>
      </c>
      <c r="E282" s="32">
        <v>2.7867480476519999</v>
      </c>
    </row>
    <row r="283" spans="2:5" x14ac:dyDescent="0.3">
      <c r="B283" s="32"/>
      <c r="C283" s="32"/>
      <c r="D283" s="32">
        <v>2.9036041020079999</v>
      </c>
      <c r="E283" s="32">
        <v>2.5343017948590001</v>
      </c>
    </row>
    <row r="284" spans="2:5" x14ac:dyDescent="0.3">
      <c r="B284" s="32"/>
      <c r="C284" s="32"/>
      <c r="D284" s="32">
        <v>2.5394183698899999</v>
      </c>
      <c r="E284" s="32">
        <v>3.0699444484290002</v>
      </c>
    </row>
    <row r="285" spans="2:5" x14ac:dyDescent="0.3">
      <c r="B285" s="32"/>
      <c r="C285" s="32"/>
      <c r="D285" s="32">
        <v>2.678601323319</v>
      </c>
      <c r="E285" s="32">
        <v>2.6608518747269998</v>
      </c>
    </row>
    <row r="286" spans="2:5" x14ac:dyDescent="0.3">
      <c r="B286" s="32"/>
      <c r="C286" s="32"/>
      <c r="D286" s="32">
        <v>3.1390963331789998</v>
      </c>
      <c r="E286" s="32">
        <v>2.909094679801</v>
      </c>
    </row>
    <row r="287" spans="2:5" x14ac:dyDescent="0.3">
      <c r="B287" s="32"/>
      <c r="C287" s="32"/>
      <c r="D287" s="32">
        <v>2.4839092752359999</v>
      </c>
      <c r="E287" s="32">
        <v>2.7803317653209998</v>
      </c>
    </row>
    <row r="288" spans="2:5" x14ac:dyDescent="0.3">
      <c r="B288" s="32"/>
      <c r="C288" s="32"/>
      <c r="D288" s="32">
        <v>2.403584723317</v>
      </c>
      <c r="E288" s="32">
        <v>2.380452861377</v>
      </c>
    </row>
    <row r="289" spans="2:5" x14ac:dyDescent="0.3">
      <c r="B289" s="32"/>
      <c r="C289" s="32"/>
      <c r="D289" s="32">
        <v>2.5734051426370002</v>
      </c>
      <c r="E289" s="32">
        <v>2.5518817183419999</v>
      </c>
    </row>
    <row r="290" spans="2:5" x14ac:dyDescent="0.3">
      <c r="B290" s="32"/>
      <c r="C290" s="32"/>
      <c r="D290" s="32">
        <v>2.6174773847080002</v>
      </c>
      <c r="E290" s="32">
        <v>2.8729744699980002</v>
      </c>
    </row>
    <row r="291" spans="2:5" x14ac:dyDescent="0.3">
      <c r="B291" s="32"/>
      <c r="C291" s="32"/>
      <c r="D291" s="32">
        <v>2.6957583992340002</v>
      </c>
      <c r="E291" s="32">
        <v>2.5214959378219999</v>
      </c>
    </row>
    <row r="292" spans="2:5" x14ac:dyDescent="0.3">
      <c r="B292" s="32"/>
      <c r="C292" s="32"/>
      <c r="D292" s="32">
        <v>2.536266023259</v>
      </c>
      <c r="E292" s="32">
        <v>2.3959043986420001</v>
      </c>
    </row>
    <row r="293" spans="2:5" x14ac:dyDescent="0.3">
      <c r="B293" s="32"/>
      <c r="C293" s="32"/>
      <c r="D293" s="32">
        <v>2.6127784365850002</v>
      </c>
      <c r="E293" s="32">
        <v>2.8682636374400001</v>
      </c>
    </row>
    <row r="294" spans="2:5" x14ac:dyDescent="0.3">
      <c r="B294" s="32"/>
      <c r="C294" s="32"/>
      <c r="D294" s="32">
        <v>2.5614632499460002</v>
      </c>
      <c r="E294" s="32">
        <v>2.8957362067819998</v>
      </c>
    </row>
    <row r="295" spans="2:5" x14ac:dyDescent="0.3">
      <c r="B295" s="32"/>
      <c r="C295" s="32"/>
      <c r="D295" s="32">
        <v>2.816945569549</v>
      </c>
      <c r="E295" s="32">
        <v>2.7155986636080001</v>
      </c>
    </row>
    <row r="296" spans="2:5" x14ac:dyDescent="0.3">
      <c r="B296" s="32"/>
      <c r="C296" s="32"/>
      <c r="D296" s="32">
        <v>2.1005585312099999</v>
      </c>
      <c r="E296" s="32">
        <v>2.3396249005369998</v>
      </c>
    </row>
    <row r="297" spans="2:5" x14ac:dyDescent="0.3">
      <c r="B297" s="32"/>
      <c r="C297" s="32"/>
      <c r="D297" s="32">
        <v>2.4360426450810002</v>
      </c>
      <c r="E297" s="32">
        <v>2.4994063229629999</v>
      </c>
    </row>
    <row r="298" spans="2:5" x14ac:dyDescent="0.3">
      <c r="B298" s="32"/>
      <c r="C298" s="32"/>
      <c r="D298" s="32">
        <v>3.149255311728</v>
      </c>
      <c r="E298" s="32">
        <v>2.7994225973660001</v>
      </c>
    </row>
    <row r="299" spans="2:5" x14ac:dyDescent="0.3">
      <c r="B299" s="32"/>
      <c r="C299" s="32"/>
      <c r="D299" s="32">
        <v>2.5219120137659998</v>
      </c>
      <c r="E299" s="32">
        <v>2.5948100495480002</v>
      </c>
    </row>
    <row r="300" spans="2:5" x14ac:dyDescent="0.3">
      <c r="B300" s="32"/>
      <c r="C300" s="32"/>
      <c r="D300" s="32">
        <v>2.9081177145970001</v>
      </c>
      <c r="E300" s="32">
        <v>2.7511891047930002</v>
      </c>
    </row>
    <row r="301" spans="2:5" x14ac:dyDescent="0.3">
      <c r="B301" s="32"/>
      <c r="C301" s="32"/>
      <c r="D301" s="32">
        <v>2.893700363792</v>
      </c>
      <c r="E301" s="32">
        <v>2.8095236917220001</v>
      </c>
    </row>
    <row r="302" spans="2:5" x14ac:dyDescent="0.3">
      <c r="B302" s="32"/>
      <c r="C302" s="32"/>
      <c r="D302" s="32">
        <v>2.6293628156979998</v>
      </c>
      <c r="E302" s="32">
        <v>2.5927796198849999</v>
      </c>
    </row>
    <row r="303" spans="2:5" x14ac:dyDescent="0.3">
      <c r="B303" s="32"/>
      <c r="C303" s="32"/>
      <c r="D303" s="32">
        <v>3.0323927785599998</v>
      </c>
      <c r="E303" s="32">
        <v>3.012786417953</v>
      </c>
    </row>
    <row r="304" spans="2:5" x14ac:dyDescent="0.3">
      <c r="B304" s="32"/>
      <c r="C304" s="32"/>
      <c r="D304" s="32">
        <v>2.6775939571129999</v>
      </c>
      <c r="E304" s="32">
        <v>2.6689071485700002</v>
      </c>
    </row>
    <row r="305" spans="2:5" x14ac:dyDescent="0.3">
      <c r="B305" s="32"/>
      <c r="C305" s="32"/>
      <c r="D305" s="32">
        <v>2.7393639361419999</v>
      </c>
      <c r="E305" s="32">
        <v>2.2274198059649999</v>
      </c>
    </row>
    <row r="306" spans="2:5" x14ac:dyDescent="0.3">
      <c r="B306" s="32"/>
      <c r="C306" s="32"/>
      <c r="D306" s="32">
        <v>2.8414569873489999</v>
      </c>
      <c r="E306" s="32">
        <v>2.4422455229529998</v>
      </c>
    </row>
    <row r="307" spans="2:5" x14ac:dyDescent="0.3">
      <c r="B307" s="32"/>
      <c r="C307" s="32"/>
      <c r="D307" s="32">
        <v>2.8355698551050001</v>
      </c>
      <c r="E307" s="32">
        <v>2.7063457847030001</v>
      </c>
    </row>
    <row r="308" spans="2:5" x14ac:dyDescent="0.3">
      <c r="B308" s="32"/>
      <c r="C308" s="32"/>
      <c r="D308" s="32">
        <v>2.469904290358</v>
      </c>
      <c r="E308" s="32">
        <v>3.1293561867099999</v>
      </c>
    </row>
    <row r="309" spans="2:5" x14ac:dyDescent="0.3">
      <c r="B309" s="32"/>
      <c r="C309" s="32"/>
      <c r="D309" s="32">
        <v>2.578043881278</v>
      </c>
      <c r="E309" s="32">
        <v>2.5068698077390001</v>
      </c>
    </row>
    <row r="310" spans="2:5" x14ac:dyDescent="0.3">
      <c r="B310" s="32"/>
      <c r="C310" s="32"/>
      <c r="D310" s="32">
        <v>2.414034008966</v>
      </c>
      <c r="E310" s="32">
        <v>2.6620081771300002</v>
      </c>
    </row>
    <row r="311" spans="2:5" x14ac:dyDescent="0.3">
      <c r="B311" s="32"/>
      <c r="C311" s="32"/>
      <c r="D311" s="32">
        <v>2.6985533383139999</v>
      </c>
      <c r="E311" s="32">
        <v>2.5883440987999999</v>
      </c>
    </row>
    <row r="312" spans="2:5" x14ac:dyDescent="0.3">
      <c r="B312" s="32"/>
      <c r="C312" s="32"/>
      <c r="D312" s="32">
        <v>2.537664637827</v>
      </c>
      <c r="E312" s="32">
        <v>2.5802470038040002</v>
      </c>
    </row>
    <row r="313" spans="2:5" x14ac:dyDescent="0.3">
      <c r="B313" s="32"/>
      <c r="C313" s="32"/>
      <c r="D313" s="32">
        <v>2.7169062130750001</v>
      </c>
      <c r="E313" s="32">
        <v>2.9295224089370002</v>
      </c>
    </row>
    <row r="314" spans="2:5" x14ac:dyDescent="0.3">
      <c r="B314" s="32"/>
      <c r="C314" s="32"/>
      <c r="D314" s="32">
        <v>2.3998213668149999</v>
      </c>
      <c r="E314" s="32">
        <v>2.4713809478890001</v>
      </c>
    </row>
    <row r="315" spans="2:5" x14ac:dyDescent="0.3">
      <c r="B315" s="32"/>
      <c r="C315" s="32"/>
      <c r="D315" s="32">
        <v>2.3240180580869998</v>
      </c>
      <c r="E315" s="32">
        <v>2.565203758475</v>
      </c>
    </row>
    <row r="316" spans="2:5" x14ac:dyDescent="0.3">
      <c r="B316" s="32"/>
      <c r="C316" s="32"/>
      <c r="D316" s="32">
        <v>2.7552889420779998</v>
      </c>
      <c r="E316" s="32">
        <v>1.8784049981069999</v>
      </c>
    </row>
    <row r="317" spans="2:5" x14ac:dyDescent="0.3">
      <c r="B317" s="32"/>
      <c r="C317" s="32"/>
      <c r="D317" s="32">
        <v>2.4177652030579999</v>
      </c>
      <c r="E317" s="32">
        <v>2.7394110361199999</v>
      </c>
    </row>
    <row r="318" spans="2:5" x14ac:dyDescent="0.3">
      <c r="B318" s="32"/>
      <c r="C318" s="32"/>
      <c r="D318" s="32">
        <v>2.4361212236999998</v>
      </c>
      <c r="E318" s="32">
        <v>2.360147071403</v>
      </c>
    </row>
    <row r="319" spans="2:5" x14ac:dyDescent="0.3">
      <c r="B319" s="32"/>
      <c r="C319" s="32"/>
      <c r="D319" s="32">
        <v>2.6393827353730002</v>
      </c>
      <c r="E319" s="32">
        <v>2.7261780567859999</v>
      </c>
    </row>
    <row r="320" spans="2:5" x14ac:dyDescent="0.3">
      <c r="B320" s="32"/>
      <c r="C320" s="32"/>
      <c r="D320" s="32">
        <v>2.7975396227220002</v>
      </c>
      <c r="E320" s="32">
        <v>2.9153537161509999</v>
      </c>
    </row>
    <row r="321" spans="2:5" x14ac:dyDescent="0.3">
      <c r="B321" s="32"/>
      <c r="C321" s="32"/>
      <c r="D321" s="32">
        <v>2.5913526752410001</v>
      </c>
      <c r="E321" s="32">
        <v>2.9079901391199998</v>
      </c>
    </row>
    <row r="322" spans="2:5" x14ac:dyDescent="0.3">
      <c r="B322" s="32"/>
      <c r="C322" s="32"/>
      <c r="D322" s="32">
        <v>2.3229341838700002</v>
      </c>
      <c r="E322" s="32">
        <v>2.5158379464670002</v>
      </c>
    </row>
    <row r="323" spans="2:5" x14ac:dyDescent="0.3">
      <c r="B323" s="32"/>
      <c r="C323" s="32"/>
      <c r="D323" s="32">
        <v>2.9977021350139998</v>
      </c>
      <c r="E323" s="32">
        <v>2.7432090767189998</v>
      </c>
    </row>
    <row r="324" spans="2:5" x14ac:dyDescent="0.3">
      <c r="B324" s="32"/>
      <c r="C324" s="32"/>
      <c r="D324" s="32">
        <v>2.40446378057</v>
      </c>
      <c r="E324" s="32">
        <v>2.5615190078530001</v>
      </c>
    </row>
    <row r="325" spans="2:5" x14ac:dyDescent="0.3">
      <c r="B325" s="32"/>
      <c r="C325" s="32"/>
      <c r="D325" s="32">
        <v>2.8241188280479999</v>
      </c>
      <c r="E325" s="32">
        <v>2.4649661289389999</v>
      </c>
    </row>
    <row r="326" spans="2:5" x14ac:dyDescent="0.3">
      <c r="B326" s="32"/>
      <c r="C326" s="32"/>
      <c r="D326" s="32">
        <v>2.6534120383399999</v>
      </c>
      <c r="E326" s="32">
        <v>2.5640072218940002</v>
      </c>
    </row>
    <row r="327" spans="2:5" x14ac:dyDescent="0.3">
      <c r="B327" s="32"/>
      <c r="C327" s="32"/>
      <c r="D327" s="32">
        <v>2.8838931613469998</v>
      </c>
      <c r="E327" s="32">
        <v>2.4279938962509999</v>
      </c>
    </row>
    <row r="328" spans="2:5" x14ac:dyDescent="0.3">
      <c r="B328" s="32"/>
      <c r="C328" s="32"/>
      <c r="D328" s="32">
        <v>2.7115350909920002</v>
      </c>
      <c r="E328" s="32">
        <v>2.4947122985760002</v>
      </c>
    </row>
    <row r="329" spans="2:5" x14ac:dyDescent="0.3">
      <c r="B329" s="32"/>
      <c r="C329" s="32"/>
      <c r="D329" s="32">
        <v>2.6201717023670001</v>
      </c>
      <c r="E329" s="32">
        <v>2.5097913903450002</v>
      </c>
    </row>
    <row r="330" spans="2:5" x14ac:dyDescent="0.3">
      <c r="B330" s="32"/>
      <c r="C330" s="32"/>
      <c r="D330" s="32">
        <v>2.5689283004819998</v>
      </c>
      <c r="E330" s="32">
        <v>2.9385720388290002</v>
      </c>
    </row>
    <row r="331" spans="2:5" x14ac:dyDescent="0.3">
      <c r="B331" s="32"/>
      <c r="C331" s="32"/>
      <c r="D331" s="32">
        <v>2.6363556327189999</v>
      </c>
      <c r="E331" s="32">
        <v>2.4117871758259999</v>
      </c>
    </row>
    <row r="332" spans="2:5" x14ac:dyDescent="0.3">
      <c r="B332" s="32"/>
      <c r="C332" s="32"/>
      <c r="D332" s="32">
        <v>2.5218811704170001</v>
      </c>
      <c r="E332" s="32">
        <v>2.703664604823</v>
      </c>
    </row>
    <row r="333" spans="2:5" x14ac:dyDescent="0.3">
      <c r="B333" s="32"/>
      <c r="C333" s="32"/>
      <c r="D333" s="32">
        <v>2.7348325204030002</v>
      </c>
      <c r="E333" s="32">
        <v>2.427950923125</v>
      </c>
    </row>
    <row r="334" spans="2:5" x14ac:dyDescent="0.3">
      <c r="B334" s="32"/>
      <c r="C334" s="32"/>
      <c r="D334" s="32">
        <v>2.5196972300690001</v>
      </c>
      <c r="E334" s="32">
        <v>2.6689792570719999</v>
      </c>
    </row>
    <row r="335" spans="2:5" x14ac:dyDescent="0.3">
      <c r="B335" s="32"/>
      <c r="C335" s="32"/>
      <c r="D335" s="32">
        <v>2.5344698603590001</v>
      </c>
      <c r="E335" s="32">
        <v>2.622032260888</v>
      </c>
    </row>
    <row r="336" spans="2:5" x14ac:dyDescent="0.3">
      <c r="B336" s="32"/>
      <c r="C336" s="32"/>
      <c r="D336" s="32">
        <v>2.5060731719509999</v>
      </c>
      <c r="E336" s="32">
        <v>2.9767403253350002</v>
      </c>
    </row>
    <row r="337" spans="2:5" x14ac:dyDescent="0.3">
      <c r="B337" s="32"/>
      <c r="C337" s="32"/>
      <c r="D337" s="32">
        <v>2.8176676057410002</v>
      </c>
      <c r="E337" s="32">
        <v>2.8679800207919999</v>
      </c>
    </row>
    <row r="338" spans="2:5" x14ac:dyDescent="0.3">
      <c r="B338" s="32"/>
      <c r="C338" s="32"/>
      <c r="D338" s="32">
        <v>2.6242986487089999</v>
      </c>
      <c r="E338" s="32">
        <v>2.7359056651990001</v>
      </c>
    </row>
    <row r="339" spans="2:5" x14ac:dyDescent="0.3">
      <c r="B339" s="32"/>
      <c r="C339" s="32"/>
      <c r="D339" s="32">
        <v>2.6317903442400001</v>
      </c>
      <c r="E339" s="32">
        <v>2.6240455759089998</v>
      </c>
    </row>
    <row r="340" spans="2:5" x14ac:dyDescent="0.3">
      <c r="B340" s="32"/>
      <c r="C340" s="32"/>
      <c r="D340" s="32">
        <v>2.5856295311949999</v>
      </c>
      <c r="E340" s="32">
        <v>3.440990780466</v>
      </c>
    </row>
    <row r="341" spans="2:5" x14ac:dyDescent="0.3">
      <c r="B341" s="32"/>
      <c r="C341" s="32"/>
      <c r="D341" s="32">
        <v>2.6880207779749998</v>
      </c>
      <c r="E341" s="32">
        <v>2.8250282192560001</v>
      </c>
    </row>
    <row r="342" spans="2:5" x14ac:dyDescent="0.3">
      <c r="B342" s="32"/>
      <c r="C342" s="32"/>
      <c r="D342" s="32">
        <v>2.901652117712</v>
      </c>
      <c r="E342" s="32">
        <v>2.6705437614180001</v>
      </c>
    </row>
    <row r="343" spans="2:5" x14ac:dyDescent="0.3">
      <c r="B343" s="32"/>
      <c r="C343" s="32"/>
      <c r="D343" s="32">
        <v>2.9002476113240001</v>
      </c>
      <c r="E343" s="32">
        <v>3.2361146464539998</v>
      </c>
    </row>
    <row r="344" spans="2:5" x14ac:dyDescent="0.3">
      <c r="B344" s="32"/>
      <c r="C344" s="32"/>
      <c r="D344" s="32">
        <v>2.6705737152990001</v>
      </c>
      <c r="E344" s="32">
        <v>2.945570329882</v>
      </c>
    </row>
    <row r="345" spans="2:5" x14ac:dyDescent="0.3">
      <c r="B345" s="32"/>
      <c r="C345" s="32"/>
      <c r="D345" s="32">
        <v>2.1617954764310001</v>
      </c>
      <c r="E345" s="32">
        <v>3.0204549279989998</v>
      </c>
    </row>
    <row r="346" spans="2:5" x14ac:dyDescent="0.3">
      <c r="B346" s="32"/>
      <c r="C346" s="32"/>
      <c r="D346" s="32">
        <v>2.6575181645589998</v>
      </c>
      <c r="E346" s="32">
        <v>2.9949680375800001</v>
      </c>
    </row>
    <row r="347" spans="2:5" x14ac:dyDescent="0.3">
      <c r="B347" s="32"/>
      <c r="C347" s="32"/>
      <c r="D347" s="32">
        <v>2.7273207125179999</v>
      </c>
      <c r="E347" s="32">
        <v>2.7471627586710001</v>
      </c>
    </row>
    <row r="348" spans="2:5" x14ac:dyDescent="0.3">
      <c r="B348" s="32"/>
      <c r="C348" s="32"/>
      <c r="D348" s="32">
        <v>2.4986889317430001</v>
      </c>
      <c r="E348" s="32">
        <v>2.5643871965209999</v>
      </c>
    </row>
    <row r="349" spans="2:5" x14ac:dyDescent="0.3">
      <c r="B349" s="32"/>
      <c r="C349" s="32"/>
      <c r="D349" s="32">
        <v>2.4285980680089998</v>
      </c>
      <c r="E349" s="32">
        <v>2.7522064642239998</v>
      </c>
    </row>
    <row r="350" spans="2:5" x14ac:dyDescent="0.3">
      <c r="B350" s="32"/>
      <c r="C350" s="32"/>
      <c r="D350" s="32">
        <v>2.3040126087839998</v>
      </c>
      <c r="E350" s="32">
        <v>2.4422085333610002</v>
      </c>
    </row>
    <row r="351" spans="2:5" x14ac:dyDescent="0.3">
      <c r="B351" s="32"/>
      <c r="C351" s="32"/>
      <c r="D351" s="32">
        <v>2.5715899307700001</v>
      </c>
      <c r="E351" s="32">
        <v>2.498187145757</v>
      </c>
    </row>
    <row r="352" spans="2:5" x14ac:dyDescent="0.3">
      <c r="B352" s="32"/>
      <c r="C352" s="32"/>
      <c r="D352" s="32">
        <v>2.3825705214599999</v>
      </c>
      <c r="E352" s="32">
        <v>2.47287388726</v>
      </c>
    </row>
    <row r="353" spans="2:5" x14ac:dyDescent="0.3">
      <c r="B353" s="32"/>
      <c r="C353" s="32"/>
      <c r="D353" s="32">
        <v>2.5591047880570001</v>
      </c>
      <c r="E353" s="32">
        <v>2.7948007952629998</v>
      </c>
    </row>
    <row r="354" spans="2:5" x14ac:dyDescent="0.3">
      <c r="B354" s="32"/>
      <c r="C354" s="32"/>
      <c r="D354" s="32">
        <v>3.1706027621459998</v>
      </c>
      <c r="E354" s="32">
        <v>2.523900589373</v>
      </c>
    </row>
    <row r="355" spans="2:5" x14ac:dyDescent="0.3">
      <c r="B355" s="32"/>
      <c r="C355" s="32"/>
      <c r="D355" s="32">
        <v>2.4955012040539999</v>
      </c>
      <c r="E355" s="32">
        <v>2.4849236738920002</v>
      </c>
    </row>
    <row r="356" spans="2:5" x14ac:dyDescent="0.3">
      <c r="B356" s="32"/>
      <c r="C356" s="32"/>
      <c r="D356" s="32">
        <v>1.735611429125</v>
      </c>
      <c r="E356" s="32">
        <v>2.3079521442759998</v>
      </c>
    </row>
    <row r="357" spans="2:5" x14ac:dyDescent="0.3">
      <c r="B357" s="32"/>
      <c r="C357" s="32"/>
      <c r="D357" s="32">
        <v>2.7864981946729999</v>
      </c>
      <c r="E357" s="32">
        <v>2.76376943064</v>
      </c>
    </row>
    <row r="358" spans="2:5" x14ac:dyDescent="0.3">
      <c r="B358" s="32"/>
      <c r="C358" s="32"/>
      <c r="D358" s="32">
        <v>2.7595403982989999</v>
      </c>
      <c r="E358" s="32">
        <v>2.7186366951949998</v>
      </c>
    </row>
    <row r="359" spans="2:5" x14ac:dyDescent="0.3">
      <c r="B359" s="32"/>
      <c r="C359" s="32"/>
      <c r="D359" s="32">
        <v>3.144966330805</v>
      </c>
      <c r="E359" s="32">
        <v>2.4616900149130001</v>
      </c>
    </row>
    <row r="360" spans="2:5" x14ac:dyDescent="0.3">
      <c r="B360" s="32"/>
      <c r="C360" s="32"/>
      <c r="D360" s="32">
        <v>2.4534014419979999</v>
      </c>
      <c r="E360" s="32">
        <v>2.6851094485189999</v>
      </c>
    </row>
    <row r="361" spans="2:5" x14ac:dyDescent="0.3">
      <c r="B361" s="32"/>
      <c r="C361" s="32"/>
      <c r="D361" s="32">
        <v>3.0182807586479998</v>
      </c>
      <c r="E361" s="32">
        <v>2.6368083373550002</v>
      </c>
    </row>
    <row r="362" spans="2:5" x14ac:dyDescent="0.3">
      <c r="B362" s="32"/>
      <c r="C362" s="32"/>
      <c r="D362" s="32">
        <v>2.557038995723</v>
      </c>
      <c r="E362" s="32">
        <v>2.3975501856029999</v>
      </c>
    </row>
    <row r="363" spans="2:5" x14ac:dyDescent="0.3">
      <c r="B363" s="32"/>
      <c r="C363" s="32"/>
      <c r="D363" s="32">
        <v>2.584304460796</v>
      </c>
      <c r="E363" s="32">
        <v>2.413333374694</v>
      </c>
    </row>
    <row r="364" spans="2:5" x14ac:dyDescent="0.3">
      <c r="B364" s="32"/>
      <c r="C364" s="32"/>
      <c r="D364" s="32">
        <v>2.2711909136870001</v>
      </c>
      <c r="E364" s="32">
        <v>2.4776606576310001</v>
      </c>
    </row>
    <row r="365" spans="2:5" x14ac:dyDescent="0.3">
      <c r="B365" s="32"/>
      <c r="C365" s="32"/>
      <c r="D365" s="32">
        <v>2.9508226325789999</v>
      </c>
      <c r="E365" s="32">
        <v>2.7063862688240001</v>
      </c>
    </row>
    <row r="366" spans="2:5" x14ac:dyDescent="0.3">
      <c r="B366" s="32"/>
      <c r="C366" s="32"/>
      <c r="D366" s="32">
        <v>2.7545720401409999</v>
      </c>
      <c r="E366" s="32">
        <v>2.5689306057849999</v>
      </c>
    </row>
    <row r="367" spans="2:5" x14ac:dyDescent="0.3">
      <c r="B367" s="32"/>
      <c r="C367" s="32"/>
      <c r="D367" s="32">
        <v>2.591159138369</v>
      </c>
      <c r="E367" s="32">
        <v>2.5909123380530001</v>
      </c>
    </row>
    <row r="368" spans="2:5" x14ac:dyDescent="0.3">
      <c r="B368" s="32"/>
      <c r="C368" s="32"/>
      <c r="D368" s="32">
        <v>2.64471348989</v>
      </c>
      <c r="E368" s="32">
        <v>2.5383632376179999</v>
      </c>
    </row>
    <row r="369" spans="2:5" x14ac:dyDescent="0.3">
      <c r="B369" s="32"/>
      <c r="C369" s="32"/>
      <c r="D369" s="32">
        <v>2.8086381748110001</v>
      </c>
      <c r="E369" s="32">
        <v>2.9867159285109999</v>
      </c>
    </row>
    <row r="370" spans="2:5" x14ac:dyDescent="0.3">
      <c r="B370" s="32"/>
      <c r="C370" s="32"/>
      <c r="D370" s="32">
        <v>3.228692401679</v>
      </c>
      <c r="E370" s="32">
        <v>2.7977991285399999</v>
      </c>
    </row>
    <row r="371" spans="2:5" x14ac:dyDescent="0.3">
      <c r="B371" s="32"/>
      <c r="C371" s="32"/>
      <c r="D371" s="32">
        <v>2.8370424020299998</v>
      </c>
      <c r="E371" s="32">
        <v>2.5916618405239999</v>
      </c>
    </row>
    <row r="372" spans="2:5" x14ac:dyDescent="0.3">
      <c r="B372" s="32"/>
      <c r="C372" s="32"/>
      <c r="D372" s="32">
        <v>2.916333241827</v>
      </c>
      <c r="E372" s="32">
        <v>2.2750493221179999</v>
      </c>
    </row>
    <row r="373" spans="2:5" x14ac:dyDescent="0.3">
      <c r="B373" s="32"/>
      <c r="C373" s="32"/>
      <c r="D373" s="32">
        <v>3.0433179331339999</v>
      </c>
      <c r="E373" s="32">
        <v>2.9967781063559999</v>
      </c>
    </row>
    <row r="374" spans="2:5" x14ac:dyDescent="0.3">
      <c r="B374" s="32"/>
      <c r="C374" s="32"/>
      <c r="D374" s="32">
        <v>2.4838228597100001</v>
      </c>
      <c r="E374" s="32">
        <v>2.538457948754</v>
      </c>
    </row>
    <row r="375" spans="2:5" x14ac:dyDescent="0.3">
      <c r="B375" s="32"/>
      <c r="C375" s="32"/>
      <c r="D375" s="32">
        <v>2.7892943813329998</v>
      </c>
      <c r="E375" s="32">
        <v>2.5484509013990002</v>
      </c>
    </row>
    <row r="376" spans="2:5" x14ac:dyDescent="0.3">
      <c r="B376" s="32"/>
      <c r="C376" s="32"/>
      <c r="D376" s="32">
        <v>2.3246834444609998</v>
      </c>
      <c r="E376" s="32">
        <v>2.4130500722339998</v>
      </c>
    </row>
    <row r="377" spans="2:5" x14ac:dyDescent="0.3">
      <c r="B377" s="32"/>
      <c r="C377" s="32"/>
      <c r="D377" s="32">
        <v>2.7584394665829999</v>
      </c>
      <c r="E377" s="32">
        <v>2.4005483491140001</v>
      </c>
    </row>
    <row r="378" spans="2:5" x14ac:dyDescent="0.3">
      <c r="B378" s="32"/>
      <c r="C378" s="32"/>
      <c r="D378" s="32">
        <v>2.8508349288249999</v>
      </c>
      <c r="E378" s="32">
        <v>2.7107914016980001</v>
      </c>
    </row>
    <row r="379" spans="2:5" x14ac:dyDescent="0.3">
      <c r="B379" s="32"/>
      <c r="C379" s="32"/>
      <c r="D379" s="32">
        <v>2.698701014988</v>
      </c>
      <c r="E379" s="32">
        <v>2.5292033628019999</v>
      </c>
    </row>
    <row r="380" spans="2:5" x14ac:dyDescent="0.3">
      <c r="B380" s="32"/>
      <c r="C380" s="32"/>
      <c r="D380" s="32">
        <v>2.4709419786389999</v>
      </c>
      <c r="E380" s="32">
        <v>2.71127186991</v>
      </c>
    </row>
    <row r="381" spans="2:5" x14ac:dyDescent="0.3">
      <c r="B381" s="32"/>
      <c r="C381" s="32"/>
      <c r="D381" s="32">
        <v>2.5265989414210002</v>
      </c>
      <c r="E381" s="32">
        <v>2.6157784066560001</v>
      </c>
    </row>
    <row r="382" spans="2:5" x14ac:dyDescent="0.3">
      <c r="B382" s="32"/>
      <c r="C382" s="32"/>
      <c r="D382" s="32">
        <v>2.8592252632799999</v>
      </c>
      <c r="E382" s="32">
        <v>3.1151485558130001</v>
      </c>
    </row>
    <row r="383" spans="2:5" x14ac:dyDescent="0.3">
      <c r="B383" s="32"/>
      <c r="C383" s="32"/>
      <c r="D383" s="32">
        <v>2.4585034509049999</v>
      </c>
      <c r="E383" s="32">
        <v>2.1509658383020001</v>
      </c>
    </row>
    <row r="384" spans="2:5" x14ac:dyDescent="0.3">
      <c r="B384" s="32"/>
      <c r="C384" s="32"/>
      <c r="D384" s="32">
        <v>2.3212433626469999</v>
      </c>
      <c r="E384" s="32">
        <v>2.3460314571879999</v>
      </c>
    </row>
    <row r="385" spans="2:5" x14ac:dyDescent="0.3">
      <c r="B385" s="32"/>
      <c r="C385" s="32"/>
      <c r="D385" s="32">
        <v>2.6221604149250002</v>
      </c>
      <c r="E385" s="32">
        <v>2.5144606123009998</v>
      </c>
    </row>
    <row r="386" spans="2:5" x14ac:dyDescent="0.3">
      <c r="B386" s="32"/>
      <c r="C386" s="32"/>
      <c r="D386" s="32">
        <v>2.7629454661819999</v>
      </c>
      <c r="E386" s="32">
        <v>2.0267259997910001</v>
      </c>
    </row>
    <row r="387" spans="2:5" x14ac:dyDescent="0.3">
      <c r="B387" s="32"/>
      <c r="C387" s="32"/>
      <c r="D387" s="32">
        <v>2.8992344363520002</v>
      </c>
      <c r="E387" s="32">
        <v>2.5351985289250001</v>
      </c>
    </row>
    <row r="388" spans="2:5" x14ac:dyDescent="0.3">
      <c r="B388" s="32"/>
      <c r="C388" s="32"/>
      <c r="D388" s="32">
        <v>2.166431069708</v>
      </c>
      <c r="E388" s="32">
        <v>2.6411683700639998</v>
      </c>
    </row>
    <row r="389" spans="2:5" x14ac:dyDescent="0.3">
      <c r="B389" s="32"/>
      <c r="C389" s="32"/>
      <c r="D389" s="32">
        <v>2.7600053002320002</v>
      </c>
      <c r="E389" s="32">
        <v>2.7246786771739999</v>
      </c>
    </row>
    <row r="390" spans="2:5" x14ac:dyDescent="0.3">
      <c r="B390" s="32"/>
      <c r="C390" s="32"/>
      <c r="D390" s="32">
        <v>2.9497844685189998</v>
      </c>
      <c r="E390" s="32">
        <v>2.5904975874340002</v>
      </c>
    </row>
    <row r="391" spans="2:5" x14ac:dyDescent="0.3">
      <c r="B391" s="32"/>
      <c r="C391" s="32"/>
      <c r="D391" s="32">
        <v>2.5994197049240002</v>
      </c>
      <c r="E391" s="32">
        <v>2.9559856871000001</v>
      </c>
    </row>
    <row r="392" spans="2:5" x14ac:dyDescent="0.3">
      <c r="B392" s="32"/>
      <c r="C392" s="32"/>
      <c r="D392" s="32">
        <v>3.0734446203860002</v>
      </c>
      <c r="E392" s="32">
        <v>1.1292402824179999</v>
      </c>
    </row>
    <row r="393" spans="2:5" x14ac:dyDescent="0.3">
      <c r="B393" s="32"/>
      <c r="C393" s="32"/>
      <c r="D393" s="32">
        <v>2.505762924466</v>
      </c>
      <c r="E393" s="32">
        <v>2.335304676687</v>
      </c>
    </row>
    <row r="394" spans="2:5" x14ac:dyDescent="0.3">
      <c r="B394" s="32"/>
      <c r="C394" s="32"/>
      <c r="D394" s="32">
        <v>2.6985325554449999</v>
      </c>
      <c r="E394" s="32">
        <v>2.8178426149560001</v>
      </c>
    </row>
    <row r="395" spans="2:5" x14ac:dyDescent="0.3">
      <c r="B395" s="32"/>
      <c r="C395" s="32"/>
      <c r="D395" s="32">
        <v>3.1105823841809999</v>
      </c>
      <c r="E395" s="32">
        <v>2.4937150430320001</v>
      </c>
    </row>
    <row r="396" spans="2:5" x14ac:dyDescent="0.3">
      <c r="B396" s="32"/>
      <c r="C396" s="32"/>
      <c r="D396" s="32">
        <v>2.9302907112310002</v>
      </c>
      <c r="E396" s="32">
        <v>2.5549510613519999</v>
      </c>
    </row>
    <row r="397" spans="2:5" x14ac:dyDescent="0.3">
      <c r="B397" s="32"/>
      <c r="C397" s="32"/>
      <c r="D397" s="32">
        <v>2.8119607379790001</v>
      </c>
      <c r="E397" s="32">
        <v>2.6341694301129999</v>
      </c>
    </row>
    <row r="398" spans="2:5" x14ac:dyDescent="0.3">
      <c r="B398" s="32"/>
      <c r="C398" s="32"/>
      <c r="D398" s="32">
        <v>3.008148354182</v>
      </c>
      <c r="E398" s="32">
        <v>2.8584293023009999</v>
      </c>
    </row>
    <row r="399" spans="2:5" x14ac:dyDescent="0.3">
      <c r="B399" s="32"/>
      <c r="C399" s="32"/>
      <c r="D399" s="32">
        <v>2.7391525143750002</v>
      </c>
      <c r="E399" s="32">
        <v>2.603029376441</v>
      </c>
    </row>
    <row r="400" spans="2:5" x14ac:dyDescent="0.3">
      <c r="B400" s="32"/>
      <c r="C400" s="32"/>
      <c r="D400" s="32">
        <v>2.279183882641</v>
      </c>
      <c r="E400" s="32">
        <v>2.3739200110150001</v>
      </c>
    </row>
    <row r="401" spans="2:5" x14ac:dyDescent="0.3">
      <c r="B401" s="32"/>
      <c r="C401" s="32"/>
      <c r="D401" s="32">
        <v>1.6549790559999999</v>
      </c>
      <c r="E401" s="32">
        <v>2.786904059067</v>
      </c>
    </row>
    <row r="402" spans="2:5" x14ac:dyDescent="0.3">
      <c r="B402" s="32"/>
      <c r="C402" s="32"/>
      <c r="D402" s="32">
        <v>2.5191075736189998</v>
      </c>
      <c r="E402" s="32">
        <v>2.7133462128289998</v>
      </c>
    </row>
    <row r="403" spans="2:5" x14ac:dyDescent="0.3">
      <c r="B403" s="32"/>
      <c r="C403" s="32"/>
      <c r="D403" s="32">
        <v>2.6290027853960001</v>
      </c>
      <c r="E403" s="32">
        <v>2.522383390706</v>
      </c>
    </row>
    <row r="404" spans="2:5" x14ac:dyDescent="0.3">
      <c r="B404" s="32"/>
      <c r="C404" s="32"/>
      <c r="D404" s="32">
        <v>2.6662412272689999</v>
      </c>
      <c r="E404" s="32">
        <v>2.9114667549059998</v>
      </c>
    </row>
    <row r="405" spans="2:5" x14ac:dyDescent="0.3">
      <c r="B405" s="32"/>
      <c r="C405" s="32"/>
      <c r="D405" s="32">
        <v>2.4433691216429998</v>
      </c>
      <c r="E405" s="32">
        <v>2.6664088290380001</v>
      </c>
    </row>
    <row r="406" spans="2:5" x14ac:dyDescent="0.3">
      <c r="B406" s="32"/>
      <c r="C406" s="32"/>
      <c r="D406" s="32">
        <v>3.1861893763359999</v>
      </c>
      <c r="E406" s="32">
        <v>2.3723119986440002</v>
      </c>
    </row>
    <row r="407" spans="2:5" x14ac:dyDescent="0.3">
      <c r="B407" s="32"/>
      <c r="C407" s="32"/>
      <c r="D407" s="32">
        <v>2.9376216802939998</v>
      </c>
      <c r="E407" s="32">
        <v>2.5158255488879999</v>
      </c>
    </row>
    <row r="408" spans="2:5" x14ac:dyDescent="0.3">
      <c r="B408" s="32"/>
      <c r="C408" s="32"/>
      <c r="D408" s="32">
        <v>2.7173708977570001</v>
      </c>
      <c r="E408" s="32">
        <v>3.0938158978299999</v>
      </c>
    </row>
    <row r="409" spans="2:5" x14ac:dyDescent="0.3">
      <c r="B409" s="32"/>
      <c r="C409" s="32"/>
      <c r="D409" s="32">
        <v>2.4533491430600001</v>
      </c>
      <c r="E409" s="32">
        <v>2.7330246448179998</v>
      </c>
    </row>
    <row r="410" spans="2:5" x14ac:dyDescent="0.3">
      <c r="B410" s="32"/>
      <c r="C410" s="32"/>
      <c r="D410" s="32">
        <v>2.9416191087030001</v>
      </c>
      <c r="E410" s="32">
        <v>2.5131245273229998</v>
      </c>
    </row>
    <row r="411" spans="2:5" x14ac:dyDescent="0.3">
      <c r="B411" s="32"/>
      <c r="C411" s="32"/>
      <c r="D411" s="32">
        <v>2.381483793468</v>
      </c>
      <c r="E411" s="32">
        <v>2.6184289994980001</v>
      </c>
    </row>
    <row r="412" spans="2:5" x14ac:dyDescent="0.3">
      <c r="B412" s="32"/>
      <c r="C412" s="32"/>
      <c r="D412" s="32">
        <v>2.6367628387100002</v>
      </c>
      <c r="E412" s="32">
        <v>2.8501653335719999</v>
      </c>
    </row>
    <row r="413" spans="2:5" x14ac:dyDescent="0.3">
      <c r="B413" s="32"/>
      <c r="C413" s="32"/>
      <c r="D413" s="32">
        <v>2.6218769071689998</v>
      </c>
      <c r="E413" s="32">
        <v>2.2417544950920001</v>
      </c>
    </row>
    <row r="414" spans="2:5" x14ac:dyDescent="0.3">
      <c r="B414" s="32"/>
      <c r="C414" s="32"/>
      <c r="D414" s="32">
        <v>3.2290559106569998</v>
      </c>
      <c r="E414" s="32">
        <v>2.8406312124270001</v>
      </c>
    </row>
    <row r="415" spans="2:5" x14ac:dyDescent="0.3">
      <c r="B415" s="32"/>
      <c r="C415" s="32"/>
      <c r="D415" s="32">
        <v>2.419534017198</v>
      </c>
      <c r="E415" s="32">
        <v>2.4891031645970001</v>
      </c>
    </row>
    <row r="416" spans="2:5" x14ac:dyDescent="0.3">
      <c r="B416" s="32"/>
      <c r="C416" s="32"/>
      <c r="D416" s="32">
        <v>2.3778854022989999</v>
      </c>
      <c r="E416" s="32">
        <v>2.6527272033629998</v>
      </c>
    </row>
    <row r="417" spans="2:5" x14ac:dyDescent="0.3">
      <c r="B417" s="32"/>
      <c r="C417" s="32"/>
      <c r="D417" s="32">
        <v>3.053053347274</v>
      </c>
      <c r="E417" s="32">
        <v>2.8613332858499998</v>
      </c>
    </row>
    <row r="418" spans="2:5" x14ac:dyDescent="0.3">
      <c r="B418" s="32"/>
      <c r="C418" s="32"/>
      <c r="D418" s="32">
        <v>3.0944099650779999</v>
      </c>
      <c r="E418" s="32">
        <v>2.8587358127079998</v>
      </c>
    </row>
    <row r="419" spans="2:5" x14ac:dyDescent="0.3">
      <c r="B419" s="32"/>
      <c r="C419" s="32"/>
      <c r="D419" s="32">
        <v>2.6650660041649998</v>
      </c>
      <c r="E419" s="32">
        <v>2.4542648985779998</v>
      </c>
    </row>
    <row r="420" spans="2:5" x14ac:dyDescent="0.3">
      <c r="B420" s="32"/>
      <c r="C420" s="32"/>
      <c r="D420" s="32">
        <v>2.6516615304890001</v>
      </c>
      <c r="E420" s="32">
        <v>2.8916634039529998</v>
      </c>
    </row>
    <row r="421" spans="2:5" x14ac:dyDescent="0.3">
      <c r="B421" s="32"/>
      <c r="C421" s="32"/>
      <c r="D421" s="32">
        <v>2.9722419722729998</v>
      </c>
      <c r="E421" s="32">
        <v>2.5076577315900002</v>
      </c>
    </row>
    <row r="422" spans="2:5" x14ac:dyDescent="0.3">
      <c r="B422" s="32"/>
      <c r="C422" s="32"/>
      <c r="D422" s="32">
        <v>2.6233709653070001</v>
      </c>
      <c r="E422" s="32">
        <v>2.774201884839</v>
      </c>
    </row>
    <row r="423" spans="2:5" x14ac:dyDescent="0.3">
      <c r="B423" s="32"/>
      <c r="C423" s="32"/>
      <c r="D423" s="32">
        <v>1.8430288787660001</v>
      </c>
      <c r="E423" s="32">
        <v>2.6871555914759999</v>
      </c>
    </row>
    <row r="424" spans="2:5" x14ac:dyDescent="0.3">
      <c r="B424" s="32"/>
      <c r="C424" s="32"/>
      <c r="D424" s="32">
        <v>2.8141910515320001</v>
      </c>
      <c r="E424" s="32">
        <v>2.7477653134739999</v>
      </c>
    </row>
    <row r="425" spans="2:5" x14ac:dyDescent="0.3">
      <c r="B425" s="32"/>
      <c r="C425" s="32"/>
      <c r="D425" s="32">
        <v>2.84029772879</v>
      </c>
      <c r="E425" s="32">
        <v>2.939281670922</v>
      </c>
    </row>
    <row r="426" spans="2:5" x14ac:dyDescent="0.3">
      <c r="B426" s="32"/>
      <c r="C426" s="32"/>
      <c r="D426" s="32">
        <v>2.638321954067</v>
      </c>
      <c r="E426" s="32">
        <v>2.2580223119810001</v>
      </c>
    </row>
    <row r="427" spans="2:5" x14ac:dyDescent="0.3">
      <c r="B427" s="32"/>
      <c r="C427" s="32"/>
      <c r="D427" s="32">
        <v>2.5243963180839999</v>
      </c>
      <c r="E427" s="32">
        <v>2.6280921708660001</v>
      </c>
    </row>
    <row r="428" spans="2:5" x14ac:dyDescent="0.3">
      <c r="B428" s="32"/>
      <c r="C428" s="32"/>
      <c r="D428" s="32">
        <v>2.7392681104930001</v>
      </c>
      <c r="E428" s="32">
        <v>2.576807763373</v>
      </c>
    </row>
    <row r="429" spans="2:5" x14ac:dyDescent="0.3">
      <c r="B429" s="32"/>
      <c r="C429" s="32"/>
      <c r="D429" s="32">
        <v>2.4313844990179998</v>
      </c>
      <c r="E429" s="32">
        <v>2.70794991014</v>
      </c>
    </row>
    <row r="430" spans="2:5" x14ac:dyDescent="0.3">
      <c r="B430" s="32"/>
      <c r="C430" s="32"/>
      <c r="D430" s="32">
        <v>2.6101172969599999</v>
      </c>
      <c r="E430" s="32">
        <v>2.3839776110169999</v>
      </c>
    </row>
    <row r="431" spans="2:5" x14ac:dyDescent="0.3">
      <c r="B431" s="32"/>
      <c r="C431" s="32"/>
      <c r="D431" s="32">
        <v>2.7477979786820002</v>
      </c>
      <c r="E431" s="32">
        <v>2.5256946654850001</v>
      </c>
    </row>
    <row r="432" spans="2:5" x14ac:dyDescent="0.3">
      <c r="B432" s="32"/>
      <c r="C432" s="32"/>
      <c r="D432" s="32">
        <v>2.99914880035</v>
      </c>
      <c r="E432" s="32">
        <v>2.8016309855629999</v>
      </c>
    </row>
    <row r="433" spans="2:5" x14ac:dyDescent="0.3">
      <c r="B433" s="32"/>
      <c r="C433" s="32"/>
      <c r="D433" s="32">
        <v>2.6388162104399999</v>
      </c>
      <c r="E433" s="32">
        <v>2.492720967471</v>
      </c>
    </row>
    <row r="434" spans="2:5" x14ac:dyDescent="0.3">
      <c r="B434" s="32"/>
      <c r="C434" s="32"/>
      <c r="D434" s="32">
        <v>2.8448197777640001</v>
      </c>
      <c r="E434" s="32">
        <v>2.757101900056</v>
      </c>
    </row>
    <row r="435" spans="2:5" x14ac:dyDescent="0.3">
      <c r="B435" s="32"/>
      <c r="C435" s="32"/>
      <c r="D435" s="32">
        <v>2.5356240489449999</v>
      </c>
      <c r="E435" s="32">
        <v>2.7661911197200002</v>
      </c>
    </row>
    <row r="436" spans="2:5" x14ac:dyDescent="0.3">
      <c r="B436" s="32"/>
      <c r="C436" s="32"/>
      <c r="D436" s="32">
        <v>3.1126133284059998</v>
      </c>
      <c r="E436" s="32">
        <v>2.6348466579790002</v>
      </c>
    </row>
    <row r="437" spans="2:5" x14ac:dyDescent="0.3">
      <c r="B437" s="32"/>
      <c r="C437" s="32"/>
      <c r="D437" s="32">
        <v>3.340970781272</v>
      </c>
      <c r="E437" s="32">
        <v>2.6619890443109999</v>
      </c>
    </row>
    <row r="438" spans="2:5" x14ac:dyDescent="0.3">
      <c r="B438" s="32"/>
      <c r="C438" s="32"/>
      <c r="D438" s="32">
        <v>2.7149768199430002</v>
      </c>
      <c r="E438" s="32">
        <v>2.5939759180939999</v>
      </c>
    </row>
    <row r="439" spans="2:5" x14ac:dyDescent="0.3">
      <c r="B439" s="32"/>
      <c r="C439" s="32"/>
      <c r="D439" s="32">
        <v>2.9273410367510002</v>
      </c>
      <c r="E439" s="32">
        <v>2.62996767446</v>
      </c>
    </row>
    <row r="440" spans="2:5" x14ac:dyDescent="0.3">
      <c r="B440" s="32"/>
      <c r="C440" s="32"/>
      <c r="D440" s="32">
        <v>2.6011106220400002</v>
      </c>
      <c r="E440" s="32">
        <v>2.7540747070479998</v>
      </c>
    </row>
    <row r="441" spans="2:5" x14ac:dyDescent="0.3">
      <c r="B441" s="32"/>
      <c r="C441" s="32"/>
      <c r="D441" s="32">
        <v>2.4122680344480001</v>
      </c>
      <c r="E441" s="32">
        <v>3.0356479717479998</v>
      </c>
    </row>
    <row r="442" spans="2:5" x14ac:dyDescent="0.3">
      <c r="B442" s="32"/>
      <c r="C442" s="32"/>
      <c r="D442" s="32">
        <v>2.3544810371199998</v>
      </c>
      <c r="E442" s="32">
        <v>1.886970599686</v>
      </c>
    </row>
    <row r="443" spans="2:5" x14ac:dyDescent="0.3">
      <c r="B443" s="32"/>
      <c r="C443" s="32"/>
      <c r="D443" s="32">
        <v>2.9886669274350002</v>
      </c>
      <c r="E443" s="32">
        <v>2.5044191073889999</v>
      </c>
    </row>
    <row r="444" spans="2:5" x14ac:dyDescent="0.3">
      <c r="B444" s="32"/>
      <c r="C444" s="32"/>
      <c r="D444" s="32">
        <v>2.6368264432389998</v>
      </c>
      <c r="E444" s="32">
        <v>2.7878838150890002</v>
      </c>
    </row>
    <row r="445" spans="2:5" x14ac:dyDescent="0.3">
      <c r="B445" s="32"/>
      <c r="C445" s="32"/>
      <c r="D445" s="32">
        <v>3.0016102165979999</v>
      </c>
      <c r="E445" s="32">
        <v>2.7957901941809999</v>
      </c>
    </row>
    <row r="446" spans="2:5" x14ac:dyDescent="0.3">
      <c r="B446" s="32"/>
      <c r="C446" s="32"/>
      <c r="D446" s="32">
        <v>2.422131123227</v>
      </c>
      <c r="E446" s="32">
        <v>2.5259496264419998</v>
      </c>
    </row>
    <row r="447" spans="2:5" x14ac:dyDescent="0.3">
      <c r="B447" s="32"/>
      <c r="C447" s="32"/>
      <c r="D447" s="32">
        <v>2.9161284316590002</v>
      </c>
      <c r="E447" s="32">
        <v>2.778964398162</v>
      </c>
    </row>
    <row r="448" spans="2:5" x14ac:dyDescent="0.3">
      <c r="B448" s="32"/>
      <c r="C448" s="32"/>
      <c r="D448" s="32">
        <v>2.715545956058</v>
      </c>
      <c r="E448" s="32">
        <v>2.7273262997350001</v>
      </c>
    </row>
    <row r="449" spans="2:5" x14ac:dyDescent="0.3">
      <c r="B449" s="32"/>
      <c r="C449" s="32"/>
      <c r="D449" s="32">
        <v>2.6658917850480002</v>
      </c>
      <c r="E449" s="32">
        <v>2.5021889263629999</v>
      </c>
    </row>
    <row r="450" spans="2:5" x14ac:dyDescent="0.3">
      <c r="B450" s="32"/>
      <c r="C450" s="32"/>
      <c r="D450" s="32">
        <v>2.610410537106</v>
      </c>
      <c r="E450" s="32">
        <v>2.4970359422590001</v>
      </c>
    </row>
    <row r="451" spans="2:5" x14ac:dyDescent="0.3">
      <c r="B451" s="32"/>
      <c r="C451" s="32"/>
      <c r="D451" s="32">
        <v>2.739417286323</v>
      </c>
      <c r="E451" s="32">
        <v>2.563307450605</v>
      </c>
    </row>
    <row r="452" spans="2:5" x14ac:dyDescent="0.3">
      <c r="B452" s="32"/>
      <c r="C452" s="32"/>
      <c r="D452" s="32">
        <v>2.8224372145380001</v>
      </c>
      <c r="E452" s="32">
        <v>2.889285340372</v>
      </c>
    </row>
    <row r="453" spans="2:5" x14ac:dyDescent="0.3">
      <c r="B453" s="32"/>
      <c r="C453" s="32"/>
      <c r="D453" s="32">
        <v>2.5028681019180001</v>
      </c>
      <c r="E453" s="32">
        <v>2.9936874793900001</v>
      </c>
    </row>
    <row r="454" spans="2:5" x14ac:dyDescent="0.3">
      <c r="B454" s="32"/>
      <c r="C454" s="32"/>
      <c r="D454" s="32">
        <v>2.9397175084130001</v>
      </c>
      <c r="E454" s="32">
        <v>2.856786491482</v>
      </c>
    </row>
    <row r="455" spans="2:5" x14ac:dyDescent="0.3">
      <c r="B455" s="32"/>
      <c r="C455" s="32"/>
      <c r="D455" s="32">
        <v>3.0136109017699999</v>
      </c>
      <c r="E455" s="32">
        <v>2.9005834086059998</v>
      </c>
    </row>
    <row r="456" spans="2:5" x14ac:dyDescent="0.3">
      <c r="B456" s="32"/>
      <c r="C456" s="32"/>
      <c r="D456" s="32">
        <v>2.3634154702269998</v>
      </c>
      <c r="E456" s="32">
        <v>2.5313104604299999</v>
      </c>
    </row>
    <row r="457" spans="2:5" x14ac:dyDescent="0.3">
      <c r="B457" s="32"/>
      <c r="C457" s="32"/>
      <c r="D457" s="32">
        <v>2.2618630123800001</v>
      </c>
      <c r="E457" s="32">
        <v>2.8233836846620002</v>
      </c>
    </row>
    <row r="458" spans="2:5" x14ac:dyDescent="0.3">
      <c r="B458" s="32"/>
      <c r="C458" s="32"/>
      <c r="D458" s="32">
        <v>2.2787381865010001</v>
      </c>
      <c r="E458" s="32">
        <v>2.6347648069590002</v>
      </c>
    </row>
    <row r="459" spans="2:5" x14ac:dyDescent="0.3">
      <c r="B459" s="32"/>
      <c r="C459" s="32"/>
      <c r="D459" s="32">
        <v>1.9204767771189999</v>
      </c>
      <c r="E459" s="32">
        <v>2.6910155171190002</v>
      </c>
    </row>
    <row r="460" spans="2:5" x14ac:dyDescent="0.3">
      <c r="B460" s="32"/>
      <c r="C460" s="32"/>
      <c r="D460" s="32">
        <v>2.5544411673999998</v>
      </c>
      <c r="E460" s="32">
        <v>2.649205252707</v>
      </c>
    </row>
    <row r="461" spans="2:5" x14ac:dyDescent="0.3">
      <c r="B461" s="32"/>
      <c r="C461" s="32"/>
      <c r="D461" s="32">
        <v>3.1098338452959999</v>
      </c>
      <c r="E461" s="32">
        <v>2.8080819490889999</v>
      </c>
    </row>
    <row r="462" spans="2:5" x14ac:dyDescent="0.3">
      <c r="B462" s="32"/>
      <c r="C462" s="32"/>
      <c r="D462" s="32">
        <v>2.6378929062140002</v>
      </c>
      <c r="E462" s="32">
        <v>2.5040438231339999</v>
      </c>
    </row>
    <row r="463" spans="2:5" x14ac:dyDescent="0.3">
      <c r="B463" s="32"/>
      <c r="C463" s="32"/>
      <c r="D463" s="32">
        <v>2.5829179810889999</v>
      </c>
      <c r="E463" s="32">
        <v>2.4661301959170001</v>
      </c>
    </row>
    <row r="464" spans="2:5" x14ac:dyDescent="0.3">
      <c r="B464" s="32"/>
      <c r="C464" s="32"/>
      <c r="D464" s="32">
        <v>2.9307681673869999</v>
      </c>
      <c r="E464" s="32">
        <v>2.5346111219899998</v>
      </c>
    </row>
    <row r="465" spans="2:5" x14ac:dyDescent="0.3">
      <c r="B465" s="32"/>
      <c r="C465" s="32"/>
      <c r="D465" s="32">
        <v>2.5196428439440002</v>
      </c>
      <c r="E465" s="32">
        <v>2.511887395175</v>
      </c>
    </row>
    <row r="466" spans="2:5" x14ac:dyDescent="0.3">
      <c r="B466" s="32"/>
      <c r="C466" s="32"/>
      <c r="D466" s="32">
        <v>1.8010906631779999</v>
      </c>
      <c r="E466" s="32">
        <v>2.692124117159</v>
      </c>
    </row>
    <row r="467" spans="2:5" x14ac:dyDescent="0.3">
      <c r="B467" s="32"/>
      <c r="C467" s="32"/>
      <c r="D467" s="32">
        <v>2.8260921430899999</v>
      </c>
      <c r="E467" s="32">
        <v>2.0678927089279999</v>
      </c>
    </row>
    <row r="468" spans="2:5" x14ac:dyDescent="0.3">
      <c r="B468" s="32"/>
      <c r="C468" s="32"/>
      <c r="D468" s="32">
        <v>2.7965797881790002</v>
      </c>
      <c r="E468" s="32">
        <v>3.0316071285259998</v>
      </c>
    </row>
    <row r="469" spans="2:5" x14ac:dyDescent="0.3">
      <c r="B469" s="32"/>
      <c r="C469" s="32"/>
      <c r="D469" s="32">
        <v>2.5382065475390001</v>
      </c>
      <c r="E469" s="32">
        <v>3.0813173358529999</v>
      </c>
    </row>
    <row r="470" spans="2:5" x14ac:dyDescent="0.3">
      <c r="B470" s="32"/>
      <c r="C470" s="32"/>
      <c r="D470" s="32">
        <v>2.3530418226749998</v>
      </c>
      <c r="E470" s="32">
        <v>2.6841509391280001</v>
      </c>
    </row>
    <row r="471" spans="2:5" x14ac:dyDescent="0.3">
      <c r="B471" s="32"/>
      <c r="C471" s="32"/>
      <c r="D471" s="32">
        <v>2.4276973562580002</v>
      </c>
      <c r="E471" s="32">
        <v>2.1053956055279999</v>
      </c>
    </row>
    <row r="472" spans="2:5" x14ac:dyDescent="0.3">
      <c r="B472" s="32"/>
      <c r="C472" s="32"/>
      <c r="D472" s="32">
        <v>2.7183145137900002</v>
      </c>
      <c r="E472" s="32">
        <v>3.073426044838</v>
      </c>
    </row>
    <row r="473" spans="2:5" x14ac:dyDescent="0.3">
      <c r="B473" s="32"/>
      <c r="C473" s="32"/>
      <c r="D473" s="32">
        <v>2.908109401625</v>
      </c>
      <c r="E473" s="32">
        <v>2.6297711653390001</v>
      </c>
    </row>
    <row r="474" spans="2:5" x14ac:dyDescent="0.3">
      <c r="B474" s="32"/>
      <c r="C474" s="32"/>
      <c r="D474" s="32">
        <v>2.882749873951</v>
      </c>
      <c r="E474" s="32">
        <v>2.3897665608200001</v>
      </c>
    </row>
    <row r="475" spans="2:5" x14ac:dyDescent="0.3">
      <c r="B475" s="32"/>
      <c r="C475" s="32"/>
      <c r="D475" s="32">
        <v>2.5166712884589999</v>
      </c>
      <c r="E475" s="32">
        <v>2.9852028578450001</v>
      </c>
    </row>
    <row r="476" spans="2:5" x14ac:dyDescent="0.3">
      <c r="B476" s="32"/>
      <c r="C476" s="32"/>
      <c r="D476" s="32">
        <v>2.8775943292499999</v>
      </c>
      <c r="E476" s="32">
        <v>2.754869989146</v>
      </c>
    </row>
    <row r="477" spans="2:5" x14ac:dyDescent="0.3">
      <c r="B477" s="32"/>
      <c r="C477" s="32"/>
      <c r="D477" s="32">
        <v>3.1318902642589999</v>
      </c>
      <c r="E477" s="32">
        <v>2.8872730922419998</v>
      </c>
    </row>
    <row r="478" spans="2:5" x14ac:dyDescent="0.3">
      <c r="B478" s="32"/>
      <c r="C478" s="32"/>
      <c r="D478" s="32">
        <v>2.9835124504079999</v>
      </c>
      <c r="E478" s="32">
        <v>2.901941248475</v>
      </c>
    </row>
    <row r="479" spans="2:5" x14ac:dyDescent="0.3">
      <c r="B479" s="32"/>
      <c r="C479" s="32"/>
      <c r="D479" s="32">
        <v>2.8711203558689999</v>
      </c>
      <c r="E479" s="32">
        <v>2.4315366346979999</v>
      </c>
    </row>
    <row r="480" spans="2:5" x14ac:dyDescent="0.3">
      <c r="B480" s="32"/>
      <c r="C480" s="32"/>
      <c r="D480" s="32">
        <v>2.5030267820960002</v>
      </c>
      <c r="E480" s="32">
        <v>2.7225931886980002</v>
      </c>
    </row>
    <row r="481" spans="2:5" x14ac:dyDescent="0.3">
      <c r="B481" s="32"/>
      <c r="C481" s="32"/>
      <c r="D481" s="32">
        <v>2.9871130581480001</v>
      </c>
      <c r="E481" s="32">
        <v>2.5608578785709999</v>
      </c>
    </row>
    <row r="482" spans="2:5" x14ac:dyDescent="0.3">
      <c r="B482" s="32"/>
      <c r="C482" s="32"/>
      <c r="D482" s="32">
        <v>2.8839134015119998</v>
      </c>
      <c r="E482" s="32">
        <v>2.5738156138980002</v>
      </c>
    </row>
    <row r="483" spans="2:5" x14ac:dyDescent="0.3">
      <c r="B483" s="32"/>
      <c r="C483" s="32"/>
      <c r="D483" s="32">
        <v>2.8201705599800002</v>
      </c>
      <c r="E483" s="32">
        <v>2.6239882436439999</v>
      </c>
    </row>
    <row r="484" spans="2:5" x14ac:dyDescent="0.3">
      <c r="B484" s="32"/>
      <c r="C484" s="32"/>
      <c r="D484" s="32">
        <v>1.2366999213750001</v>
      </c>
      <c r="E484" s="32">
        <v>2.5552744493940001</v>
      </c>
    </row>
    <row r="485" spans="2:5" x14ac:dyDescent="0.3">
      <c r="B485" s="32"/>
      <c r="C485" s="32"/>
      <c r="D485" s="32">
        <v>2.742647438044</v>
      </c>
      <c r="E485" s="32">
        <v>2.639255325902</v>
      </c>
    </row>
    <row r="486" spans="2:5" x14ac:dyDescent="0.3">
      <c r="B486" s="32"/>
      <c r="C486" s="32"/>
      <c r="D486" s="32">
        <v>2.7123756433500001</v>
      </c>
      <c r="E486" s="32">
        <v>2.8366354352059999</v>
      </c>
    </row>
    <row r="487" spans="2:5" x14ac:dyDescent="0.3">
      <c r="B487" s="32"/>
      <c r="C487" s="32"/>
      <c r="D487" s="32">
        <v>2.6528036313590002</v>
      </c>
      <c r="E487" s="32">
        <v>2.8356710289999998</v>
      </c>
    </row>
    <row r="488" spans="2:5" x14ac:dyDescent="0.3">
      <c r="B488" s="32"/>
      <c r="C488" s="32"/>
      <c r="D488" s="32">
        <v>2.4041977147770002</v>
      </c>
      <c r="E488" s="32">
        <v>3.2056980065660001</v>
      </c>
    </row>
    <row r="489" spans="2:5" x14ac:dyDescent="0.3">
      <c r="B489" s="32"/>
      <c r="C489" s="32"/>
      <c r="D489" s="32">
        <v>2.63154528908</v>
      </c>
      <c r="E489" s="32">
        <v>2.8814355083010001</v>
      </c>
    </row>
    <row r="490" spans="2:5" x14ac:dyDescent="0.3">
      <c r="B490" s="32"/>
      <c r="C490" s="32"/>
      <c r="D490" s="32">
        <v>2.6922176123330002</v>
      </c>
      <c r="E490" s="32">
        <v>2.625707446411</v>
      </c>
    </row>
    <row r="491" spans="2:5" x14ac:dyDescent="0.3">
      <c r="B491" s="32"/>
      <c r="C491" s="32"/>
      <c r="D491" s="32">
        <v>2.9301581551520002</v>
      </c>
      <c r="E491" s="32">
        <v>2.6395650441159999</v>
      </c>
    </row>
    <row r="492" spans="2:5" x14ac:dyDescent="0.3">
      <c r="B492" s="32"/>
      <c r="C492" s="32"/>
      <c r="D492" s="32">
        <v>2.5909257988580001</v>
      </c>
      <c r="E492" s="32">
        <v>2.7002026104430001</v>
      </c>
    </row>
    <row r="493" spans="2:5" x14ac:dyDescent="0.3">
      <c r="B493" s="32"/>
      <c r="C493" s="32"/>
      <c r="D493" s="32">
        <v>2.8849982629730002</v>
      </c>
      <c r="E493" s="32">
        <v>2.5920348748430002</v>
      </c>
    </row>
    <row r="494" spans="2:5" x14ac:dyDescent="0.3">
      <c r="B494" s="32"/>
      <c r="C494" s="32"/>
      <c r="D494" s="32">
        <v>2.5330925480789999</v>
      </c>
      <c r="E494" s="32">
        <v>2.6089485858830002</v>
      </c>
    </row>
    <row r="495" spans="2:5" x14ac:dyDescent="0.3">
      <c r="B495" s="32"/>
      <c r="C495" s="32"/>
      <c r="D495" s="32">
        <v>2.8681164710979998</v>
      </c>
      <c r="E495" s="32">
        <v>2.589402436511</v>
      </c>
    </row>
    <row r="496" spans="2:5" x14ac:dyDescent="0.3">
      <c r="B496" s="32"/>
      <c r="C496" s="32"/>
      <c r="D496" s="32">
        <v>1.713325519766</v>
      </c>
      <c r="E496" s="32">
        <v>2.35953061868</v>
      </c>
    </row>
    <row r="497" spans="2:5" x14ac:dyDescent="0.3">
      <c r="B497" s="32"/>
      <c r="C497" s="32"/>
      <c r="D497" s="32">
        <v>2.612199962504</v>
      </c>
      <c r="E497" s="32">
        <v>2.7485329940779999</v>
      </c>
    </row>
    <row r="498" spans="2:5" x14ac:dyDescent="0.3">
      <c r="B498" s="32"/>
      <c r="C498" s="32"/>
      <c r="D498" s="32">
        <v>2.7933379610259998</v>
      </c>
      <c r="E498" s="32">
        <v>2.839198145004</v>
      </c>
    </row>
    <row r="499" spans="2:5" x14ac:dyDescent="0.3">
      <c r="B499" s="32"/>
      <c r="C499" s="32"/>
      <c r="D499" s="32">
        <v>2.59832703382</v>
      </c>
      <c r="E499" s="32">
        <v>2.7841508621950002</v>
      </c>
    </row>
    <row r="500" spans="2:5" x14ac:dyDescent="0.3">
      <c r="B500" s="32"/>
      <c r="C500" s="32"/>
      <c r="D500" s="32">
        <v>2.924775383993</v>
      </c>
      <c r="E500" s="32">
        <v>2.6356319011520002</v>
      </c>
    </row>
    <row r="501" spans="2:5" x14ac:dyDescent="0.3">
      <c r="B501" s="32"/>
      <c r="C501" s="32"/>
      <c r="D501" s="32">
        <v>1.5853480620830001</v>
      </c>
      <c r="E501" s="32">
        <v>3.238975121932</v>
      </c>
    </row>
    <row r="502" spans="2:5" x14ac:dyDescent="0.3">
      <c r="B502" s="32"/>
      <c r="C502" s="32"/>
      <c r="D502" s="32">
        <v>2.250563287941</v>
      </c>
      <c r="E502" s="32">
        <v>2.8375972194729999</v>
      </c>
    </row>
    <row r="503" spans="2:5" x14ac:dyDescent="0.3">
      <c r="B503" s="32"/>
      <c r="C503" s="32"/>
      <c r="D503" s="32">
        <v>2.8403197549880002</v>
      </c>
      <c r="E503" s="32">
        <v>2.6218244660510002</v>
      </c>
    </row>
    <row r="504" spans="2:5" x14ac:dyDescent="0.3">
      <c r="B504" s="32"/>
      <c r="C504" s="32"/>
      <c r="D504" s="32">
        <v>2.8445780725879999</v>
      </c>
      <c r="E504" s="32">
        <v>2.8512195086299998</v>
      </c>
    </row>
    <row r="505" spans="2:5" x14ac:dyDescent="0.3">
      <c r="B505" s="32"/>
      <c r="C505" s="32"/>
      <c r="D505" s="32">
        <v>2.277047520829</v>
      </c>
      <c r="E505" s="32">
        <v>2.7793375289800002</v>
      </c>
    </row>
    <row r="506" spans="2:5" x14ac:dyDescent="0.3">
      <c r="B506" s="32"/>
      <c r="C506" s="32"/>
      <c r="D506" s="32">
        <v>2.7423014102910002</v>
      </c>
      <c r="E506" s="32">
        <v>2.7676842073399999</v>
      </c>
    </row>
    <row r="507" spans="2:5" x14ac:dyDescent="0.3">
      <c r="B507" s="32"/>
      <c r="C507" s="32"/>
      <c r="D507" s="32">
        <v>2.8977097081749998</v>
      </c>
      <c r="E507" s="32">
        <v>2.7070822871279998</v>
      </c>
    </row>
    <row r="508" spans="2:5" x14ac:dyDescent="0.3">
      <c r="B508" s="32"/>
      <c r="C508" s="32"/>
      <c r="D508" s="32">
        <v>2.8392554321049999</v>
      </c>
      <c r="E508" s="32">
        <v>2.5958621186070001</v>
      </c>
    </row>
    <row r="509" spans="2:5" x14ac:dyDescent="0.3">
      <c r="B509" s="32"/>
      <c r="C509" s="32"/>
      <c r="D509" s="32">
        <v>3.211952040071</v>
      </c>
      <c r="E509" s="32">
        <v>3.019405650805</v>
      </c>
    </row>
    <row r="510" spans="2:5" x14ac:dyDescent="0.3">
      <c r="B510" s="32"/>
      <c r="C510" s="32"/>
      <c r="D510" s="32">
        <v>2.3906665741199999</v>
      </c>
      <c r="E510" s="32">
        <v>2.4119133636150001</v>
      </c>
    </row>
    <row r="511" spans="2:5" x14ac:dyDescent="0.3">
      <c r="B511" s="32"/>
      <c r="C511" s="32"/>
      <c r="D511" s="32">
        <v>2.600311519491</v>
      </c>
      <c r="E511" s="32">
        <v>2.635933952771</v>
      </c>
    </row>
    <row r="512" spans="2:5" x14ac:dyDescent="0.3">
      <c r="B512" s="32"/>
      <c r="C512" s="32"/>
      <c r="D512" s="32">
        <v>2.917864687042</v>
      </c>
      <c r="E512" s="32">
        <v>2.7973793737719999</v>
      </c>
    </row>
    <row r="513" spans="2:5" x14ac:dyDescent="0.3">
      <c r="B513" s="32"/>
      <c r="C513" s="32"/>
      <c r="D513" s="32">
        <v>2.8404332234449998</v>
      </c>
      <c r="E513" s="32">
        <v>2.8726609894270001</v>
      </c>
    </row>
    <row r="514" spans="2:5" x14ac:dyDescent="0.3">
      <c r="B514" s="32"/>
      <c r="C514" s="32"/>
      <c r="D514" s="32">
        <v>2.8820888867860002</v>
      </c>
      <c r="E514" s="32">
        <v>2.810785802746</v>
      </c>
    </row>
    <row r="515" spans="2:5" x14ac:dyDescent="0.3">
      <c r="B515" s="32"/>
      <c r="C515" s="32"/>
      <c r="D515" s="32">
        <v>2.8525886140229999</v>
      </c>
      <c r="E515" s="32">
        <v>2.923059594558</v>
      </c>
    </row>
    <row r="516" spans="2:5" x14ac:dyDescent="0.3">
      <c r="B516" s="32"/>
      <c r="C516" s="32"/>
      <c r="D516" s="32">
        <v>2.825327512176</v>
      </c>
      <c r="E516" s="32">
        <v>2.6207371059270002</v>
      </c>
    </row>
    <row r="517" spans="2:5" x14ac:dyDescent="0.3">
      <c r="B517" s="32"/>
      <c r="C517" s="32"/>
      <c r="D517" s="32">
        <v>1.610244431585</v>
      </c>
      <c r="E517" s="32">
        <v>2.4973808598499998</v>
      </c>
    </row>
    <row r="518" spans="2:5" x14ac:dyDescent="0.3">
      <c r="B518" s="32"/>
      <c r="C518" s="32"/>
      <c r="D518" s="32">
        <v>2.6230326397739998</v>
      </c>
      <c r="E518" s="32">
        <v>3.2245016783740001</v>
      </c>
    </row>
    <row r="519" spans="2:5" x14ac:dyDescent="0.3">
      <c r="B519" s="32"/>
      <c r="C519" s="32"/>
      <c r="D519" s="32">
        <v>3.5070134406900002</v>
      </c>
      <c r="E519" s="32">
        <v>2.723885783194</v>
      </c>
    </row>
    <row r="520" spans="2:5" x14ac:dyDescent="0.3">
      <c r="B520" s="32"/>
      <c r="C520" s="32"/>
      <c r="D520" s="32">
        <v>2.7713953526820001</v>
      </c>
      <c r="E520" s="32">
        <v>2.0052160679690001</v>
      </c>
    </row>
    <row r="521" spans="2:5" x14ac:dyDescent="0.3">
      <c r="B521" s="32"/>
      <c r="C521" s="32"/>
      <c r="D521" s="32">
        <v>2.7179110710900001</v>
      </c>
      <c r="E521" s="32">
        <v>2.4501654685740002</v>
      </c>
    </row>
    <row r="522" spans="2:5" x14ac:dyDescent="0.3">
      <c r="B522" s="32"/>
      <c r="C522" s="32"/>
      <c r="D522" s="32">
        <v>3.1311127292049998</v>
      </c>
      <c r="E522" s="32">
        <v>2.7368566747680001</v>
      </c>
    </row>
    <row r="523" spans="2:5" x14ac:dyDescent="0.3">
      <c r="B523" s="32"/>
      <c r="C523" s="32"/>
      <c r="D523" s="32">
        <v>2.8213044647590002</v>
      </c>
      <c r="E523" s="32">
        <v>2.8355720417299999</v>
      </c>
    </row>
    <row r="524" spans="2:5" x14ac:dyDescent="0.3">
      <c r="B524" s="32"/>
      <c r="C524" s="32"/>
      <c r="D524" s="32">
        <v>2.5611777471239998</v>
      </c>
      <c r="E524" s="32">
        <v>3.1844029083979999</v>
      </c>
    </row>
    <row r="525" spans="2:5" x14ac:dyDescent="0.3">
      <c r="B525" s="32"/>
      <c r="C525" s="32"/>
      <c r="D525" s="32">
        <v>3.1837884865560002</v>
      </c>
      <c r="E525" s="32">
        <v>2.545645065525</v>
      </c>
    </row>
    <row r="526" spans="2:5" x14ac:dyDescent="0.3">
      <c r="B526" s="32"/>
      <c r="C526" s="32"/>
      <c r="D526" s="32">
        <v>2.6382810224240001</v>
      </c>
      <c r="E526" s="32">
        <v>2.6889034830430001</v>
      </c>
    </row>
    <row r="527" spans="2:5" x14ac:dyDescent="0.3">
      <c r="B527" s="32"/>
      <c r="C527" s="32"/>
      <c r="D527" s="32">
        <v>2.7380179663119999</v>
      </c>
      <c r="E527" s="32">
        <v>2.3234200700379999</v>
      </c>
    </row>
    <row r="528" spans="2:5" x14ac:dyDescent="0.3">
      <c r="B528" s="32"/>
      <c r="C528" s="32"/>
      <c r="D528" s="32">
        <v>2.963769221777</v>
      </c>
      <c r="E528" s="32">
        <v>3.1377513361960001</v>
      </c>
    </row>
    <row r="529" spans="2:5" x14ac:dyDescent="0.3">
      <c r="B529" s="32"/>
      <c r="C529" s="32"/>
      <c r="D529" s="32">
        <v>2.484879350316</v>
      </c>
      <c r="E529" s="32">
        <v>2.9765047374439999</v>
      </c>
    </row>
    <row r="530" spans="2:5" x14ac:dyDescent="0.3">
      <c r="B530" s="32"/>
      <c r="C530" s="32"/>
      <c r="D530" s="32">
        <v>2.7264409662290001</v>
      </c>
      <c r="E530" s="32">
        <v>2.7189550896569998</v>
      </c>
    </row>
    <row r="531" spans="2:5" x14ac:dyDescent="0.3">
      <c r="B531" s="32"/>
      <c r="C531" s="32"/>
      <c r="D531" s="32">
        <v>2.6118540096020002</v>
      </c>
      <c r="E531" s="32">
        <v>2.7090233931709999</v>
      </c>
    </row>
    <row r="532" spans="2:5" x14ac:dyDescent="0.3">
      <c r="B532" s="32"/>
      <c r="C532" s="32"/>
      <c r="D532" s="32">
        <v>2.6381160296830002</v>
      </c>
      <c r="E532" s="32">
        <v>2.6141869946780001</v>
      </c>
    </row>
    <row r="533" spans="2:5" x14ac:dyDescent="0.3">
      <c r="B533" s="32"/>
      <c r="C533" s="32"/>
      <c r="D533" s="32">
        <v>3.0037995580580001</v>
      </c>
      <c r="E533" s="32">
        <v>2.4367324049580001</v>
      </c>
    </row>
    <row r="534" spans="2:5" x14ac:dyDescent="0.3">
      <c r="B534" s="32"/>
      <c r="C534" s="32"/>
      <c r="D534" s="32">
        <v>2.5419170960309998</v>
      </c>
      <c r="E534" s="32">
        <v>2.5885559546620001</v>
      </c>
    </row>
    <row r="535" spans="2:5" x14ac:dyDescent="0.3">
      <c r="B535" s="32"/>
      <c r="C535" s="32"/>
      <c r="D535" s="32">
        <v>2.5924399176009998</v>
      </c>
      <c r="E535" s="32">
        <v>3.0556113142579999</v>
      </c>
    </row>
    <row r="536" spans="2:5" x14ac:dyDescent="0.3">
      <c r="B536" s="32"/>
      <c r="C536" s="32"/>
      <c r="D536" s="32">
        <v>2.8831508474219998</v>
      </c>
      <c r="E536" s="32">
        <v>2.8470017981039999</v>
      </c>
    </row>
    <row r="537" spans="2:5" x14ac:dyDescent="0.3">
      <c r="B537" s="32"/>
      <c r="C537" s="32"/>
      <c r="D537" s="32">
        <v>2.6912867407040002</v>
      </c>
      <c r="E537" s="32">
        <v>2.696790304441</v>
      </c>
    </row>
    <row r="538" spans="2:5" x14ac:dyDescent="0.3">
      <c r="B538" s="32"/>
      <c r="C538" s="32"/>
      <c r="D538" s="32">
        <v>3.1475412459499998</v>
      </c>
      <c r="E538" s="32">
        <v>2.5373541650160001</v>
      </c>
    </row>
    <row r="539" spans="2:5" x14ac:dyDescent="0.3">
      <c r="B539" s="32"/>
      <c r="C539" s="32"/>
      <c r="D539" s="32">
        <v>2.1061598890190001</v>
      </c>
      <c r="E539" s="32">
        <v>2.6959826421390001</v>
      </c>
    </row>
    <row r="540" spans="2:5" x14ac:dyDescent="0.3">
      <c r="B540" s="32"/>
      <c r="C540" s="32"/>
      <c r="D540" s="32">
        <v>2.7281963122740001</v>
      </c>
      <c r="E540" s="32">
        <v>2.4114273406429998</v>
      </c>
    </row>
    <row r="541" spans="2:5" x14ac:dyDescent="0.3">
      <c r="B541" s="32"/>
      <c r="C541" s="32"/>
      <c r="D541" s="32">
        <v>2.6974943362769999</v>
      </c>
      <c r="E541" s="32">
        <v>2.9128746183379999</v>
      </c>
    </row>
    <row r="542" spans="2:5" x14ac:dyDescent="0.3">
      <c r="B542" s="32"/>
      <c r="C542" s="32"/>
      <c r="D542" s="32">
        <v>1.716228069132</v>
      </c>
      <c r="E542" s="32">
        <v>2.6357240506049999</v>
      </c>
    </row>
    <row r="543" spans="2:5" x14ac:dyDescent="0.3">
      <c r="B543" s="32"/>
      <c r="C543" s="32"/>
      <c r="D543" s="32">
        <v>2.706191393493</v>
      </c>
      <c r="E543" s="32">
        <v>2.5351060315359999</v>
      </c>
    </row>
    <row r="544" spans="2:5" x14ac:dyDescent="0.3">
      <c r="B544" s="32"/>
      <c r="C544" s="32"/>
      <c r="D544" s="32">
        <v>2.4441048599780002</v>
      </c>
      <c r="E544" s="32">
        <v>2.501010820256</v>
      </c>
    </row>
    <row r="545" spans="2:5" x14ac:dyDescent="0.3">
      <c r="B545" s="32"/>
      <c r="C545" s="32"/>
      <c r="D545" s="32">
        <v>2.9317366390749999</v>
      </c>
      <c r="E545" s="32">
        <v>2.6926430146740001</v>
      </c>
    </row>
    <row r="546" spans="2:5" x14ac:dyDescent="0.3">
      <c r="B546" s="32"/>
      <c r="C546" s="32"/>
      <c r="D546" s="32">
        <v>3.2633632128049999</v>
      </c>
      <c r="E546" s="32">
        <v>2.5922644923629998</v>
      </c>
    </row>
    <row r="547" spans="2:5" x14ac:dyDescent="0.3">
      <c r="B547" s="32"/>
      <c r="C547" s="32"/>
      <c r="D547" s="32">
        <v>2.5163269278390001</v>
      </c>
      <c r="E547" s="32">
        <v>2.829778326509</v>
      </c>
    </row>
    <row r="548" spans="2:5" x14ac:dyDescent="0.3">
      <c r="B548" s="32"/>
      <c r="C548" s="32"/>
      <c r="D548" s="32">
        <v>2.770441647533</v>
      </c>
      <c r="E548" s="32">
        <v>2.832784531837</v>
      </c>
    </row>
    <row r="549" spans="2:5" x14ac:dyDescent="0.3">
      <c r="B549" s="32"/>
      <c r="C549" s="32"/>
      <c r="D549" s="32">
        <v>2.7100962240380002</v>
      </c>
      <c r="E549" s="32">
        <v>2.988966159701</v>
      </c>
    </row>
    <row r="550" spans="2:5" x14ac:dyDescent="0.3">
      <c r="B550" s="32"/>
      <c r="C550" s="32"/>
      <c r="D550" s="32">
        <v>2.4622968163840002</v>
      </c>
      <c r="E550" s="32">
        <v>3.4373160707560002</v>
      </c>
    </row>
    <row r="551" spans="2:5" x14ac:dyDescent="0.3">
      <c r="B551" s="32"/>
      <c r="C551" s="32"/>
      <c r="D551" s="32">
        <v>2.3321008770280001</v>
      </c>
      <c r="E551" s="32">
        <v>3.0007247319700001</v>
      </c>
    </row>
    <row r="552" spans="2:5" x14ac:dyDescent="0.3">
      <c r="B552" s="32"/>
      <c r="C552" s="32"/>
      <c r="D552" s="32">
        <v>3.0042281450499999</v>
      </c>
      <c r="E552" s="32">
        <v>2.448678062091</v>
      </c>
    </row>
    <row r="553" spans="2:5" x14ac:dyDescent="0.3">
      <c r="B553" s="32"/>
      <c r="C553" s="32"/>
      <c r="D553" s="32">
        <v>1.0893428465949999</v>
      </c>
      <c r="E553" s="32">
        <v>2.4282682257969999</v>
      </c>
    </row>
    <row r="554" spans="2:5" x14ac:dyDescent="0.3">
      <c r="B554" s="32"/>
      <c r="C554" s="32"/>
      <c r="D554" s="32">
        <v>2.6344229117900002</v>
      </c>
      <c r="E554" s="32">
        <v>2.5200049748439999</v>
      </c>
    </row>
    <row r="555" spans="2:5" x14ac:dyDescent="0.3">
      <c r="B555" s="32"/>
      <c r="C555" s="32"/>
      <c r="D555" s="32">
        <v>2.66441815619</v>
      </c>
      <c r="E555" s="32">
        <v>2.6390351847210001</v>
      </c>
    </row>
    <row r="556" spans="2:5" x14ac:dyDescent="0.3">
      <c r="B556" s="32"/>
      <c r="C556" s="32"/>
      <c r="D556" s="32">
        <v>2.453206543796</v>
      </c>
      <c r="E556" s="32">
        <v>3.138287279659</v>
      </c>
    </row>
    <row r="557" spans="2:5" x14ac:dyDescent="0.3">
      <c r="B557" s="32"/>
      <c r="C557" s="32"/>
      <c r="D557" s="32">
        <v>2.4058788891299998</v>
      </c>
      <c r="E557" s="32">
        <v>2.5729181452250001</v>
      </c>
    </row>
    <row r="558" spans="2:5" x14ac:dyDescent="0.3">
      <c r="B558" s="32"/>
      <c r="C558" s="32"/>
      <c r="D558" s="32">
        <v>3.254217180735</v>
      </c>
      <c r="E558" s="32">
        <v>2.4870813701359999</v>
      </c>
    </row>
    <row r="559" spans="2:5" x14ac:dyDescent="0.3">
      <c r="B559" s="32"/>
      <c r="C559" s="32"/>
      <c r="D559" s="32">
        <v>2.6892041093130001</v>
      </c>
      <c r="E559" s="32">
        <v>2.9813077120370002</v>
      </c>
    </row>
    <row r="560" spans="2:5" x14ac:dyDescent="0.3">
      <c r="B560" s="32"/>
      <c r="C560" s="32"/>
      <c r="D560" s="32">
        <v>2.5758967174079999</v>
      </c>
      <c r="E560" s="32">
        <v>3.2190500948769998</v>
      </c>
    </row>
    <row r="561" spans="2:5" x14ac:dyDescent="0.3">
      <c r="B561" s="32"/>
      <c r="C561" s="32"/>
      <c r="D561" s="32">
        <v>2.816350645704</v>
      </c>
      <c r="E561" s="32">
        <v>2.7137465751860002</v>
      </c>
    </row>
    <row r="562" spans="2:5" x14ac:dyDescent="0.3">
      <c r="B562" s="32"/>
      <c r="C562" s="32"/>
      <c r="D562" s="32">
        <v>2.6451052549690002</v>
      </c>
      <c r="E562" s="32">
        <v>2.7730930459810001</v>
      </c>
    </row>
    <row r="563" spans="2:5" x14ac:dyDescent="0.3">
      <c r="B563" s="32"/>
      <c r="C563" s="32"/>
      <c r="D563" s="32">
        <v>2.499192949038</v>
      </c>
      <c r="E563" s="32">
        <v>2.7183178520890001</v>
      </c>
    </row>
    <row r="564" spans="2:5" x14ac:dyDescent="0.3">
      <c r="B564" s="32"/>
      <c r="C564" s="32"/>
      <c r="D564" s="32">
        <v>2.8210480343679998</v>
      </c>
      <c r="E564" s="32">
        <v>2.5787631552530001</v>
      </c>
    </row>
    <row r="565" spans="2:5" x14ac:dyDescent="0.3">
      <c r="B565" s="32"/>
      <c r="C565" s="32"/>
      <c r="D565" s="32">
        <v>2.7166923049770002</v>
      </c>
      <c r="E565" s="32">
        <v>2.5864234929240002</v>
      </c>
    </row>
    <row r="566" spans="2:5" x14ac:dyDescent="0.3">
      <c r="B566" s="32"/>
      <c r="C566" s="32"/>
      <c r="D566" s="32">
        <v>2.489344756225</v>
      </c>
      <c r="E566" s="32">
        <v>2.2866782827260002</v>
      </c>
    </row>
    <row r="567" spans="2:5" x14ac:dyDescent="0.3">
      <c r="B567" s="32"/>
      <c r="C567" s="32"/>
      <c r="D567" s="32">
        <v>2.3074323409619999</v>
      </c>
      <c r="E567" s="32">
        <v>2.6828634804620002</v>
      </c>
    </row>
    <row r="568" spans="2:5" x14ac:dyDescent="0.3">
      <c r="B568" s="32"/>
      <c r="C568" s="32"/>
      <c r="D568" s="32">
        <v>2.705524780468</v>
      </c>
      <c r="E568" s="32">
        <v>2.562994788713</v>
      </c>
    </row>
    <row r="569" spans="2:5" x14ac:dyDescent="0.3">
      <c r="B569" s="32"/>
      <c r="C569" s="32"/>
      <c r="D569" s="32">
        <v>2.9805530642889999</v>
      </c>
      <c r="E569" s="32">
        <v>2.5930672187420001</v>
      </c>
    </row>
    <row r="570" spans="2:5" x14ac:dyDescent="0.3">
      <c r="B570" s="32"/>
      <c r="C570" s="32"/>
      <c r="D570" s="32">
        <v>2.5863956510419999</v>
      </c>
      <c r="E570" s="32">
        <v>2.5471455110100001</v>
      </c>
    </row>
    <row r="571" spans="2:5" x14ac:dyDescent="0.3">
      <c r="B571" s="32"/>
      <c r="C571" s="32"/>
      <c r="D571" s="32">
        <v>2.6221641321529998</v>
      </c>
      <c r="E571" s="32">
        <v>2.5362681130209999</v>
      </c>
    </row>
    <row r="572" spans="2:5" x14ac:dyDescent="0.3">
      <c r="B572" s="32"/>
      <c r="C572" s="32"/>
      <c r="D572" s="32">
        <v>2.7305564611149999</v>
      </c>
      <c r="E572" s="32">
        <v>2.7370060425379998</v>
      </c>
    </row>
    <row r="573" spans="2:5" x14ac:dyDescent="0.3">
      <c r="B573" s="32"/>
      <c r="C573" s="32"/>
      <c r="D573" s="32">
        <v>2.5898862591810001</v>
      </c>
      <c r="E573" s="32">
        <v>2.8268527875779998</v>
      </c>
    </row>
    <row r="574" spans="2:5" x14ac:dyDescent="0.3">
      <c r="B574" s="32"/>
      <c r="C574" s="32"/>
      <c r="D574" s="32">
        <v>2.8694852052519999</v>
      </c>
      <c r="E574" s="32">
        <v>2.7288310313730002</v>
      </c>
    </row>
    <row r="575" spans="2:5" x14ac:dyDescent="0.3">
      <c r="B575" s="32"/>
      <c r="C575" s="32"/>
      <c r="D575" s="32">
        <v>2.3420598021969998</v>
      </c>
      <c r="E575" s="32">
        <v>3.2935777270559998</v>
      </c>
    </row>
    <row r="576" spans="2:5" x14ac:dyDescent="0.3">
      <c r="B576" s="32"/>
      <c r="C576" s="32"/>
      <c r="D576" s="32">
        <v>2.7040138366759998</v>
      </c>
      <c r="E576" s="32">
        <v>2.5932615276750002</v>
      </c>
    </row>
    <row r="577" spans="2:5" x14ac:dyDescent="0.3">
      <c r="B577" s="32"/>
      <c r="C577" s="32"/>
      <c r="D577" s="32">
        <v>2.4444030697720001</v>
      </c>
      <c r="E577" s="32">
        <v>2.8953172128500002</v>
      </c>
    </row>
    <row r="578" spans="2:5" x14ac:dyDescent="0.3">
      <c r="B578" s="32"/>
      <c r="C578" s="32"/>
      <c r="D578" s="32">
        <v>2.8323017282670002</v>
      </c>
      <c r="E578" s="32">
        <v>2.9213937031300001</v>
      </c>
    </row>
    <row r="579" spans="2:5" x14ac:dyDescent="0.3">
      <c r="B579" s="32"/>
      <c r="C579" s="32"/>
      <c r="D579" s="32">
        <v>3.0505704944479999</v>
      </c>
      <c r="E579" s="32">
        <v>2.7172308207550002</v>
      </c>
    </row>
    <row r="580" spans="2:5" x14ac:dyDescent="0.3">
      <c r="B580" s="32"/>
      <c r="C580" s="32"/>
      <c r="D580" s="32">
        <v>2.5952882021530002</v>
      </c>
      <c r="E580" s="32">
        <v>2.7127117924320001</v>
      </c>
    </row>
    <row r="581" spans="2:5" x14ac:dyDescent="0.3">
      <c r="B581" s="32"/>
      <c r="C581" s="32"/>
      <c r="D581" s="32">
        <v>2.790801124288</v>
      </c>
      <c r="E581" s="32">
        <v>2.484917314334</v>
      </c>
    </row>
    <row r="582" spans="2:5" x14ac:dyDescent="0.3">
      <c r="B582" s="32"/>
      <c r="C582" s="32"/>
      <c r="D582" s="32">
        <v>2.706423625642</v>
      </c>
      <c r="E582" s="32">
        <v>2.4732606163569999</v>
      </c>
    </row>
    <row r="583" spans="2:5" x14ac:dyDescent="0.3">
      <c r="B583" s="32"/>
      <c r="C583" s="32"/>
      <c r="D583" s="32">
        <v>2.837061965837</v>
      </c>
      <c r="E583" s="32">
        <v>2.8869888611930001</v>
      </c>
    </row>
    <row r="584" spans="2:5" x14ac:dyDescent="0.3">
      <c r="B584" s="32"/>
      <c r="C584" s="32"/>
      <c r="D584" s="32">
        <v>3.2129966699580002</v>
      </c>
      <c r="E584" s="32">
        <v>2.7023953965</v>
      </c>
    </row>
    <row r="585" spans="2:5" x14ac:dyDescent="0.3">
      <c r="B585" s="32"/>
      <c r="C585" s="32"/>
      <c r="D585" s="32">
        <v>2.6539825519139999</v>
      </c>
      <c r="E585" s="32">
        <v>2.743057196554</v>
      </c>
    </row>
    <row r="586" spans="2:5" x14ac:dyDescent="0.3">
      <c r="B586" s="32"/>
      <c r="C586" s="32"/>
      <c r="D586" s="32">
        <v>2.6161661550469999</v>
      </c>
      <c r="E586" s="32">
        <v>2.432409908835</v>
      </c>
    </row>
    <row r="587" spans="2:5" x14ac:dyDescent="0.3">
      <c r="B587" s="32"/>
      <c r="C587" s="32"/>
      <c r="D587" s="32">
        <v>3.061147692294</v>
      </c>
      <c r="E587" s="32">
        <v>2.9724913078089998</v>
      </c>
    </row>
    <row r="588" spans="2:5" x14ac:dyDescent="0.3">
      <c r="B588" s="32"/>
      <c r="C588" s="32"/>
      <c r="D588" s="32">
        <v>2.6419721704680001</v>
      </c>
      <c r="E588" s="32">
        <v>2.5917190076379999</v>
      </c>
    </row>
    <row r="589" spans="2:5" x14ac:dyDescent="0.3">
      <c r="B589" s="32"/>
      <c r="C589" s="32"/>
      <c r="D589" s="32">
        <v>2.8289171453990001</v>
      </c>
      <c r="E589" s="32">
        <v>2.5013199746530002</v>
      </c>
    </row>
    <row r="590" spans="2:5" x14ac:dyDescent="0.3">
      <c r="B590" s="32"/>
      <c r="C590" s="32"/>
      <c r="D590" s="32">
        <v>3.3498678653359999</v>
      </c>
      <c r="E590" s="32">
        <v>2.5957817564579999</v>
      </c>
    </row>
    <row r="591" spans="2:5" x14ac:dyDescent="0.3">
      <c r="B591" s="32"/>
      <c r="C591" s="32"/>
      <c r="D591" s="32">
        <v>2.6043126446059999</v>
      </c>
      <c r="E591" s="32">
        <v>2.8378261302259999</v>
      </c>
    </row>
    <row r="592" spans="2:5" x14ac:dyDescent="0.3">
      <c r="B592" s="32"/>
      <c r="C592" s="32"/>
      <c r="D592" s="32">
        <v>2.2693511474079999</v>
      </c>
      <c r="E592" s="32">
        <v>2.8878546113080001</v>
      </c>
    </row>
    <row r="593" spans="2:5" x14ac:dyDescent="0.3">
      <c r="B593" s="32"/>
      <c r="C593" s="32"/>
      <c r="D593" s="32">
        <v>2.7140235849579999</v>
      </c>
      <c r="E593" s="32">
        <v>2.715120388381</v>
      </c>
    </row>
    <row r="594" spans="2:5" x14ac:dyDescent="0.3">
      <c r="B594" s="32"/>
      <c r="C594" s="32"/>
      <c r="D594" s="32">
        <v>3.3887476372459999</v>
      </c>
      <c r="E594" s="32">
        <v>2.6707181248879999</v>
      </c>
    </row>
    <row r="595" spans="2:5" x14ac:dyDescent="0.3">
      <c r="B595" s="32"/>
      <c r="C595" s="32"/>
      <c r="D595" s="32">
        <v>2.2168585813270001</v>
      </c>
      <c r="E595" s="32">
        <v>2.9330499981860001</v>
      </c>
    </row>
    <row r="596" spans="2:5" x14ac:dyDescent="0.3">
      <c r="B596" s="32"/>
      <c r="C596" s="32"/>
      <c r="D596" s="32">
        <v>2.9593734653060002</v>
      </c>
      <c r="E596" s="32">
        <v>2.2320798891129998</v>
      </c>
    </row>
    <row r="597" spans="2:5" x14ac:dyDescent="0.3">
      <c r="B597" s="32"/>
      <c r="C597" s="32"/>
      <c r="D597" s="32">
        <v>3.1127332846229998</v>
      </c>
      <c r="E597" s="32">
        <v>2.6397570403159998</v>
      </c>
    </row>
    <row r="598" spans="2:5" x14ac:dyDescent="0.3">
      <c r="B598" s="32"/>
      <c r="C598" s="32"/>
      <c r="D598" s="32">
        <v>2.8897228501529999</v>
      </c>
      <c r="E598" s="32">
        <v>2.9164635322920001</v>
      </c>
    </row>
    <row r="599" spans="2:5" x14ac:dyDescent="0.3">
      <c r="B599" s="32"/>
      <c r="C599" s="32"/>
      <c r="D599" s="32">
        <v>2.778016889361</v>
      </c>
      <c r="E599" s="32">
        <v>3.416815658505</v>
      </c>
    </row>
    <row r="600" spans="2:5" x14ac:dyDescent="0.3">
      <c r="B600" s="32"/>
      <c r="C600" s="32"/>
      <c r="D600" s="32">
        <v>2.4197361670630002</v>
      </c>
      <c r="E600" s="32">
        <v>2.6386680256439998</v>
      </c>
    </row>
    <row r="601" spans="2:5" x14ac:dyDescent="0.3">
      <c r="B601" s="32"/>
      <c r="C601" s="32"/>
      <c r="D601" s="32">
        <v>2.4569958961039999</v>
      </c>
      <c r="E601" s="32">
        <v>3.1753405299300002</v>
      </c>
    </row>
    <row r="602" spans="2:5" x14ac:dyDescent="0.3">
      <c r="B602" s="32"/>
      <c r="C602" s="32"/>
      <c r="D602" s="32">
        <v>2.3763032870099998</v>
      </c>
      <c r="E602" s="32">
        <v>2.2932665294230001</v>
      </c>
    </row>
    <row r="603" spans="2:5" x14ac:dyDescent="0.3">
      <c r="B603" s="32"/>
      <c r="C603" s="32"/>
      <c r="D603" s="32">
        <v>2.5932860155049999</v>
      </c>
      <c r="E603" s="32">
        <v>2.7755229646449999</v>
      </c>
    </row>
    <row r="604" spans="2:5" x14ac:dyDescent="0.3">
      <c r="B604" s="32"/>
      <c r="C604" s="32"/>
      <c r="D604" s="32">
        <v>2.7324688019819998</v>
      </c>
      <c r="E604" s="32">
        <v>2.822222715004</v>
      </c>
    </row>
    <row r="605" spans="2:5" x14ac:dyDescent="0.3">
      <c r="B605" s="32"/>
      <c r="C605" s="32"/>
      <c r="D605" s="32">
        <v>2.8380004463509998</v>
      </c>
      <c r="E605" s="32">
        <v>3.1490846435200002</v>
      </c>
    </row>
    <row r="606" spans="2:5" x14ac:dyDescent="0.3">
      <c r="B606" s="32"/>
      <c r="C606" s="32"/>
      <c r="D606" s="32">
        <v>2.6266025439699998</v>
      </c>
      <c r="E606" s="32">
        <v>2.842861909951</v>
      </c>
    </row>
    <row r="607" spans="2:5" x14ac:dyDescent="0.3">
      <c r="B607" s="32"/>
      <c r="C607" s="32"/>
      <c r="D607" s="32">
        <v>2.7185343421920001</v>
      </c>
      <c r="E607" s="32">
        <v>2.522730534091</v>
      </c>
    </row>
    <row r="608" spans="2:5" x14ac:dyDescent="0.3">
      <c r="B608" s="32"/>
      <c r="C608" s="32"/>
      <c r="D608" s="32">
        <v>2.632091286319</v>
      </c>
      <c r="E608" s="32">
        <v>2.6308521353969998</v>
      </c>
    </row>
    <row r="609" spans="2:5" x14ac:dyDescent="0.3">
      <c r="B609" s="32"/>
      <c r="C609" s="32"/>
      <c r="D609" s="32">
        <v>2.8386110960690001</v>
      </c>
      <c r="E609" s="32">
        <v>2.736477891721</v>
      </c>
    </row>
    <row r="610" spans="2:5" x14ac:dyDescent="0.3">
      <c r="B610" s="32"/>
      <c r="C610" s="32"/>
      <c r="D610" s="32">
        <v>3.3329046084809999</v>
      </c>
      <c r="E610" s="32">
        <v>2.4771009936259998</v>
      </c>
    </row>
    <row r="611" spans="2:5" x14ac:dyDescent="0.3">
      <c r="B611" s="32"/>
      <c r="C611" s="32"/>
      <c r="D611" s="32">
        <v>2.588989534315</v>
      </c>
      <c r="E611" s="32">
        <v>3.192536567406</v>
      </c>
    </row>
    <row r="612" spans="2:5" x14ac:dyDescent="0.3">
      <c r="B612" s="32"/>
      <c r="C612" s="32"/>
      <c r="D612" s="32">
        <v>2.6758651235670001</v>
      </c>
      <c r="E612" s="32">
        <v>2.9977880523540001</v>
      </c>
    </row>
    <row r="613" spans="2:5" x14ac:dyDescent="0.3">
      <c r="B613" s="32"/>
      <c r="C613" s="32"/>
      <c r="D613" s="32">
        <v>2.8133055797969999</v>
      </c>
      <c r="E613" s="32">
        <v>2.5421433549149999</v>
      </c>
    </row>
    <row r="614" spans="2:5" x14ac:dyDescent="0.3">
      <c r="B614" s="32"/>
      <c r="C614" s="32"/>
      <c r="D614" s="32">
        <v>2.502333956657</v>
      </c>
      <c r="E614" s="32">
        <v>2.5139365236020002</v>
      </c>
    </row>
    <row r="615" spans="2:5" x14ac:dyDescent="0.3">
      <c r="B615" s="32"/>
      <c r="C615" s="32"/>
      <c r="D615" s="32">
        <v>2.7249771817189998</v>
      </c>
      <c r="E615" s="32">
        <v>2.616077203523</v>
      </c>
    </row>
    <row r="616" spans="2:5" x14ac:dyDescent="0.3">
      <c r="B616" s="32"/>
      <c r="C616" s="32"/>
      <c r="D616" s="32">
        <v>2.3037743397980002</v>
      </c>
      <c r="E616" s="32">
        <v>2.8328091123269998</v>
      </c>
    </row>
    <row r="617" spans="2:5" x14ac:dyDescent="0.3">
      <c r="B617" s="32"/>
      <c r="C617" s="32"/>
      <c r="D617" s="32">
        <v>2.2134206559749998</v>
      </c>
      <c r="E617" s="32">
        <v>2.770115593221</v>
      </c>
    </row>
    <row r="618" spans="2:5" x14ac:dyDescent="0.3">
      <c r="B618" s="32"/>
      <c r="C618" s="32"/>
      <c r="D618" s="32">
        <v>2.696329086879</v>
      </c>
      <c r="E618" s="32">
        <v>2.3747908422520001</v>
      </c>
    </row>
    <row r="619" spans="2:5" x14ac:dyDescent="0.3">
      <c r="B619" s="32"/>
      <c r="C619" s="32"/>
      <c r="D619" s="32">
        <v>2.8415476909700002</v>
      </c>
      <c r="E619" s="32">
        <v>2.8664832489290002</v>
      </c>
    </row>
    <row r="620" spans="2:5" x14ac:dyDescent="0.3">
      <c r="B620" s="32"/>
      <c r="C620" s="32"/>
      <c r="D620" s="32">
        <v>2.5864989168869998</v>
      </c>
      <c r="E620" s="32">
        <v>2.7765606958609999</v>
      </c>
    </row>
    <row r="621" spans="2:5" x14ac:dyDescent="0.3">
      <c r="B621" s="32"/>
      <c r="C621" s="32"/>
      <c r="D621" s="32">
        <v>2.628465297525</v>
      </c>
      <c r="E621" s="32">
        <v>3.0295429178769999</v>
      </c>
    </row>
    <row r="622" spans="2:5" x14ac:dyDescent="0.3">
      <c r="B622" s="32"/>
      <c r="C622" s="32"/>
      <c r="D622" s="32">
        <v>2.8401091269809999</v>
      </c>
      <c r="E622" s="32">
        <v>2.591060384795</v>
      </c>
    </row>
    <row r="623" spans="2:5" x14ac:dyDescent="0.3">
      <c r="B623" s="32"/>
      <c r="C623" s="32"/>
      <c r="D623" s="32">
        <v>2.4501129200479999</v>
      </c>
      <c r="E623" s="32">
        <v>2.7336333588819999</v>
      </c>
    </row>
    <row r="624" spans="2:5" x14ac:dyDescent="0.3">
      <c r="B624" s="32"/>
      <c r="C624" s="32"/>
      <c r="D624" s="32">
        <v>2.607294405517</v>
      </c>
      <c r="E624" s="32">
        <v>2.7265069276689999</v>
      </c>
    </row>
    <row r="625" spans="2:5" x14ac:dyDescent="0.3">
      <c r="B625" s="32"/>
      <c r="C625" s="32"/>
      <c r="D625" s="32">
        <v>2.7681438897000001</v>
      </c>
      <c r="E625" s="32">
        <v>2.9782428872229998</v>
      </c>
    </row>
    <row r="626" spans="2:5" x14ac:dyDescent="0.3">
      <c r="B626" s="32"/>
      <c r="C626" s="32"/>
      <c r="D626" s="32">
        <v>2.694017803336</v>
      </c>
      <c r="E626" s="32">
        <v>3.0726785324570001</v>
      </c>
    </row>
    <row r="627" spans="2:5" x14ac:dyDescent="0.3">
      <c r="B627" s="32"/>
      <c r="C627" s="32"/>
      <c r="D627" s="32">
        <v>2.6216078908570002</v>
      </c>
      <c r="E627" s="32">
        <v>2.9364924818540001</v>
      </c>
    </row>
    <row r="628" spans="2:5" x14ac:dyDescent="0.3">
      <c r="B628" s="32"/>
      <c r="C628" s="32"/>
      <c r="D628" s="32">
        <v>2.6595614542780002</v>
      </c>
      <c r="E628" s="32">
        <v>2.9396946836460001</v>
      </c>
    </row>
    <row r="629" spans="2:5" x14ac:dyDescent="0.3">
      <c r="B629" s="32"/>
      <c r="C629" s="32"/>
      <c r="D629" s="32">
        <v>2.5887910910479999</v>
      </c>
      <c r="E629" s="32">
        <v>2.7806489743620002</v>
      </c>
    </row>
    <row r="630" spans="2:5" x14ac:dyDescent="0.3">
      <c r="B630" s="32"/>
      <c r="C630" s="32"/>
      <c r="D630" s="32">
        <v>2.5855479297819999</v>
      </c>
      <c r="E630" s="32">
        <v>2.4490437556589999</v>
      </c>
    </row>
    <row r="631" spans="2:5" x14ac:dyDescent="0.3">
      <c r="B631" s="32"/>
      <c r="C631" s="32"/>
      <c r="D631" s="32">
        <v>2.9545191416050001</v>
      </c>
      <c r="E631" s="32">
        <v>2.5722954539509999</v>
      </c>
    </row>
    <row r="632" spans="2:5" x14ac:dyDescent="0.3">
      <c r="B632" s="32"/>
      <c r="C632" s="32"/>
      <c r="D632" s="32">
        <v>2.2028626317620001</v>
      </c>
      <c r="E632" s="32">
        <v>2.9049259884010001</v>
      </c>
    </row>
    <row r="633" spans="2:5" x14ac:dyDescent="0.3">
      <c r="B633" s="32"/>
      <c r="C633" s="32"/>
      <c r="D633" s="32">
        <v>2.5229453654820002</v>
      </c>
      <c r="E633" s="32">
        <v>2.6893048243259998</v>
      </c>
    </row>
    <row r="634" spans="2:5" x14ac:dyDescent="0.3">
      <c r="B634" s="32"/>
      <c r="C634" s="32"/>
      <c r="D634" s="32">
        <v>2.4877364022980002</v>
      </c>
      <c r="E634" s="32">
        <v>2.873062095691</v>
      </c>
    </row>
    <row r="635" spans="2:5" x14ac:dyDescent="0.3">
      <c r="B635" s="32"/>
      <c r="C635" s="32"/>
      <c r="D635" s="32">
        <v>2.8114387656819999</v>
      </c>
      <c r="E635" s="32">
        <v>2.3200216779080001</v>
      </c>
    </row>
    <row r="636" spans="2:5" x14ac:dyDescent="0.3">
      <c r="B636" s="32"/>
      <c r="C636" s="32"/>
      <c r="D636" s="32">
        <v>3.0737603593610001</v>
      </c>
      <c r="E636" s="32">
        <v>2.3782753494770001</v>
      </c>
    </row>
    <row r="637" spans="2:5" x14ac:dyDescent="0.3">
      <c r="B637" s="32"/>
      <c r="C637" s="32"/>
      <c r="D637" s="32">
        <v>3.295650189941</v>
      </c>
      <c r="E637" s="32">
        <v>2.5070556775930002</v>
      </c>
    </row>
    <row r="638" spans="2:5" x14ac:dyDescent="0.3">
      <c r="B638" s="32"/>
      <c r="C638" s="32"/>
      <c r="D638" s="32">
        <v>2.340521527101</v>
      </c>
      <c r="E638" s="32">
        <v>2.8292758176050001</v>
      </c>
    </row>
    <row r="639" spans="2:5" x14ac:dyDescent="0.3">
      <c r="B639" s="32"/>
      <c r="C639" s="32"/>
      <c r="D639" s="32">
        <v>2.696980274295</v>
      </c>
      <c r="E639" s="32">
        <v>3.1916308248540002</v>
      </c>
    </row>
    <row r="640" spans="2:5" x14ac:dyDescent="0.3">
      <c r="B640" s="32"/>
      <c r="C640" s="32"/>
      <c r="D640" s="32">
        <v>2.5634311918170001</v>
      </c>
      <c r="E640" s="32">
        <v>2.7398951813310002</v>
      </c>
    </row>
    <row r="641" spans="2:5" x14ac:dyDescent="0.3">
      <c r="B641" s="32"/>
      <c r="C641" s="32"/>
      <c r="D641" s="32">
        <v>3.145980559342</v>
      </c>
      <c r="E641" s="32">
        <v>2.8587563125209998</v>
      </c>
    </row>
    <row r="642" spans="2:5" x14ac:dyDescent="0.3">
      <c r="B642" s="32"/>
      <c r="C642" s="32"/>
      <c r="D642" s="32">
        <v>2.8092129323830002</v>
      </c>
      <c r="E642" s="32">
        <v>2.2910184981100001</v>
      </c>
    </row>
    <row r="643" spans="2:5" x14ac:dyDescent="0.3">
      <c r="B643" s="32"/>
      <c r="C643" s="32"/>
      <c r="D643" s="32">
        <v>2.6307107690649998</v>
      </c>
      <c r="E643" s="32">
        <v>2.7400822624460002</v>
      </c>
    </row>
    <row r="644" spans="2:5" x14ac:dyDescent="0.3">
      <c r="B644" s="32"/>
      <c r="C644" s="32"/>
      <c r="D644" s="32">
        <v>3.3275260534059998</v>
      </c>
      <c r="E644" s="32">
        <v>2.3118828582109998</v>
      </c>
    </row>
    <row r="645" spans="2:5" x14ac:dyDescent="0.3">
      <c r="B645" s="32"/>
      <c r="C645" s="32"/>
      <c r="D645" s="32">
        <v>2.8616160077899999</v>
      </c>
      <c r="E645" s="32">
        <v>2.557137256541</v>
      </c>
    </row>
    <row r="646" spans="2:5" x14ac:dyDescent="0.3">
      <c r="B646" s="32"/>
      <c r="C646" s="32"/>
      <c r="D646" s="32">
        <v>2.6482141931199998</v>
      </c>
      <c r="E646" s="32">
        <v>2.9330071690819999</v>
      </c>
    </row>
    <row r="647" spans="2:5" x14ac:dyDescent="0.3">
      <c r="B647" s="32"/>
      <c r="C647" s="32"/>
      <c r="D647" s="32">
        <v>2.7814682715760002</v>
      </c>
      <c r="E647" s="32">
        <v>2.9979904530830002</v>
      </c>
    </row>
    <row r="648" spans="2:5" x14ac:dyDescent="0.3">
      <c r="B648" s="32"/>
      <c r="C648" s="32"/>
      <c r="D648" s="32">
        <v>2.447280974805</v>
      </c>
      <c r="E648" s="32">
        <v>2.3381196704890002</v>
      </c>
    </row>
    <row r="649" spans="2:5" x14ac:dyDescent="0.3">
      <c r="B649" s="32"/>
      <c r="C649" s="32"/>
      <c r="D649" s="32">
        <v>2.6260120557020001</v>
      </c>
      <c r="E649" s="32">
        <v>2.5365259289540001</v>
      </c>
    </row>
    <row r="650" spans="2:5" x14ac:dyDescent="0.3">
      <c r="B650" s="32"/>
      <c r="C650" s="32"/>
      <c r="D650" s="32">
        <v>2.7661421798300001</v>
      </c>
      <c r="E650" s="32">
        <v>2.7587639974560001</v>
      </c>
    </row>
    <row r="651" spans="2:5" x14ac:dyDescent="0.3">
      <c r="B651" s="32"/>
      <c r="C651" s="32"/>
      <c r="D651" s="32">
        <v>2.8164213178340001</v>
      </c>
      <c r="E651" s="32">
        <v>3.0080231590720001</v>
      </c>
    </row>
    <row r="652" spans="2:5" x14ac:dyDescent="0.3">
      <c r="B652" s="32"/>
      <c r="C652" s="32"/>
      <c r="D652" s="32">
        <v>2.7950811199899999</v>
      </c>
      <c r="E652" s="32">
        <v>2.9321405790939998</v>
      </c>
    </row>
    <row r="653" spans="2:5" x14ac:dyDescent="0.3">
      <c r="B653" s="32"/>
      <c r="C653" s="32"/>
      <c r="D653" s="32">
        <v>2.6285691759010001</v>
      </c>
      <c r="E653" s="32">
        <v>2.607910008608</v>
      </c>
    </row>
    <row r="654" spans="2:5" x14ac:dyDescent="0.3">
      <c r="B654" s="32"/>
      <c r="C654" s="32"/>
      <c r="D654" s="32">
        <v>2.7192637992159998</v>
      </c>
      <c r="E654" s="32">
        <v>2.827041085311</v>
      </c>
    </row>
    <row r="655" spans="2:5" x14ac:dyDescent="0.3">
      <c r="B655" s="32"/>
      <c r="C655" s="32"/>
      <c r="D655" s="32">
        <v>2.301497796524</v>
      </c>
      <c r="E655" s="32">
        <v>2.6575363837710002</v>
      </c>
    </row>
    <row r="656" spans="2:5" x14ac:dyDescent="0.3">
      <c r="B656" s="32"/>
      <c r="C656" s="32"/>
      <c r="D656" s="32">
        <v>2.8826789916219999</v>
      </c>
      <c r="E656" s="32">
        <v>3.0617291339060002</v>
      </c>
    </row>
    <row r="657" spans="2:5" x14ac:dyDescent="0.3">
      <c r="B657" s="32"/>
      <c r="C657" s="32"/>
      <c r="D657" s="32">
        <v>2.7030597824670002</v>
      </c>
      <c r="E657" s="32">
        <v>3.1091382924570001</v>
      </c>
    </row>
    <row r="658" spans="2:5" x14ac:dyDescent="0.3">
      <c r="B658" s="32"/>
      <c r="C658" s="32"/>
      <c r="D658" s="32">
        <v>2.9935473929379999</v>
      </c>
      <c r="E658" s="32">
        <v>2.7476612215989999</v>
      </c>
    </row>
    <row r="659" spans="2:5" x14ac:dyDescent="0.3">
      <c r="B659" s="32"/>
      <c r="C659" s="32"/>
      <c r="D659" s="32">
        <v>2.918415135829</v>
      </c>
      <c r="E659" s="32">
        <v>2.4282556573130001</v>
      </c>
    </row>
    <row r="660" spans="2:5" x14ac:dyDescent="0.3">
      <c r="B660" s="32"/>
      <c r="C660" s="32"/>
      <c r="D660" s="32">
        <v>2.6904392899870002</v>
      </c>
      <c r="E660" s="32">
        <v>2.7152709264250001</v>
      </c>
    </row>
    <row r="661" spans="2:5" x14ac:dyDescent="0.3">
      <c r="B661" s="32"/>
      <c r="C661" s="32"/>
      <c r="D661" s="32">
        <v>3.1212423097670001</v>
      </c>
      <c r="E661" s="32">
        <v>2.1478387930620002</v>
      </c>
    </row>
    <row r="662" spans="2:5" x14ac:dyDescent="0.3">
      <c r="B662" s="32"/>
      <c r="C662" s="32"/>
      <c r="D662" s="32">
        <v>2.710781142993</v>
      </c>
      <c r="E662" s="32">
        <v>2.5726894247010001</v>
      </c>
    </row>
    <row r="663" spans="2:5" x14ac:dyDescent="0.3">
      <c r="B663" s="32"/>
      <c r="C663" s="32"/>
      <c r="D663" s="32">
        <v>2.6109566680620002</v>
      </c>
      <c r="E663" s="32">
        <v>2.633048460625</v>
      </c>
    </row>
    <row r="664" spans="2:5" x14ac:dyDescent="0.3">
      <c r="B664" s="32"/>
      <c r="C664" s="32"/>
      <c r="D664" s="32">
        <v>2.653752471872</v>
      </c>
      <c r="E664" s="32">
        <v>2.5254268721940001</v>
      </c>
    </row>
    <row r="665" spans="2:5" x14ac:dyDescent="0.3">
      <c r="B665" s="32"/>
      <c r="C665" s="32"/>
      <c r="D665" s="32">
        <v>2.3666658141769998</v>
      </c>
      <c r="E665" s="32">
        <v>2.496377693661</v>
      </c>
    </row>
    <row r="666" spans="2:5" x14ac:dyDescent="0.3">
      <c r="B666" s="32"/>
      <c r="C666" s="32"/>
      <c r="D666" s="32">
        <v>3.039411758924</v>
      </c>
      <c r="E666" s="32">
        <v>2.6424744604289998</v>
      </c>
    </row>
    <row r="667" spans="2:5" x14ac:dyDescent="0.3">
      <c r="B667" s="32"/>
      <c r="C667" s="32"/>
      <c r="D667" s="32">
        <v>3.1436941991620002</v>
      </c>
      <c r="E667" s="32">
        <v>2.826160219883</v>
      </c>
    </row>
    <row r="668" spans="2:5" x14ac:dyDescent="0.3">
      <c r="B668" s="32"/>
      <c r="C668" s="32"/>
      <c r="D668" s="32">
        <v>2.9436009091119999</v>
      </c>
      <c r="E668" s="32">
        <v>3.016271646746</v>
      </c>
    </row>
    <row r="669" spans="2:5" x14ac:dyDescent="0.3">
      <c r="B669" s="32"/>
      <c r="C669" s="32"/>
      <c r="D669" s="32">
        <v>2.2782955880940001</v>
      </c>
      <c r="E669" s="32">
        <v>3.0641870522530001</v>
      </c>
    </row>
    <row r="670" spans="2:5" x14ac:dyDescent="0.3">
      <c r="B670" s="32"/>
      <c r="C670" s="32"/>
      <c r="D670" s="32">
        <v>3.0328942367399998</v>
      </c>
      <c r="E670" s="32">
        <v>2.6315317831330001</v>
      </c>
    </row>
    <row r="671" spans="2:5" x14ac:dyDescent="0.3">
      <c r="B671" s="32"/>
      <c r="C671" s="32"/>
      <c r="D671" s="32">
        <v>2.664625180971</v>
      </c>
      <c r="E671" s="32">
        <v>2.793508064274</v>
      </c>
    </row>
    <row r="672" spans="2:5" x14ac:dyDescent="0.3">
      <c r="B672" s="32"/>
      <c r="C672" s="32"/>
      <c r="D672" s="32">
        <v>2.5203640632659998</v>
      </c>
      <c r="E672" s="32">
        <v>2.9280985828219999</v>
      </c>
    </row>
    <row r="673" spans="2:5" x14ac:dyDescent="0.3">
      <c r="B673" s="32"/>
      <c r="C673" s="32"/>
      <c r="D673" s="32">
        <v>2.7722314715779999</v>
      </c>
      <c r="E673" s="32">
        <v>2.400074661503</v>
      </c>
    </row>
    <row r="674" spans="2:5" x14ac:dyDescent="0.3">
      <c r="B674" s="32"/>
      <c r="C674" s="32"/>
      <c r="D674" s="32">
        <v>2.3547948207439999</v>
      </c>
      <c r="E674" s="32">
        <v>2.4876497591239999</v>
      </c>
    </row>
    <row r="675" spans="2:5" x14ac:dyDescent="0.3">
      <c r="B675" s="32"/>
      <c r="C675" s="32"/>
      <c r="D675" s="32">
        <v>2.8412650384739999</v>
      </c>
      <c r="E675" s="32">
        <v>2.7372217537500001</v>
      </c>
    </row>
    <row r="676" spans="2:5" x14ac:dyDescent="0.3">
      <c r="B676" s="32"/>
      <c r="C676" s="32"/>
      <c r="D676" s="32">
        <v>2.6489172946120001</v>
      </c>
      <c r="E676" s="32">
        <v>3.05317306277</v>
      </c>
    </row>
    <row r="677" spans="2:5" x14ac:dyDescent="0.3">
      <c r="B677" s="32"/>
      <c r="C677" s="32"/>
      <c r="D677" s="32">
        <v>1.9345713685920001</v>
      </c>
      <c r="E677" s="32">
        <v>2.8258992315000002</v>
      </c>
    </row>
    <row r="678" spans="2:5" x14ac:dyDescent="0.3">
      <c r="B678" s="32"/>
      <c r="C678" s="32"/>
      <c r="D678" s="32">
        <v>3.1891053254749999</v>
      </c>
      <c r="E678" s="32">
        <v>2.3669196927709999</v>
      </c>
    </row>
    <row r="679" spans="2:5" x14ac:dyDescent="0.3">
      <c r="B679" s="32"/>
      <c r="C679" s="32"/>
      <c r="D679" s="32">
        <v>2.602883870746</v>
      </c>
      <c r="E679" s="32">
        <v>2.87994566897</v>
      </c>
    </row>
    <row r="680" spans="2:5" x14ac:dyDescent="0.3">
      <c r="B680" s="32"/>
      <c r="C680" s="32"/>
      <c r="D680" s="32">
        <v>3.2384421362540001</v>
      </c>
      <c r="E680" s="32">
        <v>2.7777221691989999</v>
      </c>
    </row>
    <row r="681" spans="2:5" x14ac:dyDescent="0.3">
      <c r="B681" s="32"/>
      <c r="C681" s="32"/>
      <c r="D681" s="32">
        <v>2.6602861288590001</v>
      </c>
      <c r="E681" s="32">
        <v>2.8550942043559999</v>
      </c>
    </row>
    <row r="682" spans="2:5" x14ac:dyDescent="0.3">
      <c r="B682" s="32"/>
      <c r="C682" s="32"/>
      <c r="D682" s="32">
        <v>2.4453133607040001</v>
      </c>
      <c r="E682" s="32">
        <v>2.8594396972089999</v>
      </c>
    </row>
    <row r="683" spans="2:5" x14ac:dyDescent="0.3">
      <c r="B683" s="32"/>
      <c r="C683" s="32"/>
      <c r="D683" s="32">
        <v>2.962531658334</v>
      </c>
      <c r="E683" s="32">
        <v>3.0639821946549999</v>
      </c>
    </row>
    <row r="684" spans="2:5" x14ac:dyDescent="0.3">
      <c r="B684" s="32"/>
      <c r="C684" s="32"/>
      <c r="D684" s="32">
        <v>2.6728241093579999</v>
      </c>
      <c r="E684" s="32">
        <v>3.0374538291039999</v>
      </c>
    </row>
    <row r="685" spans="2:5" x14ac:dyDescent="0.3">
      <c r="B685" s="32"/>
      <c r="C685" s="32"/>
      <c r="D685" s="32">
        <v>2.7027617552050001</v>
      </c>
      <c r="E685" s="32">
        <v>2.7554841631690001</v>
      </c>
    </row>
    <row r="686" spans="2:5" x14ac:dyDescent="0.3">
      <c r="B686" s="32"/>
      <c r="C686" s="32"/>
      <c r="D686" s="32">
        <v>2.5370581287689999</v>
      </c>
      <c r="E686" s="32">
        <v>2.6181026138229999</v>
      </c>
    </row>
    <row r="687" spans="2:5" x14ac:dyDescent="0.3">
      <c r="B687" s="32"/>
      <c r="C687" s="32"/>
      <c r="D687" s="32">
        <v>3.4331001280070002</v>
      </c>
      <c r="E687" s="32">
        <v>2.4313518281820001</v>
      </c>
    </row>
    <row r="688" spans="2:5" x14ac:dyDescent="0.3">
      <c r="B688" s="32"/>
      <c r="C688" s="32"/>
      <c r="D688" s="32">
        <v>2.534191515941</v>
      </c>
      <c r="E688" s="32">
        <v>3.098260999756</v>
      </c>
    </row>
    <row r="689" spans="2:5" x14ac:dyDescent="0.3">
      <c r="B689" s="32"/>
      <c r="C689" s="32"/>
      <c r="D689" s="32">
        <v>2.775488817856</v>
      </c>
      <c r="E689" s="32">
        <v>3.1326436730029998</v>
      </c>
    </row>
    <row r="690" spans="2:5" x14ac:dyDescent="0.3">
      <c r="B690" s="32"/>
      <c r="C690" s="32"/>
      <c r="D690" s="32">
        <v>2.7087204874020001</v>
      </c>
      <c r="E690" s="32">
        <v>2.7726406504250001</v>
      </c>
    </row>
    <row r="691" spans="2:5" x14ac:dyDescent="0.3">
      <c r="B691" s="32"/>
      <c r="C691" s="32"/>
      <c r="D691" s="32">
        <v>2.6114811661520001</v>
      </c>
      <c r="E691" s="32">
        <v>2.573565939966</v>
      </c>
    </row>
    <row r="692" spans="2:5" x14ac:dyDescent="0.3">
      <c r="B692" s="32"/>
      <c r="C692" s="32"/>
      <c r="D692" s="32">
        <v>2.7131091372570002</v>
      </c>
      <c r="E692" s="32">
        <v>2.9741995673620001</v>
      </c>
    </row>
    <row r="693" spans="2:5" x14ac:dyDescent="0.3">
      <c r="B693" s="32"/>
      <c r="C693" s="32"/>
      <c r="D693" s="32">
        <v>2.9105030176889999</v>
      </c>
      <c r="E693" s="32">
        <v>2.9121303859630001</v>
      </c>
    </row>
    <row r="694" spans="2:5" x14ac:dyDescent="0.3">
      <c r="B694" s="32"/>
      <c r="C694" s="32"/>
      <c r="D694" s="32">
        <v>2.5738427339159999</v>
      </c>
      <c r="E694" s="32">
        <v>2.8053920206740002</v>
      </c>
    </row>
    <row r="695" spans="2:5" x14ac:dyDescent="0.3">
      <c r="B695" s="32"/>
      <c r="C695" s="32"/>
      <c r="D695" s="32">
        <v>2.4343630231710001</v>
      </c>
      <c r="E695" s="32">
        <v>2.7495140277969998</v>
      </c>
    </row>
    <row r="696" spans="2:5" x14ac:dyDescent="0.3">
      <c r="B696" s="32"/>
      <c r="C696" s="32"/>
      <c r="D696" s="32">
        <v>2.7268938147589998</v>
      </c>
      <c r="E696" s="32">
        <v>2.6949784190320001</v>
      </c>
    </row>
    <row r="697" spans="2:5" x14ac:dyDescent="0.3">
      <c r="B697" s="32"/>
      <c r="C697" s="32"/>
      <c r="D697" s="32">
        <v>2.616255382162</v>
      </c>
      <c r="E697" s="32">
        <v>3.13448220657</v>
      </c>
    </row>
    <row r="698" spans="2:5" x14ac:dyDescent="0.3">
      <c r="B698" s="32"/>
      <c r="C698" s="32"/>
      <c r="D698" s="32">
        <v>2.5854328028450002</v>
      </c>
      <c r="E698" s="32">
        <v>2.083122781333</v>
      </c>
    </row>
    <row r="699" spans="2:5" x14ac:dyDescent="0.3">
      <c r="B699" s="32"/>
      <c r="C699" s="32"/>
      <c r="D699" s="32">
        <v>2.8130920931359999</v>
      </c>
      <c r="E699" s="32">
        <v>2.1170989967480001</v>
      </c>
    </row>
    <row r="700" spans="2:5" x14ac:dyDescent="0.3">
      <c r="B700" s="32"/>
      <c r="C700" s="32"/>
      <c r="D700" s="32">
        <v>2.8556749663110002</v>
      </c>
      <c r="E700" s="32">
        <v>2.3276548407640001</v>
      </c>
    </row>
    <row r="701" spans="2:5" x14ac:dyDescent="0.3">
      <c r="B701" s="32"/>
      <c r="C701" s="32"/>
      <c r="D701" s="32">
        <v>2.6225695297449998</v>
      </c>
      <c r="E701" s="32">
        <v>2.8212902532420001</v>
      </c>
    </row>
    <row r="702" spans="2:5" x14ac:dyDescent="0.3">
      <c r="B702" s="32"/>
      <c r="C702" s="32"/>
      <c r="D702" s="32">
        <v>2.6535727738529999</v>
      </c>
      <c r="E702" s="32">
        <v>2.3825705214599999</v>
      </c>
    </row>
    <row r="703" spans="2:5" x14ac:dyDescent="0.3">
      <c r="B703" s="32"/>
      <c r="C703" s="32"/>
      <c r="D703" s="32">
        <v>2.4074424707589999</v>
      </c>
      <c r="E703" s="32">
        <v>2.8392861419819999</v>
      </c>
    </row>
    <row r="704" spans="2:5" x14ac:dyDescent="0.3">
      <c r="B704" s="32"/>
      <c r="C704" s="32"/>
      <c r="D704" s="32">
        <v>2.5154948490470002</v>
      </c>
      <c r="E704" s="32">
        <v>2.6323712648359998</v>
      </c>
    </row>
    <row r="705" spans="2:5" x14ac:dyDescent="0.3">
      <c r="B705" s="32"/>
      <c r="C705" s="32"/>
      <c r="D705" s="32">
        <v>2.6408702195220002</v>
      </c>
      <c r="E705" s="32">
        <v>2.778859496855</v>
      </c>
    </row>
    <row r="706" spans="2:5" x14ac:dyDescent="0.3">
      <c r="B706" s="32"/>
      <c r="C706" s="32"/>
      <c r="D706" s="32">
        <v>2.7795501793400001</v>
      </c>
      <c r="E706" s="32">
        <v>2.510722041722</v>
      </c>
    </row>
    <row r="707" spans="2:5" x14ac:dyDescent="0.3">
      <c r="B707" s="32"/>
      <c r="C707" s="32"/>
      <c r="D707" s="32">
        <v>2.8178633486579998</v>
      </c>
      <c r="E707" s="32">
        <v>2.7931741989350001</v>
      </c>
    </row>
    <row r="708" spans="2:5" x14ac:dyDescent="0.3">
      <c r="B708" s="32"/>
      <c r="C708" s="32"/>
      <c r="D708" s="32">
        <v>2.8668499449259999</v>
      </c>
      <c r="E708" s="32">
        <v>2.8988378678440001</v>
      </c>
    </row>
    <row r="709" spans="2:5" x14ac:dyDescent="0.3">
      <c r="B709" s="32"/>
      <c r="C709" s="32"/>
      <c r="D709" s="32">
        <v>2.867201458097</v>
      </c>
      <c r="E709" s="32">
        <v>2.6734649581430001</v>
      </c>
    </row>
    <row r="710" spans="2:5" x14ac:dyDescent="0.3">
      <c r="B710" s="32"/>
      <c r="C710" s="32"/>
      <c r="D710" s="32">
        <v>3.017876028296</v>
      </c>
      <c r="E710" s="32">
        <v>2.653225235261</v>
      </c>
    </row>
    <row r="711" spans="2:5" x14ac:dyDescent="0.3">
      <c r="B711" s="32"/>
      <c r="C711" s="32"/>
      <c r="D711" s="32">
        <v>2.9580626891459998</v>
      </c>
      <c r="E711" s="32">
        <v>2.438262334479</v>
      </c>
    </row>
    <row r="712" spans="2:5" x14ac:dyDescent="0.3">
      <c r="B712" s="32"/>
      <c r="C712" s="32"/>
      <c r="D712" s="32">
        <v>2.9893435912930002</v>
      </c>
      <c r="E712" s="32">
        <v>2.8934229271879999</v>
      </c>
    </row>
    <row r="713" spans="2:5" x14ac:dyDescent="0.3">
      <c r="B713" s="32"/>
      <c r="C713" s="32"/>
      <c r="D713" s="32">
        <v>2.9392231670400002</v>
      </c>
      <c r="E713" s="32">
        <v>2.9171719424160001</v>
      </c>
    </row>
    <row r="714" spans="2:5" x14ac:dyDescent="0.3">
      <c r="B714" s="32"/>
      <c r="C714" s="32"/>
      <c r="D714" s="32">
        <v>2.4979553479560002</v>
      </c>
      <c r="E714" s="32">
        <v>2.6568846517370002</v>
      </c>
    </row>
    <row r="715" spans="2:5" x14ac:dyDescent="0.3">
      <c r="B715" s="32"/>
      <c r="C715" s="32"/>
      <c r="D715" s="32">
        <v>2.7177028216079999</v>
      </c>
      <c r="E715" s="32">
        <v>2.7652215489379999</v>
      </c>
    </row>
    <row r="716" spans="2:5" x14ac:dyDescent="0.3">
      <c r="B716" s="32"/>
      <c r="C716" s="32"/>
      <c r="D716" s="32">
        <v>2.3787955253119999</v>
      </c>
      <c r="E716" s="32">
        <v>2.8509549904479998</v>
      </c>
    </row>
    <row r="717" spans="2:5" x14ac:dyDescent="0.3">
      <c r="B717" s="32"/>
      <c r="C717" s="32"/>
      <c r="D717" s="32">
        <v>2.6283440028710001</v>
      </c>
      <c r="E717" s="32">
        <v>2.9403848691109999</v>
      </c>
    </row>
    <row r="718" spans="2:5" x14ac:dyDescent="0.3">
      <c r="B718" s="32"/>
      <c r="C718" s="32"/>
      <c r="D718" s="32">
        <v>2.2903621915789998</v>
      </c>
      <c r="E718" s="32">
        <v>2.4138360100530001</v>
      </c>
    </row>
    <row r="719" spans="2:5" x14ac:dyDescent="0.3">
      <c r="B719" s="32"/>
      <c r="C719" s="32"/>
      <c r="D719" s="32">
        <v>2.418637552072</v>
      </c>
      <c r="E719" s="32">
        <v>2.9465494301900002</v>
      </c>
    </row>
    <row r="720" spans="2:5" x14ac:dyDescent="0.3">
      <c r="B720" s="32"/>
      <c r="C720" s="32"/>
      <c r="D720" s="32">
        <v>2.7320124867770001</v>
      </c>
      <c r="E720" s="32">
        <v>2.3747609127509999</v>
      </c>
    </row>
    <row r="721" spans="2:5" x14ac:dyDescent="0.3">
      <c r="B721" s="32"/>
      <c r="C721" s="32"/>
      <c r="D721" s="32">
        <v>2.659486842428</v>
      </c>
      <c r="E721" s="32">
        <v>2.9414632715079998</v>
      </c>
    </row>
    <row r="722" spans="2:5" x14ac:dyDescent="0.3">
      <c r="B722" s="32"/>
      <c r="C722" s="32"/>
      <c r="D722" s="32">
        <v>2.771845148363</v>
      </c>
      <c r="E722" s="32">
        <v>3.193118179416</v>
      </c>
    </row>
    <row r="723" spans="2:5" x14ac:dyDescent="0.3">
      <c r="B723" s="32"/>
      <c r="C723" s="32"/>
      <c r="D723" s="32">
        <v>2.4562212713320002</v>
      </c>
      <c r="E723" s="32">
        <v>3.189968775219</v>
      </c>
    </row>
    <row r="724" spans="2:5" x14ac:dyDescent="0.3">
      <c r="B724" s="32"/>
      <c r="C724" s="32"/>
      <c r="D724" s="32">
        <v>2.9587358566059998</v>
      </c>
      <c r="E724" s="32">
        <v>2.9096109159019998</v>
      </c>
    </row>
    <row r="725" spans="2:5" x14ac:dyDescent="0.3">
      <c r="B725" s="32"/>
      <c r="C725" s="32"/>
      <c r="D725" s="32">
        <v>2.7103103607489998</v>
      </c>
      <c r="E725" s="32">
        <v>2.272099332717</v>
      </c>
    </row>
    <row r="726" spans="2:5" x14ac:dyDescent="0.3">
      <c r="B726" s="32"/>
      <c r="C726" s="32"/>
      <c r="D726" s="32">
        <v>2.1989496144660001</v>
      </c>
      <c r="E726" s="32">
        <v>2.6538269991919998</v>
      </c>
    </row>
    <row r="727" spans="2:5" x14ac:dyDescent="0.3">
      <c r="B727" s="32"/>
      <c r="C727" s="32"/>
      <c r="D727" s="32">
        <v>3.0359800472180001</v>
      </c>
      <c r="E727" s="32">
        <v>2.702087619352</v>
      </c>
    </row>
    <row r="728" spans="2:5" x14ac:dyDescent="0.3">
      <c r="B728" s="32"/>
      <c r="C728" s="32"/>
      <c r="D728" s="32">
        <v>2.4651900743459998</v>
      </c>
      <c r="E728" s="32">
        <v>2.8886809743269999</v>
      </c>
    </row>
    <row r="729" spans="2:5" x14ac:dyDescent="0.3">
      <c r="B729" s="32"/>
      <c r="C729" s="32"/>
      <c r="D729" s="32">
        <v>2.7927426012360002</v>
      </c>
      <c r="E729" s="32">
        <v>2.5725349970760001</v>
      </c>
    </row>
    <row r="730" spans="2:5" x14ac:dyDescent="0.3">
      <c r="B730" s="32"/>
      <c r="C730" s="32"/>
      <c r="D730" s="32">
        <v>2.5379291402500002</v>
      </c>
      <c r="E730" s="32">
        <v>2.3981234217790002</v>
      </c>
    </row>
    <row r="731" spans="2:5" x14ac:dyDescent="0.3">
      <c r="B731" s="32"/>
      <c r="C731" s="32"/>
      <c r="D731" s="32">
        <v>2.807123259421</v>
      </c>
      <c r="E731" s="32">
        <v>2.6111820905799998</v>
      </c>
    </row>
    <row r="732" spans="2:5" x14ac:dyDescent="0.3">
      <c r="B732" s="32"/>
      <c r="C732" s="32"/>
      <c r="D732" s="32">
        <v>2.621215949008</v>
      </c>
      <c r="E732" s="32">
        <v>1.970065293002</v>
      </c>
    </row>
    <row r="733" spans="2:5" x14ac:dyDescent="0.3">
      <c r="B733" s="32"/>
      <c r="C733" s="32"/>
      <c r="D733" s="32">
        <v>2.7814284107780001</v>
      </c>
      <c r="E733" s="32">
        <v>2.6144745341269999</v>
      </c>
    </row>
    <row r="734" spans="2:5" x14ac:dyDescent="0.3">
      <c r="B734" s="32"/>
      <c r="C734" s="32"/>
      <c r="D734" s="32">
        <v>2.423003885875</v>
      </c>
      <c r="E734" s="32">
        <v>3.1996639276919998</v>
      </c>
    </row>
    <row r="735" spans="2:5" x14ac:dyDescent="0.3">
      <c r="B735" s="32"/>
      <c r="C735" s="32"/>
      <c r="D735" s="32">
        <v>2.798374587509</v>
      </c>
      <c r="E735" s="32">
        <v>2.6881021255089999</v>
      </c>
    </row>
    <row r="736" spans="2:5" x14ac:dyDescent="0.3">
      <c r="B736" s="32"/>
      <c r="C736" s="32"/>
      <c r="D736" s="32">
        <v>2.5278803338759999</v>
      </c>
      <c r="E736" s="32">
        <v>2.870296253662</v>
      </c>
    </row>
    <row r="737" spans="2:5" x14ac:dyDescent="0.3">
      <c r="B737" s="32"/>
      <c r="C737" s="32"/>
      <c r="D737" s="32">
        <v>2.801199249513</v>
      </c>
      <c r="E737" s="32">
        <v>2.7299839094470002</v>
      </c>
    </row>
    <row r="738" spans="2:5" x14ac:dyDescent="0.3">
      <c r="B738" s="32"/>
      <c r="C738" s="32"/>
      <c r="D738" s="32">
        <v>2.5097865485850002</v>
      </c>
      <c r="E738" s="32">
        <v>2.3412126968739999</v>
      </c>
    </row>
    <row r="739" spans="2:5" x14ac:dyDescent="0.3">
      <c r="B739" s="32"/>
      <c r="C739" s="32"/>
      <c r="D739" s="32">
        <v>2.432191503706</v>
      </c>
      <c r="E739" s="32">
        <v>2.9501207041609998</v>
      </c>
    </row>
    <row r="740" spans="2:5" x14ac:dyDescent="0.3">
      <c r="B740" s="32"/>
      <c r="C740" s="32"/>
      <c r="D740" s="32">
        <v>2.8342290280640001</v>
      </c>
      <c r="E740" s="32">
        <v>2.7734988129890001</v>
      </c>
    </row>
    <row r="741" spans="2:5" x14ac:dyDescent="0.3">
      <c r="B741" s="32"/>
      <c r="C741" s="32"/>
      <c r="D741" s="32">
        <v>2.732126385485</v>
      </c>
      <c r="E741" s="32">
        <v>2.3525518958260001</v>
      </c>
    </row>
    <row r="742" spans="2:5" x14ac:dyDescent="0.3">
      <c r="D742">
        <v>2.8400694215489999</v>
      </c>
      <c r="E742">
        <v>2.8977318828719998</v>
      </c>
    </row>
    <row r="743" spans="2:5" x14ac:dyDescent="0.3">
      <c r="D743">
        <v>2.5722090532399999</v>
      </c>
      <c r="E743">
        <v>2.6482809479010001</v>
      </c>
    </row>
    <row r="744" spans="2:5" x14ac:dyDescent="0.3">
      <c r="D744">
        <v>2.3146768435170002</v>
      </c>
      <c r="E744">
        <v>2.9387713090780001</v>
      </c>
    </row>
    <row r="745" spans="2:5" x14ac:dyDescent="0.3">
      <c r="D745">
        <v>2.2460264710839999</v>
      </c>
      <c r="E745">
        <v>2.7985870404359998</v>
      </c>
    </row>
    <row r="746" spans="2:5" x14ac:dyDescent="0.3">
      <c r="D746">
        <v>2.6312543238180002</v>
      </c>
      <c r="E746">
        <v>2.9151964814190001</v>
      </c>
    </row>
    <row r="747" spans="2:5" x14ac:dyDescent="0.3">
      <c r="D747">
        <v>2.8271505819759999</v>
      </c>
      <c r="E747">
        <v>2.2162396215769999</v>
      </c>
    </row>
    <row r="748" spans="2:5" x14ac:dyDescent="0.3">
      <c r="D748">
        <v>2.74811795868</v>
      </c>
      <c r="E748">
        <v>2.8272953159309999</v>
      </c>
    </row>
    <row r="749" spans="2:5" x14ac:dyDescent="0.3">
      <c r="D749">
        <v>2.680416978562</v>
      </c>
      <c r="E749">
        <v>2.563481835448</v>
      </c>
    </row>
    <row r="750" spans="2:5" x14ac:dyDescent="0.3">
      <c r="D750">
        <v>2.875286452498</v>
      </c>
      <c r="E750">
        <v>2.3979566432800001</v>
      </c>
    </row>
    <row r="751" spans="2:5" x14ac:dyDescent="0.3">
      <c r="D751">
        <v>3.277736036166</v>
      </c>
      <c r="E751">
        <v>2.6309859286130002</v>
      </c>
    </row>
    <row r="752" spans="2:5" x14ac:dyDescent="0.3">
      <c r="D752">
        <v>2.6380865363730002</v>
      </c>
      <c r="E752">
        <v>2.9323563704460001</v>
      </c>
    </row>
    <row r="753" spans="4:5" x14ac:dyDescent="0.3">
      <c r="D753">
        <v>2.7903319725300002</v>
      </c>
      <c r="E753">
        <v>2.3139102813579999</v>
      </c>
    </row>
    <row r="754" spans="4:5" x14ac:dyDescent="0.3">
      <c r="D754">
        <v>1.6286594956639999</v>
      </c>
      <c r="E754">
        <v>2.6571844366969999</v>
      </c>
    </row>
    <row r="755" spans="4:5" x14ac:dyDescent="0.3">
      <c r="D755">
        <v>2.7812789480859998</v>
      </c>
      <c r="E755">
        <v>2.855771016961</v>
      </c>
    </row>
    <row r="756" spans="4:5" x14ac:dyDescent="0.3">
      <c r="D756">
        <v>2.50220486529</v>
      </c>
      <c r="E756">
        <v>3.232473431946</v>
      </c>
    </row>
    <row r="757" spans="4:5" x14ac:dyDescent="0.3">
      <c r="D757">
        <v>3.1315577446940002</v>
      </c>
      <c r="E757">
        <v>2.2831205273649999</v>
      </c>
    </row>
    <row r="758" spans="4:5" x14ac:dyDescent="0.3">
      <c r="D758">
        <v>3.1189714758720002</v>
      </c>
      <c r="E758">
        <v>2.7340017940129999</v>
      </c>
    </row>
    <row r="759" spans="4:5" x14ac:dyDescent="0.3">
      <c r="D759">
        <v>2.6214117540839998</v>
      </c>
      <c r="E759">
        <v>3.1176441281630001</v>
      </c>
    </row>
    <row r="760" spans="4:5" x14ac:dyDescent="0.3">
      <c r="D760">
        <v>2.623386543084</v>
      </c>
      <c r="E760">
        <v>2.3925529232390002</v>
      </c>
    </row>
    <row r="761" spans="4:5" x14ac:dyDescent="0.3">
      <c r="D761">
        <v>2.2896461615799999</v>
      </c>
      <c r="E761">
        <v>2.6274781505910001</v>
      </c>
    </row>
    <row r="762" spans="4:5" x14ac:dyDescent="0.3">
      <c r="D762">
        <v>2.4998474048050001</v>
      </c>
      <c r="E762">
        <v>2.782420799389</v>
      </c>
    </row>
    <row r="763" spans="4:5" x14ac:dyDescent="0.3">
      <c r="D763">
        <v>2.467660582278</v>
      </c>
      <c r="E763">
        <v>2.349459622361</v>
      </c>
    </row>
    <row r="764" spans="4:5" x14ac:dyDescent="0.3">
      <c r="D764">
        <v>2.9301289489219999</v>
      </c>
      <c r="E764">
        <v>2.7702900692810002</v>
      </c>
    </row>
    <row r="765" spans="4:5" x14ac:dyDescent="0.3">
      <c r="D765">
        <v>2.723481785313</v>
      </c>
      <c r="E765">
        <v>2.5404317054360002</v>
      </c>
    </row>
    <row r="766" spans="4:5" x14ac:dyDescent="0.3">
      <c r="D766">
        <v>2.5285966749100002</v>
      </c>
      <c r="E766">
        <v>3.1156820537379999</v>
      </c>
    </row>
    <row r="767" spans="4:5" x14ac:dyDescent="0.3">
      <c r="D767">
        <v>2.4829338303099999</v>
      </c>
      <c r="E767">
        <v>2.61368466901</v>
      </c>
    </row>
    <row r="768" spans="4:5" x14ac:dyDescent="0.3">
      <c r="D768">
        <v>2.793037949795</v>
      </c>
      <c r="E768">
        <v>2.425477366355</v>
      </c>
    </row>
    <row r="769" spans="4:5" x14ac:dyDescent="0.3">
      <c r="D769">
        <v>2.4345031416710001</v>
      </c>
      <c r="E769">
        <v>2.6350431628390001</v>
      </c>
    </row>
    <row r="770" spans="4:5" x14ac:dyDescent="0.3">
      <c r="D770">
        <v>2.6884116473740001</v>
      </c>
      <c r="E770">
        <v>2.7224750184120001</v>
      </c>
    </row>
    <row r="771" spans="4:5" x14ac:dyDescent="0.3">
      <c r="D771">
        <v>2.8084433716450001</v>
      </c>
      <c r="E771">
        <v>2.6751600713129999</v>
      </c>
    </row>
    <row r="772" spans="4:5" x14ac:dyDescent="0.3">
      <c r="D772">
        <v>2.6410902473269999</v>
      </c>
      <c r="E772">
        <v>2.4392743871340001</v>
      </c>
    </row>
    <row r="773" spans="4:5" x14ac:dyDescent="0.3">
      <c r="D773">
        <v>2.531244542849</v>
      </c>
      <c r="E773">
        <v>2.8892845274679999</v>
      </c>
    </row>
    <row r="774" spans="4:5" x14ac:dyDescent="0.3">
      <c r="D774">
        <v>2.2957424487189999</v>
      </c>
      <c r="E774">
        <v>2.8139645477749999</v>
      </c>
    </row>
    <row r="775" spans="4:5" x14ac:dyDescent="0.3">
      <c r="D775">
        <v>3.0500772954430002</v>
      </c>
      <c r="E775">
        <v>3.037281822373</v>
      </c>
    </row>
    <row r="776" spans="4:5" x14ac:dyDescent="0.3">
      <c r="D776">
        <v>2.722636536315</v>
      </c>
      <c r="E776">
        <v>2.866544669534</v>
      </c>
    </row>
    <row r="777" spans="4:5" x14ac:dyDescent="0.3">
      <c r="D777">
        <v>2.5616717719939999</v>
      </c>
      <c r="E777">
        <v>2.894618312615</v>
      </c>
    </row>
    <row r="778" spans="4:5" x14ac:dyDescent="0.3">
      <c r="D778">
        <v>2.582111557213</v>
      </c>
      <c r="E778">
        <v>2.8026406337699998</v>
      </c>
    </row>
    <row r="779" spans="4:5" x14ac:dyDescent="0.3">
      <c r="D779">
        <v>2.7371394430680001</v>
      </c>
      <c r="E779">
        <v>2.7854244772009999</v>
      </c>
    </row>
    <row r="780" spans="4:5" x14ac:dyDescent="0.3">
      <c r="D780">
        <v>2.682619017555</v>
      </c>
      <c r="E780">
        <v>2.233891811546</v>
      </c>
    </row>
    <row r="781" spans="4:5" x14ac:dyDescent="0.3">
      <c r="D781">
        <v>2.50061558181</v>
      </c>
      <c r="E781">
        <v>2.67345187966</v>
      </c>
    </row>
    <row r="782" spans="4:5" x14ac:dyDescent="0.3">
      <c r="D782">
        <v>2.6197328151930002</v>
      </c>
      <c r="E782">
        <v>2.5066134272870002</v>
      </c>
    </row>
    <row r="783" spans="4:5" x14ac:dyDescent="0.3">
      <c r="D783">
        <v>2.4333990991309999</v>
      </c>
      <c r="E783">
        <v>2.9308860803679999</v>
      </c>
    </row>
    <row r="784" spans="4:5" x14ac:dyDescent="0.3">
      <c r="D784">
        <v>2.736313413515</v>
      </c>
      <c r="E784">
        <v>2.4222881056290002</v>
      </c>
    </row>
    <row r="785" spans="4:5" x14ac:dyDescent="0.3">
      <c r="D785">
        <v>2.8470618673399999</v>
      </c>
      <c r="E785">
        <v>2.7032454817080001</v>
      </c>
    </row>
    <row r="786" spans="4:5" x14ac:dyDescent="0.3">
      <c r="D786">
        <v>2.9118950141850002</v>
      </c>
      <c r="E786">
        <v>2.7495026596679999</v>
      </c>
    </row>
    <row r="787" spans="4:5" x14ac:dyDescent="0.3">
      <c r="D787">
        <v>2.3794415750739999</v>
      </c>
      <c r="E787">
        <v>2.640342165197</v>
      </c>
    </row>
    <row r="788" spans="4:5" x14ac:dyDescent="0.3">
      <c r="D788">
        <v>2.8638890277120002</v>
      </c>
      <c r="E788">
        <v>2.585534016215</v>
      </c>
    </row>
    <row r="789" spans="4:5" x14ac:dyDescent="0.3">
      <c r="D789">
        <v>2.6855609838309999</v>
      </c>
      <c r="E789">
        <v>2.37819066492</v>
      </c>
    </row>
    <row r="790" spans="4:5" x14ac:dyDescent="0.3">
      <c r="D790">
        <v>2.5118193264849999</v>
      </c>
      <c r="E790">
        <v>2.50343931455</v>
      </c>
    </row>
    <row r="791" spans="4:5" x14ac:dyDescent="0.3">
      <c r="D791">
        <v>2.6250791154200002</v>
      </c>
      <c r="E791">
        <v>2.4177233375470002</v>
      </c>
    </row>
    <row r="792" spans="4:5" x14ac:dyDescent="0.3">
      <c r="D792">
        <v>2.6859480129220001</v>
      </c>
      <c r="E792">
        <v>2.4249207091780001</v>
      </c>
    </row>
    <row r="793" spans="4:5" x14ac:dyDescent="0.3">
      <c r="D793">
        <v>2.9050682514839998</v>
      </c>
      <c r="E793">
        <v>2.679739434599</v>
      </c>
    </row>
    <row r="794" spans="4:5" x14ac:dyDescent="0.3">
      <c r="D794">
        <v>2.765913434392</v>
      </c>
      <c r="E794">
        <v>3.0773744218050001</v>
      </c>
    </row>
    <row r="795" spans="4:5" x14ac:dyDescent="0.3">
      <c r="D795">
        <v>2.6464596285550002</v>
      </c>
      <c r="E795">
        <v>3.0675308166659998</v>
      </c>
    </row>
    <row r="796" spans="4:5" x14ac:dyDescent="0.3">
      <c r="D796">
        <v>3.1279932371800001</v>
      </c>
      <c r="E796">
        <v>2.4866116457879999</v>
      </c>
    </row>
    <row r="797" spans="4:5" x14ac:dyDescent="0.3">
      <c r="D797">
        <v>2.7286908675379999</v>
      </c>
      <c r="E797">
        <v>2.7977693641219998</v>
      </c>
    </row>
    <row r="798" spans="4:5" x14ac:dyDescent="0.3">
      <c r="D798">
        <v>2.8242760619810001</v>
      </c>
      <c r="E798">
        <v>2.5496900471720001</v>
      </c>
    </row>
    <row r="799" spans="4:5" x14ac:dyDescent="0.3">
      <c r="D799">
        <v>2.7920103905390001</v>
      </c>
      <c r="E799">
        <v>2.952439344933</v>
      </c>
    </row>
    <row r="800" spans="4:5" x14ac:dyDescent="0.3">
      <c r="D800">
        <v>2.4125308939919998</v>
      </c>
      <c r="E800">
        <v>2.7818938965569999</v>
      </c>
    </row>
    <row r="801" spans="4:5" x14ac:dyDescent="0.3">
      <c r="D801">
        <v>2.9349346026040002</v>
      </c>
      <c r="E801">
        <v>3.147487639595</v>
      </c>
    </row>
    <row r="802" spans="4:5" x14ac:dyDescent="0.3">
      <c r="D802">
        <v>2.7296635365439998</v>
      </c>
      <c r="E802">
        <v>2.905344029608</v>
      </c>
    </row>
    <row r="803" spans="4:5" x14ac:dyDescent="0.3">
      <c r="D803">
        <v>2.4333537060560002</v>
      </c>
      <c r="E803">
        <v>2.7879379962700002</v>
      </c>
    </row>
    <row r="804" spans="4:5" x14ac:dyDescent="0.3">
      <c r="D804">
        <v>2.4917261042629999</v>
      </c>
      <c r="E804">
        <v>3.0179585762780001</v>
      </c>
    </row>
    <row r="805" spans="4:5" x14ac:dyDescent="0.3">
      <c r="D805">
        <v>2.0504776632600001</v>
      </c>
      <c r="E805">
        <v>2.8372133988549999</v>
      </c>
    </row>
    <row r="806" spans="4:5" x14ac:dyDescent="0.3">
      <c r="D806">
        <v>2.8319081391340002</v>
      </c>
      <c r="E806">
        <v>2.9209805374290001</v>
      </c>
    </row>
    <row r="807" spans="4:5" x14ac:dyDescent="0.3">
      <c r="D807">
        <v>2.9189736544349998</v>
      </c>
      <c r="E807">
        <v>2.520261688663</v>
      </c>
    </row>
    <row r="808" spans="4:5" x14ac:dyDescent="0.3">
      <c r="D808">
        <v>2.0468489346749998</v>
      </c>
      <c r="E808">
        <v>2.7637506690069999</v>
      </c>
    </row>
    <row r="809" spans="4:5" x14ac:dyDescent="0.3">
      <c r="D809">
        <v>2.83245451723</v>
      </c>
      <c r="E809">
        <v>2.9517770976089999</v>
      </c>
    </row>
    <row r="810" spans="4:5" x14ac:dyDescent="0.3">
      <c r="D810">
        <v>3.025102650879</v>
      </c>
      <c r="E810">
        <v>2.6925457435650002</v>
      </c>
    </row>
    <row r="811" spans="4:5" x14ac:dyDescent="0.3">
      <c r="D811">
        <v>2.6005893071670001</v>
      </c>
      <c r="E811">
        <v>2.6274770587349998</v>
      </c>
    </row>
    <row r="812" spans="4:5" x14ac:dyDescent="0.3">
      <c r="D812">
        <v>2.7692854721289999</v>
      </c>
      <c r="E812">
        <v>2.502070372026</v>
      </c>
    </row>
    <row r="813" spans="4:5" x14ac:dyDescent="0.3">
      <c r="D813">
        <v>2.458129268864</v>
      </c>
      <c r="E813">
        <v>2.4194317950720001</v>
      </c>
    </row>
    <row r="814" spans="4:5" x14ac:dyDescent="0.3">
      <c r="D814">
        <v>2.837069714089</v>
      </c>
      <c r="E814">
        <v>2.5478368789750001</v>
      </c>
    </row>
    <row r="815" spans="4:5" x14ac:dyDescent="0.3">
      <c r="D815">
        <v>3.0763557363760001</v>
      </c>
      <c r="E815">
        <v>2.5346314872010001</v>
      </c>
    </row>
    <row r="816" spans="4:5" x14ac:dyDescent="0.3">
      <c r="D816">
        <v>2.6980933113879999</v>
      </c>
      <c r="E816">
        <v>2.5346101762059998</v>
      </c>
    </row>
    <row r="817" spans="4:5" x14ac:dyDescent="0.3">
      <c r="D817">
        <v>2.5195235304799999</v>
      </c>
      <c r="E817">
        <v>3.0611744014840001</v>
      </c>
    </row>
    <row r="818" spans="4:5" x14ac:dyDescent="0.3">
      <c r="D818">
        <v>2.4924101959249998</v>
      </c>
      <c r="E818">
        <v>2.5370117147319999</v>
      </c>
    </row>
    <row r="819" spans="4:5" x14ac:dyDescent="0.3">
      <c r="D819">
        <v>2.6791700551569999</v>
      </c>
      <c r="E819">
        <v>2.8178955158279999</v>
      </c>
    </row>
    <row r="820" spans="4:5" x14ac:dyDescent="0.3">
      <c r="D820">
        <v>2.7842791591039999</v>
      </c>
      <c r="E820">
        <v>2.507581043549</v>
      </c>
    </row>
    <row r="821" spans="4:5" x14ac:dyDescent="0.3">
      <c r="D821">
        <v>2.8741457427779999</v>
      </c>
      <c r="E821">
        <v>2.5856129388390001</v>
      </c>
    </row>
    <row r="822" spans="4:5" x14ac:dyDescent="0.3">
      <c r="D822">
        <v>2.5669231124619998</v>
      </c>
      <c r="E822">
        <v>2.571143126195</v>
      </c>
    </row>
    <row r="823" spans="4:5" x14ac:dyDescent="0.3">
      <c r="D823">
        <v>2.5839014377509999</v>
      </c>
      <c r="E823">
        <v>2.4982565538350001</v>
      </c>
    </row>
    <row r="824" spans="4:5" x14ac:dyDescent="0.3">
      <c r="D824">
        <v>2.547885751171</v>
      </c>
      <c r="E824">
        <v>2.5542464104340001</v>
      </c>
    </row>
    <row r="825" spans="4:5" x14ac:dyDescent="0.3">
      <c r="D825">
        <v>2.828182946943</v>
      </c>
      <c r="E825">
        <v>2.4497566054369999</v>
      </c>
    </row>
    <row r="826" spans="4:5" x14ac:dyDescent="0.3">
      <c r="D826">
        <v>3.0717651083659998</v>
      </c>
      <c r="E826">
        <v>2.3781548732690001</v>
      </c>
    </row>
    <row r="827" spans="4:5" x14ac:dyDescent="0.3">
      <c r="D827">
        <v>2.6142354072399998</v>
      </c>
      <c r="E827">
        <v>2.5305506098350001</v>
      </c>
    </row>
    <row r="828" spans="4:5" x14ac:dyDescent="0.3">
      <c r="D828">
        <v>2.5319051147499998</v>
      </c>
      <c r="E828">
        <v>3.0901540436579999</v>
      </c>
    </row>
    <row r="829" spans="4:5" x14ac:dyDescent="0.3">
      <c r="D829">
        <v>3.0236209808850001</v>
      </c>
      <c r="E829">
        <v>2.6319529245000002</v>
      </c>
    </row>
    <row r="830" spans="4:5" x14ac:dyDescent="0.3">
      <c r="D830">
        <v>2.736544163279</v>
      </c>
      <c r="E830">
        <v>2.116127881008</v>
      </c>
    </row>
    <row r="831" spans="4:5" x14ac:dyDescent="0.3">
      <c r="D831">
        <v>3.042684222518</v>
      </c>
      <c r="E831">
        <v>3.0597575380530002</v>
      </c>
    </row>
    <row r="832" spans="4:5" x14ac:dyDescent="0.3">
      <c r="D832">
        <v>2.6889723883540002</v>
      </c>
      <c r="E832">
        <v>3.0066680286479999</v>
      </c>
    </row>
    <row r="833" spans="4:5" x14ac:dyDescent="0.3">
      <c r="D833">
        <v>2.8110319602359999</v>
      </c>
      <c r="E833">
        <v>2.4790928860919998</v>
      </c>
    </row>
    <row r="834" spans="4:5" x14ac:dyDescent="0.3">
      <c r="D834">
        <v>2.727735239307</v>
      </c>
      <c r="E834">
        <v>2.5955087513990001</v>
      </c>
    </row>
    <row r="835" spans="4:5" x14ac:dyDescent="0.3">
      <c r="D835">
        <v>2.2007297495640001</v>
      </c>
      <c r="E835">
        <v>2.8685855567780001</v>
      </c>
    </row>
    <row r="836" spans="4:5" x14ac:dyDescent="0.3">
      <c r="D836">
        <v>2.9783674786260002</v>
      </c>
      <c r="E836">
        <v>2.740023026242</v>
      </c>
    </row>
    <row r="837" spans="4:5" x14ac:dyDescent="0.3">
      <c r="D837">
        <v>2.8257399053040002</v>
      </c>
      <c r="E837">
        <v>2.2898538646889999</v>
      </c>
    </row>
    <row r="838" spans="4:5" x14ac:dyDescent="0.3">
      <c r="D838">
        <v>2.5127552383110001</v>
      </c>
      <c r="E838">
        <v>2.3481771730609999</v>
      </c>
    </row>
    <row r="839" spans="4:5" x14ac:dyDescent="0.3">
      <c r="D839">
        <v>2.7345957301160002</v>
      </c>
      <c r="E839">
        <v>2.7509586701759998</v>
      </c>
    </row>
    <row r="840" spans="4:5" x14ac:dyDescent="0.3">
      <c r="D840">
        <v>2.7688454498200001</v>
      </c>
      <c r="E840">
        <v>2.6113084669359998</v>
      </c>
    </row>
    <row r="841" spans="4:5" x14ac:dyDescent="0.3">
      <c r="D841">
        <v>2.342031974013</v>
      </c>
      <c r="E841">
        <v>2.7803403142969998</v>
      </c>
    </row>
    <row r="842" spans="4:5" x14ac:dyDescent="0.3">
      <c r="D842">
        <v>2.5913854331640001</v>
      </c>
      <c r="E842">
        <v>2.5195542952980001</v>
      </c>
    </row>
    <row r="843" spans="4:5" x14ac:dyDescent="0.3">
      <c r="D843">
        <v>2.7904111959629998</v>
      </c>
      <c r="E843">
        <v>2.5570706576700002</v>
      </c>
    </row>
    <row r="844" spans="4:5" x14ac:dyDescent="0.3">
      <c r="D844">
        <v>2.403156956548</v>
      </c>
      <c r="E844">
        <v>2.371097326019</v>
      </c>
    </row>
    <row r="845" spans="4:5" x14ac:dyDescent="0.3">
      <c r="D845">
        <v>2.9709814192659998</v>
      </c>
      <c r="E845">
        <v>2.9178579247290002</v>
      </c>
    </row>
    <row r="846" spans="4:5" x14ac:dyDescent="0.3">
      <c r="D846">
        <v>2.6107625992369998</v>
      </c>
      <c r="E846">
        <v>2.7640026089399998</v>
      </c>
    </row>
    <row r="847" spans="4:5" x14ac:dyDescent="0.3">
      <c r="D847">
        <v>2.6349716424339999</v>
      </c>
      <c r="E847">
        <v>2.5674401213340001</v>
      </c>
    </row>
    <row r="848" spans="4:5" x14ac:dyDescent="0.3">
      <c r="D848">
        <v>2.813298034122</v>
      </c>
      <c r="E848">
        <v>2.875915510879</v>
      </c>
    </row>
    <row r="849" spans="4:5" x14ac:dyDescent="0.3">
      <c r="D849">
        <v>2.769714550367</v>
      </c>
      <c r="E849">
        <v>2.6242401790669998</v>
      </c>
    </row>
    <row r="850" spans="4:5" x14ac:dyDescent="0.3">
      <c r="D850">
        <v>2.6849876529459999</v>
      </c>
      <c r="E850">
        <v>3.156821996678</v>
      </c>
    </row>
    <row r="851" spans="4:5" x14ac:dyDescent="0.3">
      <c r="D851">
        <v>2.8210590967770002</v>
      </c>
      <c r="E851">
        <v>2.7122218494960002</v>
      </c>
    </row>
    <row r="852" spans="4:5" x14ac:dyDescent="0.3">
      <c r="D852">
        <v>2.2695029272489999</v>
      </c>
      <c r="E852">
        <v>2.386412002917</v>
      </c>
    </row>
    <row r="853" spans="4:5" x14ac:dyDescent="0.3">
      <c r="D853">
        <v>2.7841147197540002</v>
      </c>
      <c r="E853">
        <v>2.9328850271490001</v>
      </c>
    </row>
    <row r="854" spans="4:5" x14ac:dyDescent="0.3">
      <c r="D854">
        <v>2.8364415579669999</v>
      </c>
      <c r="E854">
        <v>2.9769243306269999</v>
      </c>
    </row>
    <row r="855" spans="4:5" x14ac:dyDescent="0.3">
      <c r="D855">
        <v>2.6720584079149998</v>
      </c>
      <c r="E855">
        <v>2.6618871345309998</v>
      </c>
    </row>
    <row r="856" spans="4:5" x14ac:dyDescent="0.3">
      <c r="D856">
        <v>2.5653338154759999</v>
      </c>
      <c r="E856">
        <v>2.8367566439049998</v>
      </c>
    </row>
    <row r="857" spans="4:5" x14ac:dyDescent="0.3">
      <c r="D857">
        <v>2.9183739074239998</v>
      </c>
      <c r="E857">
        <v>2.2549504891500001</v>
      </c>
    </row>
    <row r="858" spans="4:5" x14ac:dyDescent="0.3">
      <c r="D858">
        <v>3.1239486463959998</v>
      </c>
      <c r="E858">
        <v>2.72148334197</v>
      </c>
    </row>
    <row r="859" spans="4:5" x14ac:dyDescent="0.3">
      <c r="D859">
        <v>2.4958787374</v>
      </c>
      <c r="E859">
        <v>2.802076596134</v>
      </c>
    </row>
    <row r="860" spans="4:5" x14ac:dyDescent="0.3">
      <c r="D860">
        <v>2.7781350513179999</v>
      </c>
      <c r="E860">
        <v>2.8009530568219998</v>
      </c>
    </row>
    <row r="861" spans="4:5" x14ac:dyDescent="0.3">
      <c r="D861">
        <v>3.0340334719770001</v>
      </c>
      <c r="E861">
        <v>2.9001631505519998</v>
      </c>
    </row>
    <row r="862" spans="4:5" x14ac:dyDescent="0.3">
      <c r="D862">
        <v>2.7248230963950002</v>
      </c>
      <c r="E862">
        <v>2.8366831267450001</v>
      </c>
    </row>
    <row r="863" spans="4:5" x14ac:dyDescent="0.3">
      <c r="D863">
        <v>2.8412202413190002</v>
      </c>
      <c r="E863">
        <v>2.9397258955710002</v>
      </c>
    </row>
    <row r="864" spans="4:5" x14ac:dyDescent="0.3">
      <c r="D864">
        <v>3.045782627321</v>
      </c>
      <c r="E864">
        <v>2.5769040613300001</v>
      </c>
    </row>
    <row r="865" spans="4:5" x14ac:dyDescent="0.3">
      <c r="D865">
        <v>3.4403673118840001</v>
      </c>
      <c r="E865">
        <v>2.84266045174</v>
      </c>
    </row>
    <row r="866" spans="4:5" x14ac:dyDescent="0.3">
      <c r="D866">
        <v>2.1524197913459999</v>
      </c>
      <c r="E866">
        <v>2.7467192508020002</v>
      </c>
    </row>
    <row r="867" spans="4:5" x14ac:dyDescent="0.3">
      <c r="D867">
        <v>2.7084386717190001</v>
      </c>
      <c r="E867">
        <v>2.4784335231200001</v>
      </c>
    </row>
    <row r="868" spans="4:5" x14ac:dyDescent="0.3">
      <c r="D868">
        <v>2.733625469183</v>
      </c>
      <c r="E868">
        <v>2.414230374552</v>
      </c>
    </row>
    <row r="869" spans="4:5" x14ac:dyDescent="0.3">
      <c r="D869">
        <v>2.938590559888</v>
      </c>
      <c r="E869">
        <v>2.5082377735789998</v>
      </c>
    </row>
    <row r="870" spans="4:5" x14ac:dyDescent="0.3">
      <c r="D870">
        <v>2.6533783515980001</v>
      </c>
      <c r="E870">
        <v>2.8240626429879998</v>
      </c>
    </row>
    <row r="871" spans="4:5" x14ac:dyDescent="0.3">
      <c r="D871">
        <v>2.811608889765</v>
      </c>
      <c r="E871">
        <v>2.5986975137670001</v>
      </c>
    </row>
    <row r="872" spans="4:5" x14ac:dyDescent="0.3">
      <c r="D872">
        <v>3.1430837684839998</v>
      </c>
      <c r="E872">
        <v>2.6146725482240001</v>
      </c>
    </row>
    <row r="873" spans="4:5" x14ac:dyDescent="0.3">
      <c r="D873">
        <v>2.7141107684389998</v>
      </c>
      <c r="E873">
        <v>2.9218322975020001</v>
      </c>
    </row>
    <row r="874" spans="4:5" x14ac:dyDescent="0.3">
      <c r="D874">
        <v>2.936417564543</v>
      </c>
      <c r="E874">
        <v>2.901700007888</v>
      </c>
    </row>
    <row r="875" spans="4:5" x14ac:dyDescent="0.3">
      <c r="D875">
        <v>2.6093713197319999</v>
      </c>
      <c r="E875">
        <v>2.7867344486190002</v>
      </c>
    </row>
    <row r="876" spans="4:5" x14ac:dyDescent="0.3">
      <c r="D876">
        <v>2.867817729505</v>
      </c>
      <c r="E876">
        <v>2.7501450793540001</v>
      </c>
    </row>
    <row r="877" spans="4:5" x14ac:dyDescent="0.3">
      <c r="D877">
        <v>2.4420912673149999</v>
      </c>
      <c r="E877">
        <v>2.9144895875089998</v>
      </c>
    </row>
    <row r="878" spans="4:5" x14ac:dyDescent="0.3">
      <c r="D878">
        <v>2.786263018773</v>
      </c>
      <c r="E878">
        <v>2.8081377924150002</v>
      </c>
    </row>
    <row r="879" spans="4:5" x14ac:dyDescent="0.3">
      <c r="D879">
        <v>2.4272437850139998</v>
      </c>
      <c r="E879">
        <v>2.2403851840779998</v>
      </c>
    </row>
    <row r="880" spans="4:5" x14ac:dyDescent="0.3">
      <c r="D880">
        <v>2.8163377989680001</v>
      </c>
      <c r="E880">
        <v>2.3633529044950001</v>
      </c>
    </row>
    <row r="881" spans="4:5" x14ac:dyDescent="0.3">
      <c r="D881">
        <v>2.671870512196</v>
      </c>
      <c r="E881">
        <v>2.5322436569589999</v>
      </c>
    </row>
    <row r="882" spans="4:5" x14ac:dyDescent="0.3">
      <c r="D882">
        <v>2.6370410981919998</v>
      </c>
      <c r="E882">
        <v>2.4381810617899999</v>
      </c>
    </row>
    <row r="883" spans="4:5" x14ac:dyDescent="0.3">
      <c r="D883">
        <v>2.4918733524949999</v>
      </c>
      <c r="E883">
        <v>2.5616056304880002</v>
      </c>
    </row>
    <row r="884" spans="4:5" x14ac:dyDescent="0.3">
      <c r="D884">
        <v>3.1474062479559999</v>
      </c>
      <c r="E884">
        <v>2.8472549234239999</v>
      </c>
    </row>
    <row r="885" spans="4:5" x14ac:dyDescent="0.3">
      <c r="D885">
        <v>2.8706369060750001</v>
      </c>
      <c r="E885">
        <v>2.5618936689430001</v>
      </c>
    </row>
    <row r="886" spans="4:5" x14ac:dyDescent="0.3">
      <c r="D886">
        <v>2.9300268122249999</v>
      </c>
      <c r="E886">
        <v>2.5960656112449998</v>
      </c>
    </row>
    <row r="887" spans="4:5" x14ac:dyDescent="0.3">
      <c r="D887">
        <v>2.2548188058990002</v>
      </c>
      <c r="E887">
        <v>2.9024108170480001</v>
      </c>
    </row>
    <row r="888" spans="4:5" x14ac:dyDescent="0.3">
      <c r="D888">
        <v>2.3701074444949999</v>
      </c>
      <c r="E888">
        <v>2.670308399074</v>
      </c>
    </row>
    <row r="889" spans="4:5" x14ac:dyDescent="0.3">
      <c r="D889">
        <v>2.7267574110730002</v>
      </c>
      <c r="E889">
        <v>2.787721286095</v>
      </c>
    </row>
    <row r="890" spans="4:5" x14ac:dyDescent="0.3">
      <c r="D890">
        <v>3.1211253707690001</v>
      </c>
      <c r="E890">
        <v>2.8920890808830002</v>
      </c>
    </row>
    <row r="891" spans="4:5" x14ac:dyDescent="0.3">
      <c r="D891">
        <v>2.5256389996770001</v>
      </c>
      <c r="E891">
        <v>2.691434629228</v>
      </c>
    </row>
    <row r="892" spans="4:5" x14ac:dyDescent="0.3">
      <c r="D892">
        <v>2.459809135725</v>
      </c>
      <c r="E892">
        <v>2.8377173518959999</v>
      </c>
    </row>
    <row r="893" spans="4:5" x14ac:dyDescent="0.3">
      <c r="D893">
        <v>2.7335010286350001</v>
      </c>
      <c r="E893">
        <v>2.789729451081</v>
      </c>
    </row>
    <row r="894" spans="4:5" x14ac:dyDescent="0.3">
      <c r="D894">
        <v>2.6262038166089998</v>
      </c>
      <c r="E894">
        <v>2.925640711627</v>
      </c>
    </row>
    <row r="895" spans="4:5" x14ac:dyDescent="0.3">
      <c r="D895">
        <v>2.6175025338169999</v>
      </c>
      <c r="E895">
        <v>2.610754626876</v>
      </c>
    </row>
    <row r="896" spans="4:5" x14ac:dyDescent="0.3">
      <c r="D896">
        <v>2.4149722698209999</v>
      </c>
      <c r="E896">
        <v>2.493248939141</v>
      </c>
    </row>
    <row r="897" spans="4:5" x14ac:dyDescent="0.3">
      <c r="D897">
        <v>2.840047814204</v>
      </c>
      <c r="E897">
        <v>2.943997257615</v>
      </c>
    </row>
    <row r="898" spans="4:5" x14ac:dyDescent="0.3">
      <c r="D898">
        <v>2.541877536601</v>
      </c>
      <c r="E898">
        <v>2.5445585895259999</v>
      </c>
    </row>
    <row r="899" spans="4:5" x14ac:dyDescent="0.3">
      <c r="D899">
        <v>2.5439683186419999</v>
      </c>
      <c r="E899">
        <v>2.6264980803109998</v>
      </c>
    </row>
    <row r="900" spans="4:5" x14ac:dyDescent="0.3">
      <c r="D900">
        <v>2.7858712240250001</v>
      </c>
      <c r="E900">
        <v>2.6116788316049999</v>
      </c>
    </row>
    <row r="901" spans="4:5" x14ac:dyDescent="0.3">
      <c r="D901">
        <v>2.9132084087929999</v>
      </c>
      <c r="E901">
        <v>3.0113446322059998</v>
      </c>
    </row>
    <row r="902" spans="4:5" x14ac:dyDescent="0.3">
      <c r="D902">
        <v>2.8322350948250001</v>
      </c>
      <c r="E902">
        <v>2.8144376706990002</v>
      </c>
    </row>
    <row r="903" spans="4:5" x14ac:dyDescent="0.3">
      <c r="D903">
        <v>2.2990299700889998</v>
      </c>
      <c r="E903">
        <v>2.4760758991679999</v>
      </c>
    </row>
    <row r="904" spans="4:5" x14ac:dyDescent="0.3">
      <c r="D904">
        <v>2.7032709118509999</v>
      </c>
      <c r="E904">
        <v>1.6650916117829999</v>
      </c>
    </row>
    <row r="905" spans="4:5" x14ac:dyDescent="0.3">
      <c r="D905">
        <v>2.7121198354349998</v>
      </c>
      <c r="E905">
        <v>2.49271162914</v>
      </c>
    </row>
    <row r="906" spans="4:5" x14ac:dyDescent="0.3">
      <c r="D906">
        <v>2.3221643604470001</v>
      </c>
      <c r="E906">
        <v>2.5142349433020001</v>
      </c>
    </row>
    <row r="907" spans="4:5" x14ac:dyDescent="0.3">
      <c r="D907">
        <v>3.0037624767579998</v>
      </c>
      <c r="E907">
        <v>2.5559855697540002</v>
      </c>
    </row>
    <row r="908" spans="4:5" x14ac:dyDescent="0.3">
      <c r="D908">
        <v>2.4974233099059999</v>
      </c>
      <c r="E908">
        <v>2.81968675299</v>
      </c>
    </row>
    <row r="909" spans="4:5" x14ac:dyDescent="0.3">
      <c r="D909">
        <v>2.6226775375820002</v>
      </c>
      <c r="E909">
        <v>2.9594158171210001</v>
      </c>
    </row>
    <row r="910" spans="4:5" x14ac:dyDescent="0.3">
      <c r="D910">
        <v>2.5949922825999998</v>
      </c>
      <c r="E910">
        <v>2.6139452588209999</v>
      </c>
    </row>
    <row r="911" spans="4:5" x14ac:dyDescent="0.3">
      <c r="D911">
        <v>2.4366122303259998</v>
      </c>
      <c r="E911">
        <v>2.3399107876029999</v>
      </c>
    </row>
    <row r="912" spans="4:5" x14ac:dyDescent="0.3">
      <c r="D912">
        <v>2.6396159360509999</v>
      </c>
      <c r="E912">
        <v>2.182002530054</v>
      </c>
    </row>
    <row r="913" spans="4:5" x14ac:dyDescent="0.3">
      <c r="D913">
        <v>2.8688104959470002</v>
      </c>
      <c r="E913">
        <v>2.4216151628440001</v>
      </c>
    </row>
    <row r="914" spans="4:5" x14ac:dyDescent="0.3">
      <c r="D914">
        <v>2.6371896820609999</v>
      </c>
      <c r="E914">
        <v>2.4810338253149999</v>
      </c>
    </row>
    <row r="915" spans="4:5" x14ac:dyDescent="0.3">
      <c r="D915">
        <v>2.7229263782630002</v>
      </c>
      <c r="E915">
        <v>2.3573980459669999</v>
      </c>
    </row>
    <row r="916" spans="4:5" x14ac:dyDescent="0.3">
      <c r="D916">
        <v>3.0181395347760001</v>
      </c>
      <c r="E916">
        <v>2.7309546666350002</v>
      </c>
    </row>
    <row r="917" spans="4:5" x14ac:dyDescent="0.3">
      <c r="D917">
        <v>2.4093810806249998</v>
      </c>
      <c r="E917">
        <v>2.5984683517699998</v>
      </c>
    </row>
    <row r="918" spans="4:5" x14ac:dyDescent="0.3">
      <c r="D918">
        <v>2.6203364792569999</v>
      </c>
      <c r="E918">
        <v>2.8002639457109999</v>
      </c>
    </row>
    <row r="919" spans="4:5" x14ac:dyDescent="0.3">
      <c r="D919">
        <v>2.5577307436010002</v>
      </c>
      <c r="E919">
        <v>2.3948754343930001</v>
      </c>
    </row>
    <row r="920" spans="4:5" x14ac:dyDescent="0.3">
      <c r="D920">
        <v>2.58254020548</v>
      </c>
      <c r="E920">
        <v>2.713171730809</v>
      </c>
    </row>
    <row r="921" spans="4:5" x14ac:dyDescent="0.3">
      <c r="D921">
        <v>2.7310071564210001</v>
      </c>
      <c r="E921">
        <v>2.5858127466459999</v>
      </c>
    </row>
    <row r="922" spans="4:5" x14ac:dyDescent="0.3">
      <c r="D922">
        <v>2.4681472643609998</v>
      </c>
      <c r="E922">
        <v>2.648262997237</v>
      </c>
    </row>
    <row r="923" spans="4:5" x14ac:dyDescent="0.3">
      <c r="D923">
        <v>2.3681775895279999</v>
      </c>
      <c r="E923">
        <v>2.8102315650979999</v>
      </c>
    </row>
    <row r="924" spans="4:5" x14ac:dyDescent="0.3">
      <c r="D924">
        <v>1.687367090543</v>
      </c>
      <c r="E924">
        <v>1.735102493341</v>
      </c>
    </row>
    <row r="925" spans="4:5" x14ac:dyDescent="0.3">
      <c r="D925">
        <v>2.7403738786590002</v>
      </c>
      <c r="E925">
        <v>2.5242257640029999</v>
      </c>
    </row>
    <row r="926" spans="4:5" x14ac:dyDescent="0.3">
      <c r="D926">
        <v>2.1294303145920002</v>
      </c>
      <c r="E926">
        <v>2.511222962782</v>
      </c>
    </row>
    <row r="927" spans="4:5" x14ac:dyDescent="0.3">
      <c r="D927">
        <v>2.8951518146519999</v>
      </c>
      <c r="E927">
        <v>2.3959130853150001</v>
      </c>
    </row>
    <row r="928" spans="4:5" x14ac:dyDescent="0.3">
      <c r="D928">
        <v>3.038997263548</v>
      </c>
      <c r="E928">
        <v>3.0758652325320002</v>
      </c>
    </row>
    <row r="929" spans="4:5" x14ac:dyDescent="0.3">
      <c r="D929">
        <v>2.8756830057860001</v>
      </c>
      <c r="E929">
        <v>2.807740218817</v>
      </c>
    </row>
    <row r="930" spans="4:5" x14ac:dyDescent="0.3">
      <c r="D930">
        <v>2.7745960232</v>
      </c>
      <c r="E930">
        <v>2.8033353713069999</v>
      </c>
    </row>
    <row r="931" spans="4:5" x14ac:dyDescent="0.3">
      <c r="D931">
        <v>2.5715331803199999</v>
      </c>
      <c r="E931">
        <v>1.577594616204</v>
      </c>
    </row>
    <row r="932" spans="4:5" x14ac:dyDescent="0.3">
      <c r="D932">
        <v>2.7289842505870001</v>
      </c>
      <c r="E932">
        <v>2.5978370119880001</v>
      </c>
    </row>
    <row r="933" spans="4:5" x14ac:dyDescent="0.3">
      <c r="D933">
        <v>2.8124525842449999</v>
      </c>
      <c r="E933">
        <v>2.7011811948969999</v>
      </c>
    </row>
    <row r="934" spans="4:5" x14ac:dyDescent="0.3">
      <c r="D934">
        <v>2.6986084288850001</v>
      </c>
      <c r="E934">
        <v>2.478304496527</v>
      </c>
    </row>
    <row r="935" spans="4:5" x14ac:dyDescent="0.3">
      <c r="D935">
        <v>2.8159658638959999</v>
      </c>
      <c r="E935">
        <v>2.8162024285770002</v>
      </c>
    </row>
    <row r="936" spans="4:5" x14ac:dyDescent="0.3">
      <c r="D936">
        <v>2.8152021180569999</v>
      </c>
      <c r="E936">
        <v>2.5872882178380001</v>
      </c>
    </row>
    <row r="937" spans="4:5" x14ac:dyDescent="0.3">
      <c r="D937">
        <v>2.9520263172479999</v>
      </c>
      <c r="E937">
        <v>2.838672798053</v>
      </c>
    </row>
    <row r="938" spans="4:5" x14ac:dyDescent="0.3">
      <c r="D938">
        <v>3.0082538788669999</v>
      </c>
      <c r="E938">
        <v>2.8361887717749998</v>
      </c>
    </row>
    <row r="939" spans="4:5" x14ac:dyDescent="0.3">
      <c r="D939">
        <v>2.3012544452900001</v>
      </c>
      <c r="E939">
        <v>2.8314277295350001</v>
      </c>
    </row>
    <row r="940" spans="4:5" x14ac:dyDescent="0.3">
      <c r="D940">
        <v>2.8791153009529999</v>
      </c>
      <c r="E940">
        <v>2.5143192334359998</v>
      </c>
    </row>
    <row r="941" spans="4:5" x14ac:dyDescent="0.3">
      <c r="D941">
        <v>2.446950444379</v>
      </c>
      <c r="E941">
        <v>2.7824525254569998</v>
      </c>
    </row>
    <row r="942" spans="4:5" x14ac:dyDescent="0.3">
      <c r="D942">
        <v>2.7818022344650002</v>
      </c>
      <c r="E942">
        <v>2.4599705292170002</v>
      </c>
    </row>
    <row r="943" spans="4:5" x14ac:dyDescent="0.3">
      <c r="D943">
        <v>2.7137166473479999</v>
      </c>
      <c r="E943">
        <v>2.6331076840269998</v>
      </c>
    </row>
    <row r="944" spans="4:5" x14ac:dyDescent="0.3">
      <c r="D944">
        <v>2.8819892668399998</v>
      </c>
      <c r="E944">
        <v>2.8040334473490001</v>
      </c>
    </row>
    <row r="945" spans="4:5" x14ac:dyDescent="0.3">
      <c r="D945">
        <v>2.8645054087699999</v>
      </c>
      <c r="E945">
        <v>2.7742161492339998</v>
      </c>
    </row>
    <row r="946" spans="4:5" x14ac:dyDescent="0.3">
      <c r="D946">
        <v>2.505064623829</v>
      </c>
      <c r="E946">
        <v>2.6211969800819999</v>
      </c>
    </row>
    <row r="947" spans="4:5" x14ac:dyDescent="0.3">
      <c r="D947">
        <v>2.8460303761720001</v>
      </c>
      <c r="E947">
        <v>2.411396062208</v>
      </c>
    </row>
    <row r="948" spans="4:5" x14ac:dyDescent="0.3">
      <c r="D948">
        <v>2.7095890858199998</v>
      </c>
      <c r="E948">
        <v>2.912665204164</v>
      </c>
    </row>
    <row r="949" spans="4:5" x14ac:dyDescent="0.3">
      <c r="D949">
        <v>2.512506411071</v>
      </c>
      <c r="E949">
        <v>2.7349488925959999</v>
      </c>
    </row>
    <row r="950" spans="4:5" x14ac:dyDescent="0.3">
      <c r="D950">
        <v>2.3621268999090002</v>
      </c>
      <c r="E950">
        <v>2.7192995368899999</v>
      </c>
    </row>
    <row r="951" spans="4:5" x14ac:dyDescent="0.3">
      <c r="D951">
        <v>2.2396705659429998</v>
      </c>
      <c r="E951">
        <v>2.8418605173599998</v>
      </c>
    </row>
    <row r="952" spans="4:5" x14ac:dyDescent="0.3">
      <c r="D952">
        <v>2.5256438204939999</v>
      </c>
      <c r="E952">
        <v>3.0580830977360001</v>
      </c>
    </row>
    <row r="953" spans="4:5" x14ac:dyDescent="0.3">
      <c r="D953">
        <v>2.6616744320030001</v>
      </c>
      <c r="E953">
        <v>2.5515868005929998</v>
      </c>
    </row>
    <row r="954" spans="4:5" x14ac:dyDescent="0.3">
      <c r="D954">
        <v>2.9105905935159999</v>
      </c>
      <c r="E954">
        <v>2.8673820610080001</v>
      </c>
    </row>
    <row r="955" spans="4:5" x14ac:dyDescent="0.3">
      <c r="D955">
        <v>2.418240077773</v>
      </c>
      <c r="E955">
        <v>2.2107518896320002</v>
      </c>
    </row>
    <row r="956" spans="4:5" x14ac:dyDescent="0.3">
      <c r="D956">
        <v>2.221679933196</v>
      </c>
      <c r="E956">
        <v>3.011324410506</v>
      </c>
    </row>
    <row r="957" spans="4:5" x14ac:dyDescent="0.3">
      <c r="D957">
        <v>2.7308572671440001</v>
      </c>
      <c r="E957">
        <v>2.6208789784589999</v>
      </c>
    </row>
    <row r="958" spans="4:5" x14ac:dyDescent="0.3">
      <c r="D958">
        <v>2.670419608489</v>
      </c>
      <c r="E958">
        <v>2.3045885898630001</v>
      </c>
    </row>
    <row r="959" spans="4:5" x14ac:dyDescent="0.3">
      <c r="D959">
        <v>2.7358523798099998</v>
      </c>
      <c r="E959">
        <v>2.9269824305280001</v>
      </c>
    </row>
    <row r="960" spans="4:5" x14ac:dyDescent="0.3">
      <c r="D960">
        <v>3.0361681227770001</v>
      </c>
      <c r="E960">
        <v>2.6779990193619998</v>
      </c>
    </row>
    <row r="961" spans="4:5" x14ac:dyDescent="0.3">
      <c r="D961">
        <v>2.599591253397</v>
      </c>
      <c r="E961">
        <v>3.061362214281</v>
      </c>
    </row>
    <row r="962" spans="4:5" x14ac:dyDescent="0.3">
      <c r="D962">
        <v>2.8729401422860001</v>
      </c>
      <c r="E962">
        <v>2.4641770188700001</v>
      </c>
    </row>
    <row r="963" spans="4:5" x14ac:dyDescent="0.3">
      <c r="D963">
        <v>2.7242727403720002</v>
      </c>
      <c r="E963">
        <v>2.7512579588550001</v>
      </c>
    </row>
    <row r="964" spans="4:5" x14ac:dyDescent="0.3">
      <c r="D964">
        <v>2.560940749836</v>
      </c>
      <c r="E964">
        <v>2.5167747669649998</v>
      </c>
    </row>
    <row r="965" spans="4:5" x14ac:dyDescent="0.3">
      <c r="D965">
        <v>2.635051470239</v>
      </c>
      <c r="E965">
        <v>2.9312238579410002</v>
      </c>
    </row>
    <row r="966" spans="4:5" x14ac:dyDescent="0.3">
      <c r="D966">
        <v>0.73254663727799996</v>
      </c>
      <c r="E966">
        <v>2.531570735416</v>
      </c>
    </row>
    <row r="967" spans="4:5" x14ac:dyDescent="0.3">
      <c r="D967">
        <v>2.4464947355310001</v>
      </c>
      <c r="E967">
        <v>3.1153169571019999</v>
      </c>
    </row>
    <row r="968" spans="4:5" x14ac:dyDescent="0.3">
      <c r="D968">
        <v>2.6389817041870001</v>
      </c>
      <c r="E968">
        <v>2.9273388978949999</v>
      </c>
    </row>
    <row r="969" spans="4:5" x14ac:dyDescent="0.3">
      <c r="D969">
        <v>3.067021610926</v>
      </c>
      <c r="E969">
        <v>2.415503929482</v>
      </c>
    </row>
    <row r="970" spans="4:5" x14ac:dyDescent="0.3">
      <c r="D970">
        <v>2.456064984368</v>
      </c>
      <c r="E970">
        <v>2.4583360151320002</v>
      </c>
    </row>
    <row r="971" spans="4:5" x14ac:dyDescent="0.3">
      <c r="D971">
        <v>2.813432409262</v>
      </c>
      <c r="E971">
        <v>2.8300600249980001</v>
      </c>
    </row>
    <row r="972" spans="4:5" x14ac:dyDescent="0.3">
      <c r="D972">
        <v>2.5072975980379999</v>
      </c>
      <c r="E972">
        <v>2.4788883871720002</v>
      </c>
    </row>
    <row r="973" spans="4:5" x14ac:dyDescent="0.3">
      <c r="D973">
        <v>2.6083149044640002</v>
      </c>
      <c r="E973">
        <v>2.6206348725519999</v>
      </c>
    </row>
    <row r="974" spans="4:5" x14ac:dyDescent="0.3">
      <c r="D974">
        <v>2.7149213470450002</v>
      </c>
      <c r="E974">
        <v>2.9612311023069999</v>
      </c>
    </row>
    <row r="975" spans="4:5" x14ac:dyDescent="0.3">
      <c r="D975">
        <v>3.2041813676839999</v>
      </c>
      <c r="E975">
        <v>3.0410958799459999</v>
      </c>
    </row>
    <row r="976" spans="4:5" x14ac:dyDescent="0.3">
      <c r="D976">
        <v>2.742937581813</v>
      </c>
      <c r="E976">
        <v>2.5271816853029998</v>
      </c>
    </row>
    <row r="977" spans="4:5" x14ac:dyDescent="0.3">
      <c r="D977">
        <v>2.3801495660619998</v>
      </c>
      <c r="E977">
        <v>3.0502326195120002</v>
      </c>
    </row>
    <row r="978" spans="4:5" x14ac:dyDescent="0.3">
      <c r="D978">
        <v>2.4410116602060001</v>
      </c>
      <c r="E978">
        <v>3.0439424788370002</v>
      </c>
    </row>
    <row r="979" spans="4:5" x14ac:dyDescent="0.3">
      <c r="D979">
        <v>2.4409822461520001</v>
      </c>
      <c r="E979">
        <v>2.754978133312</v>
      </c>
    </row>
    <row r="980" spans="4:5" x14ac:dyDescent="0.3">
      <c r="D980">
        <v>2.695279735588</v>
      </c>
      <c r="E980">
        <v>2.666042481681</v>
      </c>
    </row>
    <row r="981" spans="4:5" x14ac:dyDescent="0.3">
      <c r="D981">
        <v>3.376473274716</v>
      </c>
      <c r="E981">
        <v>2.6841407674819999</v>
      </c>
    </row>
    <row r="982" spans="4:5" x14ac:dyDescent="0.3">
      <c r="D982">
        <v>2.548203772825</v>
      </c>
      <c r="E982">
        <v>2.421629660117</v>
      </c>
    </row>
    <row r="983" spans="4:5" x14ac:dyDescent="0.3">
      <c r="D983">
        <v>3.2213996672129999</v>
      </c>
      <c r="E983">
        <v>2.5288330512449999</v>
      </c>
    </row>
    <row r="984" spans="4:5" x14ac:dyDescent="0.3">
      <c r="D984">
        <v>1.9001968782459999</v>
      </c>
      <c r="E984">
        <v>2.6048366649400001</v>
      </c>
    </row>
    <row r="985" spans="4:5" x14ac:dyDescent="0.3">
      <c r="D985">
        <v>2.3070042508649999</v>
      </c>
      <c r="E985">
        <v>2.7031569499589998</v>
      </c>
    </row>
    <row r="986" spans="4:5" x14ac:dyDescent="0.3">
      <c r="D986">
        <v>2.7320583314300002</v>
      </c>
      <c r="E986">
        <v>2.5683148729940002</v>
      </c>
    </row>
    <row r="987" spans="4:5" x14ac:dyDescent="0.3">
      <c r="D987">
        <v>2.2684762631200002</v>
      </c>
      <c r="E987">
        <v>2.6573487165510001</v>
      </c>
    </row>
    <row r="988" spans="4:5" x14ac:dyDescent="0.3">
      <c r="D988">
        <v>2.5460951184980001</v>
      </c>
      <c r="E988">
        <v>2.404490902075</v>
      </c>
    </row>
    <row r="989" spans="4:5" x14ac:dyDescent="0.3">
      <c r="D989">
        <v>2.6680511784399998</v>
      </c>
      <c r="E989">
        <v>2.9163614175479999</v>
      </c>
    </row>
    <row r="990" spans="4:5" x14ac:dyDescent="0.3">
      <c r="D990">
        <v>2.6795739973820001</v>
      </c>
      <c r="E990">
        <v>2.6408633169179998</v>
      </c>
    </row>
    <row r="991" spans="4:5" x14ac:dyDescent="0.3">
      <c r="D991">
        <v>2.7930910421670001</v>
      </c>
      <c r="E991">
        <v>2.998166861804</v>
      </c>
    </row>
    <row r="992" spans="4:5" x14ac:dyDescent="0.3">
      <c r="D992">
        <v>2.4381823571660002</v>
      </c>
      <c r="E992">
        <v>2.446129499874</v>
      </c>
    </row>
    <row r="993" spans="4:5" x14ac:dyDescent="0.3">
      <c r="D993">
        <v>2.9123425917170001</v>
      </c>
      <c r="E993">
        <v>2.7842967733930002</v>
      </c>
    </row>
    <row r="994" spans="4:5" x14ac:dyDescent="0.3">
      <c r="D994">
        <v>2.6561341277850001</v>
      </c>
      <c r="E994">
        <v>2.3848031463830002</v>
      </c>
    </row>
    <row r="995" spans="4:5" x14ac:dyDescent="0.3">
      <c r="D995">
        <v>2.9996622769150001</v>
      </c>
      <c r="E995">
        <v>2.6345330828260001</v>
      </c>
    </row>
    <row r="996" spans="4:5" x14ac:dyDescent="0.3">
      <c r="D996">
        <v>2.7928818992059998</v>
      </c>
      <c r="E996">
        <v>2.8261221071440001</v>
      </c>
    </row>
    <row r="997" spans="4:5" x14ac:dyDescent="0.3">
      <c r="D997">
        <v>2.8223763559339998</v>
      </c>
      <c r="E997">
        <v>2.7689858828460001</v>
      </c>
    </row>
    <row r="998" spans="4:5" x14ac:dyDescent="0.3">
      <c r="D998">
        <v>2.6346256472960001</v>
      </c>
      <c r="E998">
        <v>2.6561383325530001</v>
      </c>
    </row>
    <row r="999" spans="4:5" x14ac:dyDescent="0.3">
      <c r="D999">
        <v>2.7291494087710002</v>
      </c>
      <c r="E999">
        <v>2.925866839043</v>
      </c>
    </row>
    <row r="1000" spans="4:5" x14ac:dyDescent="0.3">
      <c r="D1000">
        <v>3.0727636052820002</v>
      </c>
      <c r="E1000">
        <v>2.8283760683280001</v>
      </c>
    </row>
    <row r="1001" spans="4:5" x14ac:dyDescent="0.3">
      <c r="D1001">
        <v>2.8285127441990001</v>
      </c>
      <c r="E1001">
        <v>2.4057811368049999</v>
      </c>
    </row>
    <row r="1002" spans="4:5" x14ac:dyDescent="0.3">
      <c r="E1002">
        <v>2.8369442301530001</v>
      </c>
    </row>
    <row r="1003" spans="4:5" x14ac:dyDescent="0.3">
      <c r="D1003">
        <v>2.6806939999999999</v>
      </c>
      <c r="E1003">
        <v>2.6298324472600001</v>
      </c>
    </row>
    <row r="1004" spans="4:5" x14ac:dyDescent="0.3">
      <c r="D1004">
        <v>0.30062179999999999</v>
      </c>
      <c r="E1004">
        <v>2.5780665266190002</v>
      </c>
    </row>
    <row r="1005" spans="4:5" x14ac:dyDescent="0.3">
      <c r="D1005">
        <v>5.8920790000000001E-2</v>
      </c>
      <c r="E1005">
        <v>2.8302600477099999</v>
      </c>
    </row>
    <row r="1006" spans="4:5" x14ac:dyDescent="0.3">
      <c r="D1006">
        <v>51</v>
      </c>
      <c r="E1006">
        <v>2.8699054022110002</v>
      </c>
    </row>
    <row r="1007" spans="4:5" x14ac:dyDescent="0.3">
      <c r="D1007">
        <v>949</v>
      </c>
      <c r="E1007">
        <v>2.7251186129630001</v>
      </c>
    </row>
    <row r="1008" spans="4:5" x14ac:dyDescent="0.3">
      <c r="E1008">
        <v>2.5625072028810001</v>
      </c>
    </row>
    <row r="1009" spans="5:5" x14ac:dyDescent="0.3">
      <c r="E1009">
        <v>2.7352990583980001</v>
      </c>
    </row>
    <row r="1010" spans="5:5" x14ac:dyDescent="0.3">
      <c r="E1010">
        <v>2.5953235600009998</v>
      </c>
    </row>
    <row r="1011" spans="5:5" x14ac:dyDescent="0.3">
      <c r="E1011">
        <v>2.7250010935929998</v>
      </c>
    </row>
    <row r="1012" spans="5:5" x14ac:dyDescent="0.3">
      <c r="E1012">
        <v>2.9986780253980001</v>
      </c>
    </row>
    <row r="1013" spans="5:5" x14ac:dyDescent="0.3">
      <c r="E1013">
        <v>2.9483290616220001</v>
      </c>
    </row>
    <row r="1014" spans="5:5" x14ac:dyDescent="0.3">
      <c r="E1014">
        <v>2.835338867795</v>
      </c>
    </row>
    <row r="1015" spans="5:5" x14ac:dyDescent="0.3">
      <c r="E1015">
        <v>2.7023046704399998</v>
      </c>
    </row>
    <row r="1016" spans="5:5" x14ac:dyDescent="0.3">
      <c r="E1016">
        <v>2.3766779762239998</v>
      </c>
    </row>
    <row r="1017" spans="5:5" x14ac:dyDescent="0.3">
      <c r="E1017">
        <v>2.8038968229460002</v>
      </c>
    </row>
    <row r="1018" spans="5:5" x14ac:dyDescent="0.3">
      <c r="E1018">
        <v>2.8871308333900001</v>
      </c>
    </row>
    <row r="1019" spans="5:5" x14ac:dyDescent="0.3">
      <c r="E1019">
        <v>2.7333497993729998</v>
      </c>
    </row>
    <row r="1020" spans="5:5" x14ac:dyDescent="0.3">
      <c r="E1020">
        <v>2.6483496279319998</v>
      </c>
    </row>
    <row r="1021" spans="5:5" x14ac:dyDescent="0.3">
      <c r="E1021">
        <v>2.3033379905990001</v>
      </c>
    </row>
    <row r="1022" spans="5:5" x14ac:dyDescent="0.3">
      <c r="E1022">
        <v>3.2166884475719999</v>
      </c>
    </row>
    <row r="1023" spans="5:5" x14ac:dyDescent="0.3">
      <c r="E1023">
        <v>2.649671721657</v>
      </c>
    </row>
    <row r="1024" spans="5:5" x14ac:dyDescent="0.3">
      <c r="E1024">
        <v>2.7414505120429999</v>
      </c>
    </row>
    <row r="1025" spans="5:5" x14ac:dyDescent="0.3">
      <c r="E1025">
        <v>2.8792783161800002</v>
      </c>
    </row>
    <row r="1026" spans="5:5" x14ac:dyDescent="0.3">
      <c r="E1026">
        <v>2.471495776856</v>
      </c>
    </row>
    <row r="1027" spans="5:5" x14ac:dyDescent="0.3">
      <c r="E1027">
        <v>2.715266032463</v>
      </c>
    </row>
    <row r="1028" spans="5:5" x14ac:dyDescent="0.3">
      <c r="E1028">
        <v>2.661371372819</v>
      </c>
    </row>
    <row r="1029" spans="5:5" x14ac:dyDescent="0.3">
      <c r="E1029">
        <v>2.5069579688629999</v>
      </c>
    </row>
    <row r="1030" spans="5:5" x14ac:dyDescent="0.3">
      <c r="E1030">
        <v>2.3597056628459998</v>
      </c>
    </row>
    <row r="1031" spans="5:5" x14ac:dyDescent="0.3">
      <c r="E1031">
        <v>2.4792025613859998</v>
      </c>
    </row>
    <row r="1032" spans="5:5" x14ac:dyDescent="0.3">
      <c r="E1032">
        <v>2.5775794523569999</v>
      </c>
    </row>
    <row r="1033" spans="5:5" x14ac:dyDescent="0.3">
      <c r="E1033">
        <v>2.6230611287849999</v>
      </c>
    </row>
    <row r="1034" spans="5:5" x14ac:dyDescent="0.3">
      <c r="E1034">
        <v>2.7363200835549999</v>
      </c>
    </row>
    <row r="1035" spans="5:5" x14ac:dyDescent="0.3">
      <c r="E1035">
        <v>2.2445937111299998</v>
      </c>
    </row>
    <row r="1036" spans="5:5" x14ac:dyDescent="0.3">
      <c r="E1036">
        <v>2.7267096301930001</v>
      </c>
    </row>
    <row r="1037" spans="5:5" x14ac:dyDescent="0.3">
      <c r="E1037">
        <v>2.8745287096790002</v>
      </c>
    </row>
    <row r="1038" spans="5:5" x14ac:dyDescent="0.3">
      <c r="E1038">
        <v>2.8793627078439998</v>
      </c>
    </row>
    <row r="1039" spans="5:5" x14ac:dyDescent="0.3">
      <c r="E1039">
        <v>2.9347274493820001</v>
      </c>
    </row>
    <row r="1040" spans="5:5" x14ac:dyDescent="0.3">
      <c r="E1040">
        <v>2.6169383087520002</v>
      </c>
    </row>
    <row r="1041" spans="5:5" x14ac:dyDescent="0.3">
      <c r="E1041">
        <v>2.973969369108</v>
      </c>
    </row>
    <row r="1042" spans="5:5" x14ac:dyDescent="0.3">
      <c r="E1042">
        <v>2.1948902916490001</v>
      </c>
    </row>
    <row r="1043" spans="5:5" x14ac:dyDescent="0.3">
      <c r="E1043">
        <v>2.770895678889</v>
      </c>
    </row>
    <row r="1044" spans="5:5" x14ac:dyDescent="0.3">
      <c r="E1044">
        <v>2.743709233183</v>
      </c>
    </row>
    <row r="1045" spans="5:5" x14ac:dyDescent="0.3">
      <c r="E1045">
        <v>2.854953561516</v>
      </c>
    </row>
    <row r="1046" spans="5:5" x14ac:dyDescent="0.3">
      <c r="E1046">
        <v>2.8594570284560001</v>
      </c>
    </row>
    <row r="1047" spans="5:5" x14ac:dyDescent="0.3">
      <c r="E1047">
        <v>2.383914919969</v>
      </c>
    </row>
    <row r="1048" spans="5:5" x14ac:dyDescent="0.3">
      <c r="E1048">
        <v>2.7239559748810001</v>
      </c>
    </row>
    <row r="1049" spans="5:5" x14ac:dyDescent="0.3">
      <c r="E1049">
        <v>2.6644362321249999</v>
      </c>
    </row>
    <row r="1050" spans="5:5" x14ac:dyDescent="0.3">
      <c r="E1050">
        <v>2.877159879003</v>
      </c>
    </row>
    <row r="1051" spans="5:5" x14ac:dyDescent="0.3">
      <c r="E1051">
        <v>2.8396957440900001</v>
      </c>
    </row>
    <row r="1052" spans="5:5" x14ac:dyDescent="0.3">
      <c r="E1052">
        <v>2.5774347452309998</v>
      </c>
    </row>
    <row r="1053" spans="5:5" x14ac:dyDescent="0.3">
      <c r="E1053">
        <v>3.0167231680339999</v>
      </c>
    </row>
    <row r="1054" spans="5:5" x14ac:dyDescent="0.3">
      <c r="E1054">
        <v>2.9356984134289998</v>
      </c>
    </row>
    <row r="1055" spans="5:5" x14ac:dyDescent="0.3">
      <c r="E1055">
        <v>2.8193443331600001</v>
      </c>
    </row>
    <row r="1056" spans="5:5" x14ac:dyDescent="0.3">
      <c r="E1056">
        <v>2.6493963900659998</v>
      </c>
    </row>
    <row r="1057" spans="5:5" x14ac:dyDescent="0.3">
      <c r="E1057">
        <v>2.3888605250369999</v>
      </c>
    </row>
    <row r="1058" spans="5:5" x14ac:dyDescent="0.3">
      <c r="E1058">
        <v>2.637573479242</v>
      </c>
    </row>
    <row r="1059" spans="5:5" x14ac:dyDescent="0.3">
      <c r="E1059">
        <v>2.4593804595390001</v>
      </c>
    </row>
    <row r="1060" spans="5:5" x14ac:dyDescent="0.3">
      <c r="E1060">
        <v>2.7013022955910002</v>
      </c>
    </row>
    <row r="1061" spans="5:5" x14ac:dyDescent="0.3">
      <c r="E1061">
        <v>2.3712121927780001</v>
      </c>
    </row>
    <row r="1062" spans="5:5" x14ac:dyDescent="0.3">
      <c r="E1062">
        <v>2.6675011148599999</v>
      </c>
    </row>
    <row r="1063" spans="5:5" x14ac:dyDescent="0.3">
      <c r="E1063">
        <v>2.6604773048769998</v>
      </c>
    </row>
    <row r="1064" spans="5:5" x14ac:dyDescent="0.3">
      <c r="E1064">
        <v>1.0423664875530001</v>
      </c>
    </row>
    <row r="1065" spans="5:5" x14ac:dyDescent="0.3">
      <c r="E1065">
        <v>2.5632549098689998</v>
      </c>
    </row>
    <row r="1066" spans="5:5" x14ac:dyDescent="0.3">
      <c r="E1066">
        <v>2.7947973417849998</v>
      </c>
    </row>
    <row r="1067" spans="5:5" x14ac:dyDescent="0.3">
      <c r="E1067">
        <v>2.8773607349280002</v>
      </c>
    </row>
    <row r="1068" spans="5:5" x14ac:dyDescent="0.3">
      <c r="E1068">
        <v>3.00246774338</v>
      </c>
    </row>
    <row r="1069" spans="5:5" x14ac:dyDescent="0.3">
      <c r="E1069">
        <v>2.8823339000999999</v>
      </c>
    </row>
    <row r="1070" spans="5:5" x14ac:dyDescent="0.3">
      <c r="E1070">
        <v>2.9225068097859999</v>
      </c>
    </row>
    <row r="1071" spans="5:5" x14ac:dyDescent="0.3">
      <c r="E1071">
        <v>3.0446402495589999</v>
      </c>
    </row>
    <row r="1072" spans="5:5" x14ac:dyDescent="0.3">
      <c r="E1072">
        <v>3.0256882337180002</v>
      </c>
    </row>
    <row r="1073" spans="5:5" x14ac:dyDescent="0.3">
      <c r="E1073">
        <v>2.73153061419</v>
      </c>
    </row>
    <row r="1074" spans="5:5" x14ac:dyDescent="0.3">
      <c r="E1074">
        <v>2.7458838473529998</v>
      </c>
    </row>
    <row r="1075" spans="5:5" x14ac:dyDescent="0.3">
      <c r="E1075">
        <v>2.7285771072510001</v>
      </c>
    </row>
    <row r="1076" spans="5:5" x14ac:dyDescent="0.3">
      <c r="E1076">
        <v>3.1461936449290002</v>
      </c>
    </row>
    <row r="1077" spans="5:5" x14ac:dyDescent="0.3">
      <c r="E1077">
        <v>2.7675744431289999</v>
      </c>
    </row>
    <row r="1078" spans="5:5" x14ac:dyDescent="0.3">
      <c r="E1078">
        <v>2.5156966371589999</v>
      </c>
    </row>
    <row r="1079" spans="5:5" x14ac:dyDescent="0.3">
      <c r="E1079">
        <v>2.484988919998</v>
      </c>
    </row>
    <row r="1080" spans="5:5" x14ac:dyDescent="0.3">
      <c r="E1080">
        <v>2.6335634435589999</v>
      </c>
    </row>
    <row r="1081" spans="5:5" x14ac:dyDescent="0.3">
      <c r="E1081">
        <v>2.9912552074660002</v>
      </c>
    </row>
    <row r="1082" spans="5:5" x14ac:dyDescent="0.3">
      <c r="E1082">
        <v>2.6246454246209998</v>
      </c>
    </row>
    <row r="1083" spans="5:5" x14ac:dyDescent="0.3">
      <c r="E1083">
        <v>3.1032426060640002</v>
      </c>
    </row>
    <row r="1084" spans="5:5" x14ac:dyDescent="0.3">
      <c r="E1084">
        <v>2.9736781218020001</v>
      </c>
    </row>
    <row r="1085" spans="5:5" x14ac:dyDescent="0.3">
      <c r="E1085">
        <v>2.5813087708240001</v>
      </c>
    </row>
    <row r="1086" spans="5:5" x14ac:dyDescent="0.3">
      <c r="E1086">
        <v>2.720597034087</v>
      </c>
    </row>
    <row r="1087" spans="5:5" x14ac:dyDescent="0.3">
      <c r="E1087">
        <v>2.849644172179</v>
      </c>
    </row>
    <row r="1088" spans="5:5" x14ac:dyDescent="0.3">
      <c r="E1088">
        <v>2.7327613700170001</v>
      </c>
    </row>
    <row r="1089" spans="5:5" x14ac:dyDescent="0.3">
      <c r="E1089">
        <v>2.2085495032570002</v>
      </c>
    </row>
    <row r="1090" spans="5:5" x14ac:dyDescent="0.3">
      <c r="E1090">
        <v>2.6071462365319999</v>
      </c>
    </row>
    <row r="1091" spans="5:5" x14ac:dyDescent="0.3">
      <c r="E1091">
        <v>2.280378305373</v>
      </c>
    </row>
    <row r="1092" spans="5:5" x14ac:dyDescent="0.3">
      <c r="E1092">
        <v>2.7080124203249998</v>
      </c>
    </row>
    <row r="1093" spans="5:5" x14ac:dyDescent="0.3">
      <c r="E1093">
        <v>2.6750008214859999</v>
      </c>
    </row>
    <row r="1094" spans="5:5" x14ac:dyDescent="0.3">
      <c r="E1094">
        <v>2.797765690551</v>
      </c>
    </row>
    <row r="1095" spans="5:5" x14ac:dyDescent="0.3">
      <c r="E1095">
        <v>2.5602476684509998</v>
      </c>
    </row>
    <row r="1096" spans="5:5" x14ac:dyDescent="0.3">
      <c r="E1096">
        <v>2.776704351577</v>
      </c>
    </row>
    <row r="1097" spans="5:5" x14ac:dyDescent="0.3">
      <c r="E1097">
        <v>2.323694357435</v>
      </c>
    </row>
    <row r="1098" spans="5:5" x14ac:dyDescent="0.3">
      <c r="E1098">
        <v>2.6258979858229998</v>
      </c>
    </row>
    <row r="1099" spans="5:5" x14ac:dyDescent="0.3">
      <c r="E1099">
        <v>2.7412365893900001</v>
      </c>
    </row>
    <row r="1100" spans="5:5" x14ac:dyDescent="0.3">
      <c r="E1100">
        <v>2.5218931757240002</v>
      </c>
    </row>
    <row r="1101" spans="5:5" x14ac:dyDescent="0.3">
      <c r="E1101">
        <v>2.5237196881280002</v>
      </c>
    </row>
    <row r="1102" spans="5:5" x14ac:dyDescent="0.3">
      <c r="E1102">
        <v>2.9599513824820001</v>
      </c>
    </row>
    <row r="1103" spans="5:5" x14ac:dyDescent="0.3">
      <c r="E1103">
        <v>2.780282846605</v>
      </c>
    </row>
    <row r="1104" spans="5:5" x14ac:dyDescent="0.3">
      <c r="E1104">
        <v>1.750480734745</v>
      </c>
    </row>
    <row r="1105" spans="5:5" x14ac:dyDescent="0.3">
      <c r="E1105">
        <v>3.001623965986</v>
      </c>
    </row>
    <row r="1106" spans="5:5" x14ac:dyDescent="0.3">
      <c r="E1106">
        <v>2.3894032945879999</v>
      </c>
    </row>
    <row r="1107" spans="5:5" x14ac:dyDescent="0.3">
      <c r="E1107">
        <v>2.6205895861470001</v>
      </c>
    </row>
    <row r="1108" spans="5:5" x14ac:dyDescent="0.3">
      <c r="E1108">
        <v>2.7708814968020001</v>
      </c>
    </row>
    <row r="1109" spans="5:5" x14ac:dyDescent="0.3">
      <c r="E1109">
        <v>2.6671209613519999</v>
      </c>
    </row>
    <row r="1110" spans="5:5" x14ac:dyDescent="0.3">
      <c r="E1110">
        <v>2.8163028262280001</v>
      </c>
    </row>
    <row r="1111" spans="5:5" x14ac:dyDescent="0.3">
      <c r="E1111">
        <v>2.4930985443389999</v>
      </c>
    </row>
    <row r="1112" spans="5:5" x14ac:dyDescent="0.3">
      <c r="E1112">
        <v>2.6900280182620002</v>
      </c>
    </row>
    <row r="1113" spans="5:5" x14ac:dyDescent="0.3">
      <c r="E1113">
        <v>3.1251279852540002</v>
      </c>
    </row>
    <row r="1114" spans="5:5" x14ac:dyDescent="0.3">
      <c r="E1114">
        <v>2.412645423811</v>
      </c>
    </row>
    <row r="1115" spans="5:5" x14ac:dyDescent="0.3">
      <c r="E1115">
        <v>2.606072891273</v>
      </c>
    </row>
    <row r="1116" spans="5:5" x14ac:dyDescent="0.3">
      <c r="E1116">
        <v>2.5244768427520001</v>
      </c>
    </row>
    <row r="1117" spans="5:5" x14ac:dyDescent="0.3">
      <c r="E1117">
        <v>3.00357452126</v>
      </c>
    </row>
    <row r="1118" spans="5:5" x14ac:dyDescent="0.3">
      <c r="E1118">
        <v>2.440834563398</v>
      </c>
    </row>
    <row r="1119" spans="5:5" x14ac:dyDescent="0.3">
      <c r="E1119">
        <v>2.729665447625</v>
      </c>
    </row>
    <row r="1120" spans="5:5" x14ac:dyDescent="0.3">
      <c r="E1120">
        <v>2.7413385792099998</v>
      </c>
    </row>
    <row r="1121" spans="5:5" x14ac:dyDescent="0.3">
      <c r="E1121">
        <v>2.9627107336709999</v>
      </c>
    </row>
    <row r="1122" spans="5:5" x14ac:dyDescent="0.3">
      <c r="E1122">
        <v>2.5784775121060002</v>
      </c>
    </row>
    <row r="1123" spans="5:5" x14ac:dyDescent="0.3">
      <c r="E1123">
        <v>2.5285687770959999</v>
      </c>
    </row>
    <row r="1124" spans="5:5" x14ac:dyDescent="0.3">
      <c r="E1124">
        <v>3.127136812691</v>
      </c>
    </row>
    <row r="1125" spans="5:5" x14ac:dyDescent="0.3">
      <c r="E1125">
        <v>2.7199290588429998</v>
      </c>
    </row>
    <row r="1126" spans="5:5" x14ac:dyDescent="0.3">
      <c r="E1126">
        <v>2.9357727512979999</v>
      </c>
    </row>
    <row r="1127" spans="5:5" x14ac:dyDescent="0.3">
      <c r="E1127">
        <v>2.7842712023849998</v>
      </c>
    </row>
    <row r="1128" spans="5:5" x14ac:dyDescent="0.3">
      <c r="E1128">
        <v>2.8650596621240001</v>
      </c>
    </row>
    <row r="1129" spans="5:5" x14ac:dyDescent="0.3">
      <c r="E1129">
        <v>2.5227802566520001</v>
      </c>
    </row>
    <row r="1130" spans="5:5" x14ac:dyDescent="0.3">
      <c r="E1130">
        <v>2.6400477672860001</v>
      </c>
    </row>
    <row r="1131" spans="5:5" x14ac:dyDescent="0.3">
      <c r="E1131">
        <v>2.898217562373</v>
      </c>
    </row>
    <row r="1132" spans="5:5" x14ac:dyDescent="0.3">
      <c r="E1132">
        <v>2.7363780919590002</v>
      </c>
    </row>
    <row r="1133" spans="5:5" x14ac:dyDescent="0.3">
      <c r="E1133">
        <v>3.0988707208670001</v>
      </c>
    </row>
    <row r="1134" spans="5:5" x14ac:dyDescent="0.3">
      <c r="E1134">
        <v>3.0109348221209999</v>
      </c>
    </row>
    <row r="1135" spans="5:5" x14ac:dyDescent="0.3">
      <c r="E1135">
        <v>2.3338115775019999</v>
      </c>
    </row>
    <row r="1136" spans="5:5" x14ac:dyDescent="0.3">
      <c r="E1136">
        <v>2.739625996</v>
      </c>
    </row>
    <row r="1137" spans="5:5" x14ac:dyDescent="0.3">
      <c r="E1137">
        <v>2.5374387945630001</v>
      </c>
    </row>
    <row r="1138" spans="5:5" x14ac:dyDescent="0.3">
      <c r="E1138">
        <v>2.719984542777</v>
      </c>
    </row>
    <row r="1139" spans="5:5" x14ac:dyDescent="0.3">
      <c r="E1139">
        <v>2.5520105870499998</v>
      </c>
    </row>
    <row r="1140" spans="5:5" x14ac:dyDescent="0.3">
      <c r="E1140">
        <v>2.5119880830670001</v>
      </c>
    </row>
    <row r="1141" spans="5:5" x14ac:dyDescent="0.3">
      <c r="E1141">
        <v>2.7924384863110001</v>
      </c>
    </row>
    <row r="1142" spans="5:5" x14ac:dyDescent="0.3">
      <c r="E1142">
        <v>2.630090400377</v>
      </c>
    </row>
    <row r="1143" spans="5:5" x14ac:dyDescent="0.3">
      <c r="E1143">
        <v>2.537019489745</v>
      </c>
    </row>
    <row r="1144" spans="5:5" x14ac:dyDescent="0.3">
      <c r="E1144">
        <v>2.6049378921140001</v>
      </c>
    </row>
    <row r="1145" spans="5:5" x14ac:dyDescent="0.3">
      <c r="E1145">
        <v>2.1451958469560002</v>
      </c>
    </row>
    <row r="1146" spans="5:5" x14ac:dyDescent="0.3">
      <c r="E1146">
        <v>2.8249096053999998</v>
      </c>
    </row>
    <row r="1147" spans="5:5" x14ac:dyDescent="0.3">
      <c r="E1147">
        <v>2.9860633686910001</v>
      </c>
    </row>
    <row r="1148" spans="5:5" x14ac:dyDescent="0.3">
      <c r="E1148">
        <v>2.7896565897899999</v>
      </c>
    </row>
    <row r="1149" spans="5:5" x14ac:dyDescent="0.3">
      <c r="E1149">
        <v>2.7941422691829998</v>
      </c>
    </row>
    <row r="1150" spans="5:5" x14ac:dyDescent="0.3">
      <c r="E1150">
        <v>2.5950298925599999</v>
      </c>
    </row>
    <row r="1151" spans="5:5" x14ac:dyDescent="0.3">
      <c r="E1151">
        <v>2.5079853087930002</v>
      </c>
    </row>
    <row r="1152" spans="5:5" x14ac:dyDescent="0.3">
      <c r="E1152">
        <v>2.6520870872229998</v>
      </c>
    </row>
    <row r="1153" spans="5:5" x14ac:dyDescent="0.3">
      <c r="E1153">
        <v>2.6257629013480002</v>
      </c>
    </row>
    <row r="1154" spans="5:5" x14ac:dyDescent="0.3">
      <c r="E1154">
        <v>2.7179595922509998</v>
      </c>
    </row>
    <row r="1155" spans="5:5" x14ac:dyDescent="0.3">
      <c r="E1155">
        <v>2.790642502311</v>
      </c>
    </row>
    <row r="1156" spans="5:5" x14ac:dyDescent="0.3">
      <c r="E1156">
        <v>2.5949659804210001</v>
      </c>
    </row>
    <row r="1157" spans="5:5" x14ac:dyDescent="0.3">
      <c r="E1157">
        <v>2.4101055058980001</v>
      </c>
    </row>
    <row r="1158" spans="5:5" x14ac:dyDescent="0.3">
      <c r="E1158">
        <v>2.5572810201770002</v>
      </c>
    </row>
    <row r="1159" spans="5:5" x14ac:dyDescent="0.3">
      <c r="E1159">
        <v>3.1475068977160001</v>
      </c>
    </row>
    <row r="1160" spans="5:5" x14ac:dyDescent="0.3">
      <c r="E1160">
        <v>3.0662427940470001</v>
      </c>
    </row>
    <row r="1161" spans="5:5" x14ac:dyDescent="0.3">
      <c r="E1161">
        <v>2.36726694612</v>
      </c>
    </row>
    <row r="1162" spans="5:5" x14ac:dyDescent="0.3">
      <c r="E1162">
        <v>2.706423625642</v>
      </c>
    </row>
    <row r="1163" spans="5:5" x14ac:dyDescent="0.3">
      <c r="E1163">
        <v>2.9242411995499999</v>
      </c>
    </row>
    <row r="1164" spans="5:5" x14ac:dyDescent="0.3">
      <c r="E1164">
        <v>2.94220499526</v>
      </c>
    </row>
    <row r="1165" spans="5:5" x14ac:dyDescent="0.3">
      <c r="E1165">
        <v>2.519890873879</v>
      </c>
    </row>
    <row r="1166" spans="5:5" x14ac:dyDescent="0.3">
      <c r="E1166">
        <v>2.5542698272200002</v>
      </c>
    </row>
    <row r="1167" spans="5:5" x14ac:dyDescent="0.3">
      <c r="E1167">
        <v>3.1711202989329998</v>
      </c>
    </row>
    <row r="1168" spans="5:5" x14ac:dyDescent="0.3">
      <c r="E1168">
        <v>3.1225980573480001</v>
      </c>
    </row>
    <row r="1169" spans="5:5" x14ac:dyDescent="0.3">
      <c r="E1169">
        <v>3.179331089423</v>
      </c>
    </row>
    <row r="1170" spans="5:5" x14ac:dyDescent="0.3">
      <c r="E1170">
        <v>2.4912337780259999</v>
      </c>
    </row>
    <row r="1171" spans="5:5" x14ac:dyDescent="0.3">
      <c r="E1171">
        <v>2.890410323327</v>
      </c>
    </row>
    <row r="1172" spans="5:5" x14ac:dyDescent="0.3">
      <c r="E1172">
        <v>2.5906792488080002</v>
      </c>
    </row>
    <row r="1173" spans="5:5" x14ac:dyDescent="0.3">
      <c r="E1173">
        <v>3.4719380798700001</v>
      </c>
    </row>
    <row r="1174" spans="5:5" x14ac:dyDescent="0.3">
      <c r="E1174">
        <v>2.4626170365000002</v>
      </c>
    </row>
    <row r="1175" spans="5:5" x14ac:dyDescent="0.3">
      <c r="E1175">
        <v>2.8353207384719998</v>
      </c>
    </row>
    <row r="1176" spans="5:5" x14ac:dyDescent="0.3">
      <c r="E1176">
        <v>2.6251292970889999</v>
      </c>
    </row>
    <row r="1177" spans="5:5" x14ac:dyDescent="0.3">
      <c r="E1177">
        <v>2.7978090552869999</v>
      </c>
    </row>
    <row r="1178" spans="5:5" x14ac:dyDescent="0.3">
      <c r="E1178">
        <v>3.240838176869</v>
      </c>
    </row>
    <row r="1179" spans="5:5" x14ac:dyDescent="0.3">
      <c r="E1179">
        <v>2.8589885731489999</v>
      </c>
    </row>
    <row r="1180" spans="5:5" x14ac:dyDescent="0.3">
      <c r="E1180">
        <v>2.9108383537929998</v>
      </c>
    </row>
    <row r="1181" spans="5:5" x14ac:dyDescent="0.3">
      <c r="E1181">
        <v>2.6076535466920001</v>
      </c>
    </row>
    <row r="1182" spans="5:5" x14ac:dyDescent="0.3">
      <c r="E1182">
        <v>2.482836808104</v>
      </c>
    </row>
    <row r="1183" spans="5:5" x14ac:dyDescent="0.3">
      <c r="E1183">
        <v>2.7075645667430002</v>
      </c>
    </row>
    <row r="1184" spans="5:5" x14ac:dyDescent="0.3">
      <c r="E1184">
        <v>2.4861698521669999</v>
      </c>
    </row>
    <row r="1185" spans="5:5" x14ac:dyDescent="0.3">
      <c r="E1185">
        <v>2.8991113993600002</v>
      </c>
    </row>
    <row r="1186" spans="5:5" x14ac:dyDescent="0.3">
      <c r="E1186">
        <v>2.634963707007</v>
      </c>
    </row>
    <row r="1187" spans="5:5" x14ac:dyDescent="0.3">
      <c r="E1187">
        <v>2.8548410025290001</v>
      </c>
    </row>
    <row r="1188" spans="5:5" x14ac:dyDescent="0.3">
      <c r="E1188">
        <v>2.7781282784010002</v>
      </c>
    </row>
    <row r="1189" spans="5:5" x14ac:dyDescent="0.3">
      <c r="E1189">
        <v>2.865874945212</v>
      </c>
    </row>
    <row r="1190" spans="5:5" x14ac:dyDescent="0.3">
      <c r="E1190">
        <v>2.589116946301</v>
      </c>
    </row>
    <row r="1191" spans="5:5" x14ac:dyDescent="0.3">
      <c r="E1191">
        <v>2.9510597443000002</v>
      </c>
    </row>
    <row r="1192" spans="5:5" x14ac:dyDescent="0.3">
      <c r="E1192">
        <v>2.782166319586</v>
      </c>
    </row>
    <row r="1193" spans="5:5" x14ac:dyDescent="0.3">
      <c r="E1193">
        <v>2.6297737916389998</v>
      </c>
    </row>
    <row r="1194" spans="5:5" x14ac:dyDescent="0.3">
      <c r="E1194">
        <v>2.5684650078810001</v>
      </c>
    </row>
    <row r="1195" spans="5:5" x14ac:dyDescent="0.3">
      <c r="E1195">
        <v>2.3319187609480001</v>
      </c>
    </row>
    <row r="1196" spans="5:5" x14ac:dyDescent="0.3">
      <c r="E1196">
        <v>3.0224226961839999</v>
      </c>
    </row>
    <row r="1197" spans="5:5" x14ac:dyDescent="0.3">
      <c r="E1197">
        <v>2.8424264968170001</v>
      </c>
    </row>
    <row r="1198" spans="5:5" x14ac:dyDescent="0.3">
      <c r="E1198">
        <v>2.7189336980890002</v>
      </c>
    </row>
    <row r="1199" spans="5:5" x14ac:dyDescent="0.3">
      <c r="E1199">
        <v>2.7576391786459999</v>
      </c>
    </row>
    <row r="1200" spans="5:5" x14ac:dyDescent="0.3">
      <c r="E1200">
        <v>2.4543327039629999</v>
      </c>
    </row>
    <row r="1201" spans="5:5" x14ac:dyDescent="0.3">
      <c r="E1201">
        <v>2.6211357244150002</v>
      </c>
    </row>
    <row r="1202" spans="5:5" x14ac:dyDescent="0.3">
      <c r="E1202">
        <v>2.7924550395850001</v>
      </c>
    </row>
    <row r="1203" spans="5:5" x14ac:dyDescent="0.3">
      <c r="E1203">
        <v>2.6678093949920001</v>
      </c>
    </row>
    <row r="1204" spans="5:5" x14ac:dyDescent="0.3">
      <c r="E1204">
        <v>2.7353516064510002</v>
      </c>
    </row>
    <row r="1205" spans="5:5" x14ac:dyDescent="0.3">
      <c r="E1205">
        <v>2.6027861161689998</v>
      </c>
    </row>
    <row r="1206" spans="5:5" x14ac:dyDescent="0.3">
      <c r="E1206">
        <v>1.7132221519349999</v>
      </c>
    </row>
    <row r="1207" spans="5:5" x14ac:dyDescent="0.3">
      <c r="E1207">
        <v>2.9057117677490001</v>
      </c>
    </row>
    <row r="1208" spans="5:5" x14ac:dyDescent="0.3">
      <c r="E1208">
        <v>2.8536737060039998</v>
      </c>
    </row>
    <row r="1209" spans="5:5" x14ac:dyDescent="0.3">
      <c r="E1209">
        <v>2.513000735301</v>
      </c>
    </row>
    <row r="1210" spans="5:5" x14ac:dyDescent="0.3">
      <c r="E1210">
        <v>2.9980213661609998</v>
      </c>
    </row>
    <row r="1211" spans="5:5" x14ac:dyDescent="0.3">
      <c r="E1211">
        <v>2.7116969671029998</v>
      </c>
    </row>
    <row r="1212" spans="5:5" x14ac:dyDescent="0.3">
      <c r="E1212">
        <v>2.715996371648</v>
      </c>
    </row>
    <row r="1213" spans="5:5" x14ac:dyDescent="0.3">
      <c r="E1213">
        <v>2.1662906460319999</v>
      </c>
    </row>
    <row r="1214" spans="5:5" x14ac:dyDescent="0.3">
      <c r="E1214">
        <v>3.0651035616320002</v>
      </c>
    </row>
    <row r="1215" spans="5:5" x14ac:dyDescent="0.3">
      <c r="E1215">
        <v>2.944079345444</v>
      </c>
    </row>
    <row r="1216" spans="5:5" x14ac:dyDescent="0.3">
      <c r="E1216">
        <v>2.4080000364949998</v>
      </c>
    </row>
    <row r="1217" spans="5:5" x14ac:dyDescent="0.3">
      <c r="E1217">
        <v>2.64663131974</v>
      </c>
    </row>
    <row r="1218" spans="5:5" x14ac:dyDescent="0.3">
      <c r="E1218">
        <v>2.8960060265580001</v>
      </c>
    </row>
    <row r="1219" spans="5:5" x14ac:dyDescent="0.3">
      <c r="E1219">
        <v>1.8077136327709999</v>
      </c>
    </row>
    <row r="1220" spans="5:5" x14ac:dyDescent="0.3">
      <c r="E1220">
        <v>2.7286251361409999</v>
      </c>
    </row>
    <row r="1221" spans="5:5" x14ac:dyDescent="0.3">
      <c r="E1221">
        <v>2.5996313368299999</v>
      </c>
    </row>
    <row r="1222" spans="5:5" x14ac:dyDescent="0.3">
      <c r="E1222">
        <v>2.819863043087</v>
      </c>
    </row>
    <row r="1223" spans="5:5" x14ac:dyDescent="0.3">
      <c r="E1223">
        <v>2.8214112791230002</v>
      </c>
    </row>
    <row r="1224" spans="5:5" x14ac:dyDescent="0.3">
      <c r="E1224">
        <v>2.5811402760769999</v>
      </c>
    </row>
    <row r="1225" spans="5:5" x14ac:dyDescent="0.3">
      <c r="E1225">
        <v>2.9170243957139999</v>
      </c>
    </row>
    <row r="1226" spans="5:5" x14ac:dyDescent="0.3">
      <c r="E1226">
        <v>2.7298286660039999</v>
      </c>
    </row>
    <row r="1227" spans="5:5" x14ac:dyDescent="0.3">
      <c r="E1227">
        <v>2.764043884371</v>
      </c>
    </row>
    <row r="1228" spans="5:5" x14ac:dyDescent="0.3">
      <c r="E1228">
        <v>2.8022566596509999</v>
      </c>
    </row>
    <row r="1229" spans="5:5" x14ac:dyDescent="0.3">
      <c r="E1229">
        <v>2.807333556203</v>
      </c>
    </row>
    <row r="1230" spans="5:5" x14ac:dyDescent="0.3">
      <c r="E1230">
        <v>2.8785204289270001</v>
      </c>
    </row>
    <row r="1231" spans="5:5" x14ac:dyDescent="0.3">
      <c r="E1231">
        <v>2.6180613173570002</v>
      </c>
    </row>
    <row r="1232" spans="5:5" x14ac:dyDescent="0.3">
      <c r="E1232">
        <v>2.3812458226720001</v>
      </c>
    </row>
    <row r="1233" spans="5:5" x14ac:dyDescent="0.3">
      <c r="E1233">
        <v>2.4386526800950001</v>
      </c>
    </row>
    <row r="1234" spans="5:5" x14ac:dyDescent="0.3">
      <c r="E1234">
        <v>3.1333964550400002</v>
      </c>
    </row>
    <row r="1235" spans="5:5" x14ac:dyDescent="0.3">
      <c r="E1235">
        <v>3.2368227793900002</v>
      </c>
    </row>
    <row r="1236" spans="5:5" x14ac:dyDescent="0.3">
      <c r="E1236">
        <v>2.5276288217729999</v>
      </c>
    </row>
    <row r="1237" spans="5:5" x14ac:dyDescent="0.3">
      <c r="E1237">
        <v>1.4282624210879999</v>
      </c>
    </row>
    <row r="1238" spans="5:5" x14ac:dyDescent="0.3">
      <c r="E1238">
        <v>2.5409412350570002</v>
      </c>
    </row>
    <row r="1239" spans="5:5" x14ac:dyDescent="0.3">
      <c r="E1239">
        <v>2.548996745328</v>
      </c>
    </row>
    <row r="1240" spans="5:5" x14ac:dyDescent="0.3">
      <c r="E1240">
        <v>2.6303860808590001</v>
      </c>
    </row>
    <row r="1241" spans="5:5" x14ac:dyDescent="0.3">
      <c r="E1241">
        <v>2.4613848878329998</v>
      </c>
    </row>
    <row r="1242" spans="5:5" x14ac:dyDescent="0.3">
      <c r="E1242">
        <v>2.7030185855459998</v>
      </c>
    </row>
    <row r="1243" spans="5:5" x14ac:dyDescent="0.3">
      <c r="E1243">
        <v>2.5752836468489999</v>
      </c>
    </row>
    <row r="1244" spans="5:5" x14ac:dyDescent="0.3">
      <c r="E1244">
        <v>2.2031741289150002</v>
      </c>
    </row>
    <row r="1245" spans="5:5" x14ac:dyDescent="0.3">
      <c r="E1245">
        <v>2.5672893025370001</v>
      </c>
    </row>
    <row r="1246" spans="5:5" x14ac:dyDescent="0.3">
      <c r="E1246">
        <v>2.6444769134869999</v>
      </c>
    </row>
    <row r="1247" spans="5:5" x14ac:dyDescent="0.3">
      <c r="E1247">
        <v>2.80785911648</v>
      </c>
    </row>
    <row r="1248" spans="5:5" x14ac:dyDescent="0.3">
      <c r="E1248">
        <v>2.9417958629980001</v>
      </c>
    </row>
    <row r="1249" spans="5:5" x14ac:dyDescent="0.3">
      <c r="E1249">
        <v>2.8072037258320002</v>
      </c>
    </row>
    <row r="1250" spans="5:5" x14ac:dyDescent="0.3">
      <c r="E1250">
        <v>2.6866736982880002</v>
      </c>
    </row>
    <row r="1251" spans="5:5" x14ac:dyDescent="0.3">
      <c r="E1251">
        <v>2.690387095283</v>
      </c>
    </row>
    <row r="1252" spans="5:5" x14ac:dyDescent="0.3">
      <c r="E1252">
        <v>2.3614948244090002</v>
      </c>
    </row>
    <row r="1253" spans="5:5" x14ac:dyDescent="0.3">
      <c r="E1253">
        <v>2.6943825530019998</v>
      </c>
    </row>
    <row r="1254" spans="5:5" x14ac:dyDescent="0.3">
      <c r="E1254">
        <v>2.2671440898639998</v>
      </c>
    </row>
    <row r="1255" spans="5:5" x14ac:dyDescent="0.3">
      <c r="E1255">
        <v>3.100791914208</v>
      </c>
    </row>
    <row r="1256" spans="5:5" x14ac:dyDescent="0.3">
      <c r="E1256">
        <v>2.8826969975329999</v>
      </c>
    </row>
    <row r="1257" spans="5:5" x14ac:dyDescent="0.3">
      <c r="E1257">
        <v>2.4779297546599999</v>
      </c>
    </row>
    <row r="1258" spans="5:5" x14ac:dyDescent="0.3">
      <c r="E1258">
        <v>2.6834604737880001</v>
      </c>
    </row>
    <row r="1259" spans="5:5" x14ac:dyDescent="0.3">
      <c r="E1259">
        <v>2.8277266626299999</v>
      </c>
    </row>
    <row r="1260" spans="5:5" x14ac:dyDescent="0.3">
      <c r="E1260">
        <v>2.6752846647449999</v>
      </c>
    </row>
    <row r="1261" spans="5:5" x14ac:dyDescent="0.3">
      <c r="E1261">
        <v>3.0603948641560001</v>
      </c>
    </row>
    <row r="1262" spans="5:5" x14ac:dyDescent="0.3">
      <c r="E1262">
        <v>2.7604744842</v>
      </c>
    </row>
    <row r="1263" spans="5:5" x14ac:dyDescent="0.3">
      <c r="E1263">
        <v>2.648378517771</v>
      </c>
    </row>
    <row r="1264" spans="5:5" x14ac:dyDescent="0.3">
      <c r="E1264">
        <v>2.4485752635689999</v>
      </c>
    </row>
    <row r="1265" spans="5:5" x14ac:dyDescent="0.3">
      <c r="E1265">
        <v>2.7153990596000002</v>
      </c>
    </row>
    <row r="1266" spans="5:5" x14ac:dyDescent="0.3">
      <c r="E1266">
        <v>2.5176627062920001</v>
      </c>
    </row>
    <row r="1267" spans="5:5" x14ac:dyDescent="0.3">
      <c r="E1267">
        <v>2.7404319996409998</v>
      </c>
    </row>
    <row r="1268" spans="5:5" x14ac:dyDescent="0.3">
      <c r="E1268">
        <v>2.7408283715700001</v>
      </c>
    </row>
    <row r="1269" spans="5:5" x14ac:dyDescent="0.3">
      <c r="E1269">
        <v>2.5662178812879999</v>
      </c>
    </row>
    <row r="1270" spans="5:5" x14ac:dyDescent="0.3">
      <c r="E1270">
        <v>2.7060834237970002</v>
      </c>
    </row>
    <row r="1271" spans="5:5" x14ac:dyDescent="0.3">
      <c r="E1271">
        <v>2.4408749702180002</v>
      </c>
    </row>
    <row r="1272" spans="5:5" x14ac:dyDescent="0.3">
      <c r="E1272">
        <v>3.0181927870490002</v>
      </c>
    </row>
    <row r="1273" spans="5:5" x14ac:dyDescent="0.3">
      <c r="E1273">
        <v>2.6415218059819998</v>
      </c>
    </row>
    <row r="1274" spans="5:5" x14ac:dyDescent="0.3">
      <c r="E1274">
        <v>2.7122983544260002</v>
      </c>
    </row>
    <row r="1275" spans="5:5" x14ac:dyDescent="0.3">
      <c r="E1275">
        <v>2.6125627612620002</v>
      </c>
    </row>
    <row r="1276" spans="5:5" x14ac:dyDescent="0.3">
      <c r="E1276">
        <v>2.4288851275169998</v>
      </c>
    </row>
    <row r="1277" spans="5:5" x14ac:dyDescent="0.3">
      <c r="E1277">
        <v>2.481659399372</v>
      </c>
    </row>
    <row r="1278" spans="5:5" x14ac:dyDescent="0.3">
      <c r="E1278">
        <v>2.6345968784160001</v>
      </c>
    </row>
    <row r="1279" spans="5:5" x14ac:dyDescent="0.3">
      <c r="E1279">
        <v>2.7977397824299999</v>
      </c>
    </row>
    <row r="1280" spans="5:5" x14ac:dyDescent="0.3">
      <c r="E1280">
        <v>3.1229166951149998</v>
      </c>
    </row>
    <row r="1281" spans="5:5" x14ac:dyDescent="0.3">
      <c r="E1281">
        <v>2.9344597917500002</v>
      </c>
    </row>
    <row r="1282" spans="5:5" x14ac:dyDescent="0.3">
      <c r="E1282">
        <v>2.596510415524</v>
      </c>
    </row>
    <row r="1283" spans="5:5" x14ac:dyDescent="0.3">
      <c r="E1283">
        <v>2.6219545459239999</v>
      </c>
    </row>
    <row r="1284" spans="5:5" x14ac:dyDescent="0.3">
      <c r="E1284">
        <v>2.3472403474879999</v>
      </c>
    </row>
    <row r="1285" spans="5:5" x14ac:dyDescent="0.3">
      <c r="E1285">
        <v>2.8421676300860002</v>
      </c>
    </row>
    <row r="1286" spans="5:5" x14ac:dyDescent="0.3">
      <c r="E1286">
        <v>3.1198951432539999</v>
      </c>
    </row>
    <row r="1287" spans="5:5" x14ac:dyDescent="0.3">
      <c r="E1287">
        <v>2.6922204374260001</v>
      </c>
    </row>
    <row r="1288" spans="5:5" x14ac:dyDescent="0.3">
      <c r="E1288">
        <v>2.6003876913670001</v>
      </c>
    </row>
    <row r="1289" spans="5:5" x14ac:dyDescent="0.3">
      <c r="E1289">
        <v>2.528950830456</v>
      </c>
    </row>
    <row r="1290" spans="5:5" x14ac:dyDescent="0.3">
      <c r="E1290">
        <v>2.6951691852809998</v>
      </c>
    </row>
    <row r="1291" spans="5:5" x14ac:dyDescent="0.3">
      <c r="E1291">
        <v>2.5923997917079999</v>
      </c>
    </row>
    <row r="1292" spans="5:5" x14ac:dyDescent="0.3">
      <c r="E1292">
        <v>2.4343513226770002</v>
      </c>
    </row>
    <row r="1293" spans="5:5" x14ac:dyDescent="0.3">
      <c r="E1293">
        <v>2.5293408146390002</v>
      </c>
    </row>
    <row r="1294" spans="5:5" x14ac:dyDescent="0.3">
      <c r="E1294">
        <v>2.737028992455</v>
      </c>
    </row>
    <row r="1295" spans="5:5" x14ac:dyDescent="0.3">
      <c r="E1295">
        <v>2.5858634315289999</v>
      </c>
    </row>
    <row r="1296" spans="5:5" x14ac:dyDescent="0.3">
      <c r="E1296">
        <v>2.4124222538170002</v>
      </c>
    </row>
    <row r="1297" spans="5:5" x14ac:dyDescent="0.3">
      <c r="E1297">
        <v>2.5591690229639998</v>
      </c>
    </row>
    <row r="1298" spans="5:5" x14ac:dyDescent="0.3">
      <c r="E1298">
        <v>2.7784831081710002</v>
      </c>
    </row>
    <row r="1299" spans="5:5" x14ac:dyDescent="0.3">
      <c r="E1299">
        <v>2.9834633195100002</v>
      </c>
    </row>
    <row r="1300" spans="5:5" x14ac:dyDescent="0.3">
      <c r="E1300">
        <v>2.9832405084269999</v>
      </c>
    </row>
    <row r="1301" spans="5:5" x14ac:dyDescent="0.3">
      <c r="E1301">
        <v>2.9386818125310001</v>
      </c>
    </row>
    <row r="1302" spans="5:5" x14ac:dyDescent="0.3">
      <c r="E1302">
        <v>2.8884402167309999</v>
      </c>
    </row>
    <row r="1303" spans="5:5" x14ac:dyDescent="0.3">
      <c r="E1303">
        <v>2.6496477029349998</v>
      </c>
    </row>
    <row r="1304" spans="5:5" x14ac:dyDescent="0.3">
      <c r="E1304">
        <v>2.8090606402799998</v>
      </c>
    </row>
    <row r="1305" spans="5:5" x14ac:dyDescent="0.3">
      <c r="E1305">
        <v>2.623287552256</v>
      </c>
    </row>
    <row r="1306" spans="5:5" x14ac:dyDescent="0.3">
      <c r="E1306">
        <v>2.791749052118</v>
      </c>
    </row>
    <row r="1307" spans="5:5" x14ac:dyDescent="0.3">
      <c r="E1307">
        <v>2.90370313738</v>
      </c>
    </row>
    <row r="1308" spans="5:5" x14ac:dyDescent="0.3">
      <c r="E1308">
        <v>3.0346040699030001</v>
      </c>
    </row>
    <row r="1309" spans="5:5" x14ac:dyDescent="0.3">
      <c r="E1309">
        <v>2.4922062831130001</v>
      </c>
    </row>
    <row r="1310" spans="5:5" x14ac:dyDescent="0.3">
      <c r="E1310">
        <v>2.8140733093220001</v>
      </c>
    </row>
    <row r="1311" spans="5:5" x14ac:dyDescent="0.3">
      <c r="E1311">
        <v>2.861476934953</v>
      </c>
    </row>
    <row r="1312" spans="5:5" x14ac:dyDescent="0.3">
      <c r="E1312">
        <v>2.9883098420619998</v>
      </c>
    </row>
    <row r="1313" spans="5:5" x14ac:dyDescent="0.3">
      <c r="E1313">
        <v>2.7184154318639999</v>
      </c>
    </row>
    <row r="1314" spans="5:5" x14ac:dyDescent="0.3">
      <c r="E1314">
        <v>2.7411038802999999</v>
      </c>
    </row>
    <row r="1315" spans="5:5" x14ac:dyDescent="0.3">
      <c r="E1315">
        <v>2.5990066402259999</v>
      </c>
    </row>
    <row r="1316" spans="5:5" x14ac:dyDescent="0.3">
      <c r="E1316">
        <v>2.7612880115989999</v>
      </c>
    </row>
    <row r="1317" spans="5:5" x14ac:dyDescent="0.3">
      <c r="E1317">
        <v>2.3969972113339999</v>
      </c>
    </row>
    <row r="1318" spans="5:5" x14ac:dyDescent="0.3">
      <c r="E1318">
        <v>2.6377505080839998</v>
      </c>
    </row>
    <row r="1319" spans="5:5" x14ac:dyDescent="0.3">
      <c r="E1319">
        <v>2.9047514648899999</v>
      </c>
    </row>
    <row r="1320" spans="5:5" x14ac:dyDescent="0.3">
      <c r="E1320">
        <v>2.6320038651909998</v>
      </c>
    </row>
    <row r="1321" spans="5:5" x14ac:dyDescent="0.3">
      <c r="E1321">
        <v>3.015070090429</v>
      </c>
    </row>
    <row r="1322" spans="5:5" x14ac:dyDescent="0.3">
      <c r="E1322">
        <v>2.7059698737620002</v>
      </c>
    </row>
    <row r="1323" spans="5:5" x14ac:dyDescent="0.3">
      <c r="E1323">
        <v>2.6592922348250001</v>
      </c>
    </row>
    <row r="1324" spans="5:5" x14ac:dyDescent="0.3">
      <c r="E1324">
        <v>2.7319580513180002</v>
      </c>
    </row>
    <row r="1325" spans="5:5" x14ac:dyDescent="0.3">
      <c r="E1325">
        <v>2.9294665090000001</v>
      </c>
    </row>
    <row r="1326" spans="5:5" x14ac:dyDescent="0.3">
      <c r="E1326">
        <v>2.7460330709009999</v>
      </c>
    </row>
    <row r="1327" spans="5:5" x14ac:dyDescent="0.3">
      <c r="E1327">
        <v>2.9852379650529999</v>
      </c>
    </row>
    <row r="1328" spans="5:5" x14ac:dyDescent="0.3">
      <c r="E1328">
        <v>2.2976365772670002</v>
      </c>
    </row>
    <row r="1329" spans="5:5" x14ac:dyDescent="0.3">
      <c r="E1329">
        <v>2.5959234501099999</v>
      </c>
    </row>
    <row r="1330" spans="5:5" x14ac:dyDescent="0.3">
      <c r="E1330">
        <v>2.7977596337300001</v>
      </c>
    </row>
    <row r="1331" spans="5:5" x14ac:dyDescent="0.3">
      <c r="E1331">
        <v>2.6805957203189998</v>
      </c>
    </row>
    <row r="1332" spans="5:5" x14ac:dyDescent="0.3">
      <c r="E1332">
        <v>2.6590219857299999</v>
      </c>
    </row>
    <row r="1333" spans="5:5" x14ac:dyDescent="0.3">
      <c r="E1333">
        <v>2.3717442799090001</v>
      </c>
    </row>
    <row r="1334" spans="5:5" x14ac:dyDescent="0.3">
      <c r="E1334">
        <v>2.653812926229</v>
      </c>
    </row>
    <row r="1335" spans="5:5" x14ac:dyDescent="0.3">
      <c r="E1335">
        <v>2.3812815829980001</v>
      </c>
    </row>
    <row r="1336" spans="5:5" x14ac:dyDescent="0.3">
      <c r="E1336">
        <v>2.8417596987040001</v>
      </c>
    </row>
    <row r="1337" spans="5:5" x14ac:dyDescent="0.3">
      <c r="E1337">
        <v>3.2237073044560001</v>
      </c>
    </row>
    <row r="1338" spans="5:5" x14ac:dyDescent="0.3">
      <c r="E1338">
        <v>2.6383005169680001</v>
      </c>
    </row>
    <row r="1339" spans="5:5" x14ac:dyDescent="0.3">
      <c r="E1339">
        <v>2.6092778787549999</v>
      </c>
    </row>
    <row r="1340" spans="5:5" x14ac:dyDescent="0.3">
      <c r="E1340">
        <v>2.9030632304749999</v>
      </c>
    </row>
    <row r="1341" spans="5:5" x14ac:dyDescent="0.3">
      <c r="E1341">
        <v>2.7717140559770002</v>
      </c>
    </row>
    <row r="1342" spans="5:5" x14ac:dyDescent="0.3">
      <c r="E1342">
        <v>2.402115194426</v>
      </c>
    </row>
    <row r="1343" spans="5:5" x14ac:dyDescent="0.3">
      <c r="E1343">
        <v>2.6310382490639999</v>
      </c>
    </row>
    <row r="1344" spans="5:5" x14ac:dyDescent="0.3">
      <c r="E1344">
        <v>2.6091239625520002</v>
      </c>
    </row>
    <row r="1345" spans="5:5" x14ac:dyDescent="0.3">
      <c r="E1345">
        <v>2.7348880402870002</v>
      </c>
    </row>
    <row r="1346" spans="5:5" x14ac:dyDescent="0.3">
      <c r="E1346">
        <v>2.7884798400699999</v>
      </c>
    </row>
    <row r="1347" spans="5:5" x14ac:dyDescent="0.3">
      <c r="E1347">
        <v>2.4996878268059999</v>
      </c>
    </row>
    <row r="1348" spans="5:5" x14ac:dyDescent="0.3">
      <c r="E1348">
        <v>2.9068941711640002</v>
      </c>
    </row>
    <row r="1349" spans="5:5" x14ac:dyDescent="0.3">
      <c r="E1349">
        <v>3.3159356756679998</v>
      </c>
    </row>
    <row r="1350" spans="5:5" x14ac:dyDescent="0.3">
      <c r="E1350">
        <v>2.4598542311089999</v>
      </c>
    </row>
    <row r="1351" spans="5:5" x14ac:dyDescent="0.3">
      <c r="E1351">
        <v>2.3914030310030001</v>
      </c>
    </row>
    <row r="1352" spans="5:5" x14ac:dyDescent="0.3">
      <c r="E1352">
        <v>3.1232322808880002</v>
      </c>
    </row>
    <row r="1353" spans="5:5" x14ac:dyDescent="0.3">
      <c r="E1353">
        <v>2.4871630584119999</v>
      </c>
    </row>
    <row r="1354" spans="5:5" x14ac:dyDescent="0.3">
      <c r="E1354">
        <v>2.6604369187849999</v>
      </c>
    </row>
    <row r="1355" spans="5:5" x14ac:dyDescent="0.3">
      <c r="E1355">
        <v>2.6999206293769999</v>
      </c>
    </row>
    <row r="1356" spans="5:5" x14ac:dyDescent="0.3">
      <c r="E1356">
        <v>2.7166445359120002</v>
      </c>
    </row>
    <row r="1357" spans="5:5" x14ac:dyDescent="0.3">
      <c r="E1357">
        <v>2.9774412161999999</v>
      </c>
    </row>
    <row r="1358" spans="5:5" x14ac:dyDescent="0.3">
      <c r="E1358">
        <v>3.1901303889719999</v>
      </c>
    </row>
    <row r="1359" spans="5:5" x14ac:dyDescent="0.3">
      <c r="E1359">
        <v>2.636997493815</v>
      </c>
    </row>
    <row r="1360" spans="5:5" x14ac:dyDescent="0.3">
      <c r="E1360">
        <v>2.7802541845089999</v>
      </c>
    </row>
    <row r="1361" spans="5:5" x14ac:dyDescent="0.3">
      <c r="E1361">
        <v>2.6924290299810001</v>
      </c>
    </row>
    <row r="1362" spans="5:5" x14ac:dyDescent="0.3">
      <c r="E1362">
        <v>2.1146987552479999</v>
      </c>
    </row>
    <row r="1363" spans="5:5" x14ac:dyDescent="0.3">
      <c r="E1363">
        <v>2.5566914630249999</v>
      </c>
    </row>
    <row r="1364" spans="5:5" x14ac:dyDescent="0.3">
      <c r="E1364">
        <v>2.8362142096870002</v>
      </c>
    </row>
    <row r="1365" spans="5:5" x14ac:dyDescent="0.3">
      <c r="E1365">
        <v>2.7278636223569999</v>
      </c>
    </row>
    <row r="1366" spans="5:5" x14ac:dyDescent="0.3">
      <c r="E1366">
        <v>2.8087528941420001</v>
      </c>
    </row>
    <row r="1367" spans="5:5" x14ac:dyDescent="0.3">
      <c r="E1367">
        <v>2.9232533995060002</v>
      </c>
    </row>
    <row r="1368" spans="5:5" x14ac:dyDescent="0.3">
      <c r="E1368">
        <v>2.406929750707</v>
      </c>
    </row>
    <row r="1369" spans="5:5" x14ac:dyDescent="0.3">
      <c r="E1369">
        <v>2.4451953617709998</v>
      </c>
    </row>
    <row r="1370" spans="5:5" x14ac:dyDescent="0.3">
      <c r="E1370">
        <v>2.997995012784</v>
      </c>
    </row>
    <row r="1371" spans="5:5" x14ac:dyDescent="0.3">
      <c r="E1371">
        <v>1.941530720869</v>
      </c>
    </row>
    <row r="1372" spans="5:5" x14ac:dyDescent="0.3">
      <c r="E1372">
        <v>2.4645724665270001</v>
      </c>
    </row>
    <row r="1373" spans="5:5" x14ac:dyDescent="0.3">
      <c r="E1373">
        <v>2.710545337958</v>
      </c>
    </row>
    <row r="1374" spans="5:5" x14ac:dyDescent="0.3">
      <c r="E1374">
        <v>2.651863466355</v>
      </c>
    </row>
    <row r="1375" spans="5:5" x14ac:dyDescent="0.3">
      <c r="E1375">
        <v>2.8271987483630001</v>
      </c>
    </row>
    <row r="1376" spans="5:5" x14ac:dyDescent="0.3">
      <c r="E1376">
        <v>2.9162199270640001</v>
      </c>
    </row>
    <row r="1377" spans="5:5" x14ac:dyDescent="0.3">
      <c r="E1377">
        <v>2.758651555948</v>
      </c>
    </row>
    <row r="1378" spans="5:5" x14ac:dyDescent="0.3">
      <c r="E1378">
        <v>2.922343099236</v>
      </c>
    </row>
    <row r="1379" spans="5:5" x14ac:dyDescent="0.3">
      <c r="E1379">
        <v>2.4517125013340002</v>
      </c>
    </row>
    <row r="1380" spans="5:5" x14ac:dyDescent="0.3">
      <c r="E1380">
        <v>2.6891579411180002</v>
      </c>
    </row>
    <row r="1381" spans="5:5" x14ac:dyDescent="0.3">
      <c r="E1381">
        <v>2.917321520132</v>
      </c>
    </row>
    <row r="1382" spans="5:5" x14ac:dyDescent="0.3">
      <c r="E1382">
        <v>2.6511035393850002</v>
      </c>
    </row>
    <row r="1383" spans="5:5" x14ac:dyDescent="0.3">
      <c r="E1383">
        <v>2.5228711596950002</v>
      </c>
    </row>
    <row r="1384" spans="5:5" x14ac:dyDescent="0.3">
      <c r="E1384">
        <v>2.5355050999070001</v>
      </c>
    </row>
    <row r="1385" spans="5:5" x14ac:dyDescent="0.3">
      <c r="E1385">
        <v>2.0893265557670002</v>
      </c>
    </row>
    <row r="1386" spans="5:5" x14ac:dyDescent="0.3">
      <c r="E1386">
        <v>2.5318148138129999</v>
      </c>
    </row>
    <row r="1387" spans="5:5" x14ac:dyDescent="0.3">
      <c r="E1387">
        <v>2.6858073288169999</v>
      </c>
    </row>
    <row r="1388" spans="5:5" x14ac:dyDescent="0.3">
      <c r="E1388">
        <v>2.728001936099</v>
      </c>
    </row>
    <row r="1389" spans="5:5" x14ac:dyDescent="0.3">
      <c r="E1389">
        <v>2.5401314552400001</v>
      </c>
    </row>
    <row r="1390" spans="5:5" x14ac:dyDescent="0.3">
      <c r="E1390">
        <v>3.1631613907989999</v>
      </c>
    </row>
    <row r="1391" spans="5:5" x14ac:dyDescent="0.3">
      <c r="E1391">
        <v>2.6565482074790001</v>
      </c>
    </row>
    <row r="1392" spans="5:5" x14ac:dyDescent="0.3">
      <c r="E1392">
        <v>2.7188237688100001</v>
      </c>
    </row>
    <row r="1393" spans="5:5" x14ac:dyDescent="0.3">
      <c r="E1393">
        <v>2.4868292445110001</v>
      </c>
    </row>
    <row r="1394" spans="5:5" x14ac:dyDescent="0.3">
      <c r="E1394">
        <v>2.7727610839720001</v>
      </c>
    </row>
    <row r="1395" spans="5:5" x14ac:dyDescent="0.3">
      <c r="E1395">
        <v>3.1387162121340002</v>
      </c>
    </row>
    <row r="1396" spans="5:5" x14ac:dyDescent="0.3">
      <c r="E1396">
        <v>2.5499032466339999</v>
      </c>
    </row>
    <row r="1397" spans="5:5" x14ac:dyDescent="0.3">
      <c r="E1397">
        <v>2.5446787017719998</v>
      </c>
    </row>
    <row r="1398" spans="5:5" x14ac:dyDescent="0.3">
      <c r="E1398">
        <v>2.9361331400189998</v>
      </c>
    </row>
    <row r="1399" spans="5:5" x14ac:dyDescent="0.3">
      <c r="E1399">
        <v>2.740664548327</v>
      </c>
    </row>
    <row r="1400" spans="5:5" x14ac:dyDescent="0.3">
      <c r="E1400">
        <v>2.5345048723070001</v>
      </c>
    </row>
    <row r="1401" spans="5:5" x14ac:dyDescent="0.3">
      <c r="E1401">
        <v>3.2890777778069999</v>
      </c>
    </row>
    <row r="1402" spans="5:5" x14ac:dyDescent="0.3">
      <c r="E1402">
        <v>2.8151491374840001</v>
      </c>
    </row>
    <row r="1403" spans="5:5" x14ac:dyDescent="0.3">
      <c r="E1403">
        <v>2.3009235305379998</v>
      </c>
    </row>
    <row r="1404" spans="5:5" x14ac:dyDescent="0.3">
      <c r="E1404">
        <v>2.2300022409050002</v>
      </c>
    </row>
    <row r="1405" spans="5:5" x14ac:dyDescent="0.3">
      <c r="E1405">
        <v>2.609351028781</v>
      </c>
    </row>
    <row r="1406" spans="5:5" x14ac:dyDescent="0.3">
      <c r="E1406">
        <v>2.3259700827829999</v>
      </c>
    </row>
    <row r="1407" spans="5:5" x14ac:dyDescent="0.3">
      <c r="E1407">
        <v>2.7201266079269999</v>
      </c>
    </row>
    <row r="1408" spans="5:5" x14ac:dyDescent="0.3">
      <c r="E1408">
        <v>3.1932693208299998</v>
      </c>
    </row>
    <row r="1409" spans="5:5" x14ac:dyDescent="0.3">
      <c r="E1409">
        <v>3.0077712195389998</v>
      </c>
    </row>
    <row r="1410" spans="5:5" x14ac:dyDescent="0.3">
      <c r="E1410">
        <v>1.6151286848949999</v>
      </c>
    </row>
    <row r="1411" spans="5:5" x14ac:dyDescent="0.3">
      <c r="E1411">
        <v>3.297004912187</v>
      </c>
    </row>
    <row r="1412" spans="5:5" x14ac:dyDescent="0.3">
      <c r="E1412">
        <v>2.8431938120160001</v>
      </c>
    </row>
    <row r="1413" spans="5:5" x14ac:dyDescent="0.3">
      <c r="E1413">
        <v>2.7416564378819999</v>
      </c>
    </row>
    <row r="1414" spans="5:5" x14ac:dyDescent="0.3">
      <c r="E1414">
        <v>2.7293216655429999</v>
      </c>
    </row>
    <row r="1415" spans="5:5" x14ac:dyDescent="0.3">
      <c r="E1415">
        <v>2.6389552883729999</v>
      </c>
    </row>
    <row r="1416" spans="5:5" x14ac:dyDescent="0.3">
      <c r="E1416">
        <v>2.7909420446689999</v>
      </c>
    </row>
    <row r="1417" spans="5:5" x14ac:dyDescent="0.3">
      <c r="E1417">
        <v>2.441607836237</v>
      </c>
    </row>
    <row r="1418" spans="5:5" x14ac:dyDescent="0.3">
      <c r="E1418">
        <v>2.6913192263400001</v>
      </c>
    </row>
    <row r="1419" spans="5:5" x14ac:dyDescent="0.3">
      <c r="E1419">
        <v>2.784057470244</v>
      </c>
    </row>
    <row r="1420" spans="5:5" x14ac:dyDescent="0.3">
      <c r="E1420">
        <v>2.6020270438259998</v>
      </c>
    </row>
    <row r="1421" spans="5:5" x14ac:dyDescent="0.3">
      <c r="E1421">
        <v>2.597627112928</v>
      </c>
    </row>
    <row r="1422" spans="5:5" x14ac:dyDescent="0.3">
      <c r="E1422">
        <v>2.637890473094</v>
      </c>
    </row>
    <row r="1423" spans="5:5" x14ac:dyDescent="0.3">
      <c r="E1423">
        <v>2.9290063388840002</v>
      </c>
    </row>
    <row r="1424" spans="5:5" x14ac:dyDescent="0.3">
      <c r="E1424">
        <v>2.397459306774</v>
      </c>
    </row>
    <row r="1425" spans="5:5" x14ac:dyDescent="0.3">
      <c r="E1425">
        <v>2.7157466543369999</v>
      </c>
    </row>
    <row r="1426" spans="5:5" x14ac:dyDescent="0.3">
      <c r="E1426">
        <v>2.273287752716</v>
      </c>
    </row>
    <row r="1427" spans="5:5" x14ac:dyDescent="0.3">
      <c r="E1427">
        <v>2.7060101830860002</v>
      </c>
    </row>
    <row r="1428" spans="5:5" x14ac:dyDescent="0.3">
      <c r="E1428">
        <v>2.9221907847619999</v>
      </c>
    </row>
    <row r="1429" spans="5:5" x14ac:dyDescent="0.3">
      <c r="E1429">
        <v>2.489240670569</v>
      </c>
    </row>
    <row r="1430" spans="5:5" x14ac:dyDescent="0.3">
      <c r="E1430">
        <v>2.9129331287450002</v>
      </c>
    </row>
    <row r="1431" spans="5:5" x14ac:dyDescent="0.3">
      <c r="E1431">
        <v>2.369675861578</v>
      </c>
    </row>
    <row r="1432" spans="5:5" x14ac:dyDescent="0.3">
      <c r="E1432">
        <v>2.1985931600569999</v>
      </c>
    </row>
    <row r="1433" spans="5:5" x14ac:dyDescent="0.3">
      <c r="E1433">
        <v>3.3041522305790001</v>
      </c>
    </row>
    <row r="1434" spans="5:5" x14ac:dyDescent="0.3">
      <c r="E1434">
        <v>2.6405985053230001</v>
      </c>
    </row>
    <row r="1435" spans="5:5" x14ac:dyDescent="0.3">
      <c r="E1435">
        <v>2.6627077158139998</v>
      </c>
    </row>
    <row r="1436" spans="5:5" x14ac:dyDescent="0.3">
      <c r="E1436">
        <v>2.9110977595929999</v>
      </c>
    </row>
    <row r="1437" spans="5:5" x14ac:dyDescent="0.3">
      <c r="E1437">
        <v>2.4038237069930002</v>
      </c>
    </row>
    <row r="1438" spans="5:5" x14ac:dyDescent="0.3">
      <c r="E1438">
        <v>2.7791719424200001</v>
      </c>
    </row>
    <row r="1439" spans="5:5" x14ac:dyDescent="0.3">
      <c r="E1439">
        <v>2.5380995971079998</v>
      </c>
    </row>
    <row r="1440" spans="5:5" x14ac:dyDescent="0.3">
      <c r="E1440">
        <v>2.5811542077279999</v>
      </c>
    </row>
    <row r="1441" spans="5:5" x14ac:dyDescent="0.3">
      <c r="E1441">
        <v>2.498581609116</v>
      </c>
    </row>
    <row r="1442" spans="5:5" x14ac:dyDescent="0.3">
      <c r="E1442">
        <v>2.835915257575</v>
      </c>
    </row>
    <row r="1443" spans="5:5" x14ac:dyDescent="0.3">
      <c r="E1443">
        <v>2.3124900488839999</v>
      </c>
    </row>
    <row r="1444" spans="5:5" x14ac:dyDescent="0.3">
      <c r="E1444">
        <v>2.9178169076590001</v>
      </c>
    </row>
    <row r="1445" spans="5:5" x14ac:dyDescent="0.3">
      <c r="E1445">
        <v>2.3138003396940001</v>
      </c>
    </row>
    <row r="1446" spans="5:5" x14ac:dyDescent="0.3">
      <c r="E1446">
        <v>2.78289486209</v>
      </c>
    </row>
    <row r="1447" spans="5:5" x14ac:dyDescent="0.3">
      <c r="E1447">
        <v>2.6310078196090001</v>
      </c>
    </row>
    <row r="1448" spans="5:5" x14ac:dyDescent="0.3">
      <c r="E1448">
        <v>2.75700551586</v>
      </c>
    </row>
    <row r="1449" spans="5:5" x14ac:dyDescent="0.3">
      <c r="E1449">
        <v>2.6046654677809999</v>
      </c>
    </row>
    <row r="1450" spans="5:5" x14ac:dyDescent="0.3">
      <c r="E1450">
        <v>2.6718352117380002</v>
      </c>
    </row>
    <row r="1451" spans="5:5" x14ac:dyDescent="0.3">
      <c r="E1451">
        <v>2.663761667288</v>
      </c>
    </row>
    <row r="1452" spans="5:5" x14ac:dyDescent="0.3">
      <c r="E1452">
        <v>2.481345017467</v>
      </c>
    </row>
    <row r="1453" spans="5:5" x14ac:dyDescent="0.3">
      <c r="E1453">
        <v>2.4267260129229999</v>
      </c>
    </row>
    <row r="1454" spans="5:5" x14ac:dyDescent="0.3">
      <c r="E1454">
        <v>2.6390988664630002</v>
      </c>
    </row>
    <row r="1455" spans="5:5" x14ac:dyDescent="0.3">
      <c r="E1455">
        <v>2.8965711010809998</v>
      </c>
    </row>
    <row r="1456" spans="5:5" x14ac:dyDescent="0.3">
      <c r="E1456">
        <v>2.7379690487800001</v>
      </c>
    </row>
    <row r="1457" spans="5:5" x14ac:dyDescent="0.3">
      <c r="E1457">
        <v>2.6488844909370002</v>
      </c>
    </row>
    <row r="1458" spans="5:5" x14ac:dyDescent="0.3">
      <c r="E1458">
        <v>2.957640593292</v>
      </c>
    </row>
    <row r="1459" spans="5:5" x14ac:dyDescent="0.3">
      <c r="E1459">
        <v>2.6325490677190002</v>
      </c>
    </row>
    <row r="1460" spans="5:5" x14ac:dyDescent="0.3">
      <c r="E1460">
        <v>2.633955218583</v>
      </c>
    </row>
    <row r="1461" spans="5:5" x14ac:dyDescent="0.3">
      <c r="E1461">
        <v>2.6889048105170001</v>
      </c>
    </row>
    <row r="1462" spans="5:5" x14ac:dyDescent="0.3">
      <c r="E1462">
        <v>2.5517396153809999</v>
      </c>
    </row>
    <row r="1463" spans="5:5" x14ac:dyDescent="0.3">
      <c r="E1463">
        <v>2.749950810634</v>
      </c>
    </row>
    <row r="1464" spans="5:5" x14ac:dyDescent="0.3">
      <c r="E1464">
        <v>2.9216396660999999</v>
      </c>
    </row>
    <row r="1465" spans="5:5" x14ac:dyDescent="0.3">
      <c r="E1465">
        <v>2.402722280591</v>
      </c>
    </row>
    <row r="1466" spans="5:5" x14ac:dyDescent="0.3">
      <c r="E1466">
        <v>2.8274939920470001</v>
      </c>
    </row>
    <row r="1467" spans="5:5" x14ac:dyDescent="0.3">
      <c r="E1467">
        <v>2.54639407783</v>
      </c>
    </row>
    <row r="1468" spans="5:5" x14ac:dyDescent="0.3">
      <c r="E1468">
        <v>2.8260298468960001</v>
      </c>
    </row>
    <row r="1469" spans="5:5" x14ac:dyDescent="0.3">
      <c r="E1469">
        <v>2.6352797001499999</v>
      </c>
    </row>
    <row r="1470" spans="5:5" x14ac:dyDescent="0.3">
      <c r="E1470">
        <v>3.1092606881129998</v>
      </c>
    </row>
    <row r="1471" spans="5:5" x14ac:dyDescent="0.3">
      <c r="E1471">
        <v>2.3748917659469999</v>
      </c>
    </row>
    <row r="1472" spans="5:5" x14ac:dyDescent="0.3">
      <c r="E1472">
        <v>2.6079494806399999</v>
      </c>
    </row>
    <row r="1473" spans="5:5" x14ac:dyDescent="0.3">
      <c r="E1473">
        <v>2.1258817712710001</v>
      </c>
    </row>
    <row r="1474" spans="5:5" x14ac:dyDescent="0.3">
      <c r="E1474">
        <v>2.834157752911</v>
      </c>
    </row>
    <row r="1475" spans="5:5" x14ac:dyDescent="0.3">
      <c r="E1475">
        <v>2.6368532481929998</v>
      </c>
    </row>
    <row r="1476" spans="5:5" x14ac:dyDescent="0.3">
      <c r="E1476">
        <v>2.9281972695139999</v>
      </c>
    </row>
    <row r="1477" spans="5:5" x14ac:dyDescent="0.3">
      <c r="E1477">
        <v>2.2248337449640001</v>
      </c>
    </row>
    <row r="1478" spans="5:5" x14ac:dyDescent="0.3">
      <c r="E1478">
        <v>2.8172855030880002</v>
      </c>
    </row>
    <row r="1479" spans="5:5" x14ac:dyDescent="0.3">
      <c r="E1479">
        <v>3.1215161925510002</v>
      </c>
    </row>
    <row r="1480" spans="5:5" x14ac:dyDescent="0.3">
      <c r="E1480">
        <v>2.8959637398089999</v>
      </c>
    </row>
    <row r="1481" spans="5:5" x14ac:dyDescent="0.3">
      <c r="E1481">
        <v>2.3901683042949999</v>
      </c>
    </row>
    <row r="1482" spans="5:5" x14ac:dyDescent="0.3">
      <c r="E1482">
        <v>2.5707195719099998</v>
      </c>
    </row>
    <row r="1483" spans="5:5" x14ac:dyDescent="0.3">
      <c r="E1483">
        <v>2.9462765381530001</v>
      </c>
    </row>
    <row r="1484" spans="5:5" x14ac:dyDescent="0.3">
      <c r="E1484">
        <v>2.53573813135</v>
      </c>
    </row>
    <row r="1485" spans="5:5" x14ac:dyDescent="0.3">
      <c r="E1485">
        <v>1.9562547012760001</v>
      </c>
    </row>
    <row r="1486" spans="5:5" x14ac:dyDescent="0.3">
      <c r="E1486">
        <v>2.9379021593460002</v>
      </c>
    </row>
    <row r="1487" spans="5:5" x14ac:dyDescent="0.3">
      <c r="E1487">
        <v>2.4964296279339999</v>
      </c>
    </row>
    <row r="1488" spans="5:5" x14ac:dyDescent="0.3">
      <c r="E1488">
        <v>2.735793516327</v>
      </c>
    </row>
    <row r="1489" spans="5:5" x14ac:dyDescent="0.3">
      <c r="E1489">
        <v>2.4733064536730001</v>
      </c>
    </row>
    <row r="1490" spans="5:5" x14ac:dyDescent="0.3">
      <c r="E1490">
        <v>2.4781845303979999</v>
      </c>
    </row>
    <row r="1491" spans="5:5" x14ac:dyDescent="0.3">
      <c r="E1491">
        <v>2.9040151295049998</v>
      </c>
    </row>
    <row r="1492" spans="5:5" x14ac:dyDescent="0.3">
      <c r="E1492">
        <v>2.885992426544</v>
      </c>
    </row>
    <row r="1493" spans="5:5" x14ac:dyDescent="0.3">
      <c r="E1493">
        <v>2.5840848619910002</v>
      </c>
    </row>
    <row r="1494" spans="5:5" x14ac:dyDescent="0.3">
      <c r="E1494">
        <v>2.8888726986209998</v>
      </c>
    </row>
    <row r="1495" spans="5:5" x14ac:dyDescent="0.3">
      <c r="E1495">
        <v>1.6710665643810001</v>
      </c>
    </row>
    <row r="1496" spans="5:5" x14ac:dyDescent="0.3">
      <c r="E1496">
        <v>2.795536365772</v>
      </c>
    </row>
    <row r="1497" spans="5:5" x14ac:dyDescent="0.3">
      <c r="E1497">
        <v>2.3678614771720001</v>
      </c>
    </row>
    <row r="1498" spans="5:5" x14ac:dyDescent="0.3">
      <c r="E1498">
        <v>2.346724657687</v>
      </c>
    </row>
    <row r="1499" spans="5:5" x14ac:dyDescent="0.3">
      <c r="E1499">
        <v>2.1662490672030001</v>
      </c>
    </row>
    <row r="1500" spans="5:5" x14ac:dyDescent="0.3">
      <c r="E1500">
        <v>2.5738753485879999</v>
      </c>
    </row>
    <row r="1501" spans="5:5" x14ac:dyDescent="0.3">
      <c r="E1501">
        <v>2.617336579931</v>
      </c>
    </row>
    <row r="1502" spans="5:5" x14ac:dyDescent="0.3">
      <c r="E1502">
        <v>2.7931110809819999</v>
      </c>
    </row>
    <row r="1503" spans="5:5" x14ac:dyDescent="0.3">
      <c r="E1503">
        <v>2.752178604035</v>
      </c>
    </row>
    <row r="1504" spans="5:5" x14ac:dyDescent="0.3">
      <c r="E1504">
        <v>2.0588203328449999</v>
      </c>
    </row>
    <row r="1505" spans="5:5" x14ac:dyDescent="0.3">
      <c r="E1505">
        <v>2.5293450841010001</v>
      </c>
    </row>
    <row r="1506" spans="5:5" x14ac:dyDescent="0.3">
      <c r="E1506">
        <v>2.7117790308909999</v>
      </c>
    </row>
    <row r="1507" spans="5:5" x14ac:dyDescent="0.3">
      <c r="E1507">
        <v>2.867645445905</v>
      </c>
    </row>
    <row r="1508" spans="5:5" x14ac:dyDescent="0.3">
      <c r="E1508">
        <v>2.9276033787719999</v>
      </c>
    </row>
    <row r="1509" spans="5:5" x14ac:dyDescent="0.3">
      <c r="E1509">
        <v>2.7188210816649998</v>
      </c>
    </row>
    <row r="1510" spans="5:5" x14ac:dyDescent="0.3">
      <c r="E1510">
        <v>2.4253306246889998</v>
      </c>
    </row>
    <row r="1511" spans="5:5" x14ac:dyDescent="0.3">
      <c r="E1511">
        <v>2.7363181033099999</v>
      </c>
    </row>
    <row r="1512" spans="5:5" x14ac:dyDescent="0.3">
      <c r="E1512">
        <v>2.7374024649219999</v>
      </c>
    </row>
    <row r="1513" spans="5:5" x14ac:dyDescent="0.3">
      <c r="E1513">
        <v>3.00124630018</v>
      </c>
    </row>
    <row r="1514" spans="5:5" x14ac:dyDescent="0.3">
      <c r="E1514">
        <v>2.837071492522</v>
      </c>
    </row>
    <row r="1515" spans="5:5" x14ac:dyDescent="0.3">
      <c r="E1515">
        <v>1.6119947304140001</v>
      </c>
    </row>
    <row r="1516" spans="5:5" x14ac:dyDescent="0.3">
      <c r="E1516">
        <v>3.5877430766349998</v>
      </c>
    </row>
    <row r="1517" spans="5:5" x14ac:dyDescent="0.3">
      <c r="E1517">
        <v>2.212531734783</v>
      </c>
    </row>
    <row r="1518" spans="5:5" x14ac:dyDescent="0.3">
      <c r="E1518">
        <v>2.3040349937569999</v>
      </c>
    </row>
    <row r="1519" spans="5:5" x14ac:dyDescent="0.3">
      <c r="E1519">
        <v>2.5987552942100001</v>
      </c>
    </row>
    <row r="1520" spans="5:5" x14ac:dyDescent="0.3">
      <c r="E1520">
        <v>2.506166196408</v>
      </c>
    </row>
    <row r="1521" spans="5:5" x14ac:dyDescent="0.3">
      <c r="E1521">
        <v>2.6785612700899999</v>
      </c>
    </row>
    <row r="1522" spans="5:5" x14ac:dyDescent="0.3">
      <c r="E1522">
        <v>2.571205765807</v>
      </c>
    </row>
    <row r="1523" spans="5:5" x14ac:dyDescent="0.3">
      <c r="E1523">
        <v>1.7591625771499999</v>
      </c>
    </row>
    <row r="1524" spans="5:5" x14ac:dyDescent="0.3">
      <c r="E1524">
        <v>2.4857366091830002</v>
      </c>
    </row>
    <row r="1525" spans="5:5" x14ac:dyDescent="0.3">
      <c r="E1525">
        <v>2.6385688877529998</v>
      </c>
    </row>
    <row r="1526" spans="5:5" x14ac:dyDescent="0.3">
      <c r="E1526">
        <v>2.7900221566800001</v>
      </c>
    </row>
    <row r="1527" spans="5:5" x14ac:dyDescent="0.3">
      <c r="E1527">
        <v>3.0652868186250002</v>
      </c>
    </row>
    <row r="1528" spans="5:5" x14ac:dyDescent="0.3">
      <c r="E1528">
        <v>2.353191890587</v>
      </c>
    </row>
    <row r="1529" spans="5:5" x14ac:dyDescent="0.3">
      <c r="E1529">
        <v>2.5822665743459998</v>
      </c>
    </row>
    <row r="1530" spans="5:5" x14ac:dyDescent="0.3">
      <c r="E1530">
        <v>3.0319222203909999</v>
      </c>
    </row>
    <row r="1531" spans="5:5" x14ac:dyDescent="0.3">
      <c r="E1531">
        <v>2.7959011151120001</v>
      </c>
    </row>
    <row r="1532" spans="5:5" x14ac:dyDescent="0.3">
      <c r="E1532">
        <v>2.69822706763</v>
      </c>
    </row>
    <row r="1533" spans="5:5" x14ac:dyDescent="0.3">
      <c r="E1533">
        <v>2.7816252381040001</v>
      </c>
    </row>
    <row r="1534" spans="5:5" x14ac:dyDescent="0.3">
      <c r="E1534">
        <v>2.5709522821799999</v>
      </c>
    </row>
    <row r="1535" spans="5:5" x14ac:dyDescent="0.3">
      <c r="E1535">
        <v>2.7281736395779999</v>
      </c>
    </row>
    <row r="1536" spans="5:5" x14ac:dyDescent="0.3">
      <c r="E1536">
        <v>2.5114849822790002</v>
      </c>
    </row>
    <row r="1537" spans="5:5" x14ac:dyDescent="0.3">
      <c r="E1537">
        <v>2.5817820254639998</v>
      </c>
    </row>
    <row r="1538" spans="5:5" x14ac:dyDescent="0.3">
      <c r="E1538">
        <v>2.8673635065290002</v>
      </c>
    </row>
    <row r="1539" spans="5:5" x14ac:dyDescent="0.3">
      <c r="E1539">
        <v>2.41329762267</v>
      </c>
    </row>
    <row r="1540" spans="5:5" x14ac:dyDescent="0.3">
      <c r="E1540">
        <v>3.3171072670920001</v>
      </c>
    </row>
    <row r="1541" spans="5:5" x14ac:dyDescent="0.3">
      <c r="E1541">
        <v>2.4890028629319998</v>
      </c>
    </row>
    <row r="1542" spans="5:5" x14ac:dyDescent="0.3">
      <c r="E1542">
        <v>2.8764272694409998</v>
      </c>
    </row>
    <row r="1543" spans="5:5" x14ac:dyDescent="0.3">
      <c r="E1543">
        <v>2.5912251415259999</v>
      </c>
    </row>
    <row r="1544" spans="5:5" x14ac:dyDescent="0.3">
      <c r="E1544">
        <v>2.6920626770170002</v>
      </c>
    </row>
    <row r="1545" spans="5:5" x14ac:dyDescent="0.3">
      <c r="E1545">
        <v>2.638638801381</v>
      </c>
    </row>
    <row r="1546" spans="5:5" x14ac:dyDescent="0.3">
      <c r="E1546">
        <v>2.5853005793269999</v>
      </c>
    </row>
    <row r="1547" spans="5:5" x14ac:dyDescent="0.3">
      <c r="E1547">
        <v>2.92409045033</v>
      </c>
    </row>
    <row r="1548" spans="5:5" x14ac:dyDescent="0.3">
      <c r="E1548">
        <v>2.3773053396089998</v>
      </c>
    </row>
    <row r="1549" spans="5:5" x14ac:dyDescent="0.3">
      <c r="E1549">
        <v>2.772028623308</v>
      </c>
    </row>
    <row r="1550" spans="5:5" x14ac:dyDescent="0.3">
      <c r="E1550">
        <v>2.5685923521270002</v>
      </c>
    </row>
    <row r="1551" spans="5:5" x14ac:dyDescent="0.3">
      <c r="E1551">
        <v>2.7437604002849998</v>
      </c>
    </row>
    <row r="1552" spans="5:5" x14ac:dyDescent="0.3">
      <c r="E1552">
        <v>2.8371839071820002</v>
      </c>
    </row>
    <row r="1553" spans="5:5" x14ac:dyDescent="0.3">
      <c r="E1553">
        <v>2.937788548945</v>
      </c>
    </row>
    <row r="1554" spans="5:5" x14ac:dyDescent="0.3">
      <c r="E1554">
        <v>3.0240803670199998</v>
      </c>
    </row>
    <row r="1555" spans="5:5" x14ac:dyDescent="0.3">
      <c r="E1555">
        <v>2.7959576953199998</v>
      </c>
    </row>
    <row r="1556" spans="5:5" x14ac:dyDescent="0.3">
      <c r="E1556">
        <v>3.085561160988</v>
      </c>
    </row>
    <row r="1557" spans="5:5" x14ac:dyDescent="0.3">
      <c r="E1557">
        <v>2.9429281283369999</v>
      </c>
    </row>
    <row r="1558" spans="5:5" x14ac:dyDescent="0.3">
      <c r="E1558">
        <v>2.688195460622</v>
      </c>
    </row>
    <row r="1559" spans="5:5" x14ac:dyDescent="0.3">
      <c r="E1559">
        <v>2.6472751208249998</v>
      </c>
    </row>
    <row r="1560" spans="5:5" x14ac:dyDescent="0.3">
      <c r="E1560">
        <v>2.6191763125750001</v>
      </c>
    </row>
    <row r="1561" spans="5:5" x14ac:dyDescent="0.3">
      <c r="E1561">
        <v>2.2977520043220001</v>
      </c>
    </row>
    <row r="1562" spans="5:5" x14ac:dyDescent="0.3">
      <c r="E1562">
        <v>2.3604025262210002</v>
      </c>
    </row>
    <row r="1563" spans="5:5" x14ac:dyDescent="0.3">
      <c r="E1563">
        <v>2.6040351044109999</v>
      </c>
    </row>
    <row r="1564" spans="5:5" x14ac:dyDescent="0.3">
      <c r="E1564">
        <v>2.4148229090290001</v>
      </c>
    </row>
    <row r="1565" spans="5:5" x14ac:dyDescent="0.3">
      <c r="E1565">
        <v>2.5004022962680001</v>
      </c>
    </row>
    <row r="1566" spans="5:5" x14ac:dyDescent="0.3">
      <c r="E1566">
        <v>2.7435321582140002</v>
      </c>
    </row>
    <row r="1567" spans="5:5" x14ac:dyDescent="0.3">
      <c r="E1567">
        <v>2.9066844440790001</v>
      </c>
    </row>
    <row r="1568" spans="5:5" x14ac:dyDescent="0.3">
      <c r="E1568">
        <v>2.6398948612490001</v>
      </c>
    </row>
    <row r="1569" spans="5:5" x14ac:dyDescent="0.3">
      <c r="E1569">
        <v>2.3454878764420002</v>
      </c>
    </row>
    <row r="1570" spans="5:5" x14ac:dyDescent="0.3">
      <c r="E1570">
        <v>2.6011913288709998</v>
      </c>
    </row>
    <row r="1571" spans="5:5" x14ac:dyDescent="0.3">
      <c r="E1571">
        <v>2.6387873333740002</v>
      </c>
    </row>
    <row r="1572" spans="5:5" x14ac:dyDescent="0.3">
      <c r="E1572">
        <v>2.5215081537869999</v>
      </c>
    </row>
    <row r="1573" spans="5:5" x14ac:dyDescent="0.3">
      <c r="E1573">
        <v>3.527824760154</v>
      </c>
    </row>
    <row r="1574" spans="5:5" x14ac:dyDescent="0.3">
      <c r="E1574">
        <v>3.1013081314100002</v>
      </c>
    </row>
    <row r="1575" spans="5:5" x14ac:dyDescent="0.3">
      <c r="E1575">
        <v>2.5271601252120002</v>
      </c>
    </row>
    <row r="1576" spans="5:5" x14ac:dyDescent="0.3">
      <c r="E1576">
        <v>2.7441297040450001</v>
      </c>
    </row>
    <row r="1577" spans="5:5" x14ac:dyDescent="0.3">
      <c r="E1577">
        <v>2.0847052679589999</v>
      </c>
    </row>
    <row r="1578" spans="5:5" x14ac:dyDescent="0.3">
      <c r="E1578">
        <v>3.1224320931489999</v>
      </c>
    </row>
    <row r="1579" spans="5:5" x14ac:dyDescent="0.3">
      <c r="E1579">
        <v>2.6445916538719998</v>
      </c>
    </row>
    <row r="1580" spans="5:5" x14ac:dyDescent="0.3">
      <c r="E1580">
        <v>2.987983327152</v>
      </c>
    </row>
    <row r="1581" spans="5:5" x14ac:dyDescent="0.3">
      <c r="E1581">
        <v>2.7601816489950002</v>
      </c>
    </row>
    <row r="1582" spans="5:5" x14ac:dyDescent="0.3">
      <c r="E1582">
        <v>2.8538095139230002</v>
      </c>
    </row>
    <row r="1583" spans="5:5" x14ac:dyDescent="0.3">
      <c r="E1583">
        <v>2.6316517065339999</v>
      </c>
    </row>
    <row r="1584" spans="5:5" x14ac:dyDescent="0.3">
      <c r="E1584">
        <v>3.1475861320330001</v>
      </c>
    </row>
    <row r="1585" spans="5:5" x14ac:dyDescent="0.3">
      <c r="E1585">
        <v>3.2370592699110001</v>
      </c>
    </row>
    <row r="1586" spans="5:5" x14ac:dyDescent="0.3">
      <c r="E1586">
        <v>2.6875432481920001</v>
      </c>
    </row>
    <row r="1587" spans="5:5" x14ac:dyDescent="0.3">
      <c r="E1587">
        <v>2.541247898885</v>
      </c>
    </row>
    <row r="1588" spans="5:5" x14ac:dyDescent="0.3">
      <c r="E1588">
        <v>3.0015678684220002</v>
      </c>
    </row>
    <row r="1589" spans="5:5" x14ac:dyDescent="0.3">
      <c r="E1589">
        <v>2.7885720864599999</v>
      </c>
    </row>
    <row r="1590" spans="5:5" x14ac:dyDescent="0.3">
      <c r="E1590">
        <v>2.673315244906</v>
      </c>
    </row>
    <row r="1591" spans="5:5" x14ac:dyDescent="0.3">
      <c r="E1591">
        <v>2.7117193879219998</v>
      </c>
    </row>
    <row r="1592" spans="5:5" x14ac:dyDescent="0.3">
      <c r="E1592">
        <v>2.2830766324880001</v>
      </c>
    </row>
    <row r="1593" spans="5:5" x14ac:dyDescent="0.3">
      <c r="E1593">
        <v>2.6090815337439999</v>
      </c>
    </row>
    <row r="1594" spans="5:5" x14ac:dyDescent="0.3">
      <c r="E1594">
        <v>2.806399072214</v>
      </c>
    </row>
    <row r="1595" spans="5:5" x14ac:dyDescent="0.3">
      <c r="E1595">
        <v>2.6991112022119998</v>
      </c>
    </row>
    <row r="1596" spans="5:5" x14ac:dyDescent="0.3">
      <c r="E1596">
        <v>2.7240790054659998</v>
      </c>
    </row>
    <row r="1597" spans="5:5" x14ac:dyDescent="0.3">
      <c r="E1597">
        <v>2.3635412068830002</v>
      </c>
    </row>
    <row r="1598" spans="5:5" x14ac:dyDescent="0.3">
      <c r="E1598">
        <v>2.7602069361730002</v>
      </c>
    </row>
    <row r="1599" spans="5:5" x14ac:dyDescent="0.3">
      <c r="E1599">
        <v>2.8414330527249998</v>
      </c>
    </row>
    <row r="1600" spans="5:5" x14ac:dyDescent="0.3">
      <c r="E1600">
        <v>2.2589829806299999</v>
      </c>
    </row>
    <row r="1601" spans="5:5" x14ac:dyDescent="0.3">
      <c r="E1601">
        <v>2.7298466404830002</v>
      </c>
    </row>
    <row r="1602" spans="5:5" x14ac:dyDescent="0.3">
      <c r="E1602">
        <v>2.787688954839</v>
      </c>
    </row>
    <row r="1603" spans="5:5" x14ac:dyDescent="0.3">
      <c r="E1603">
        <v>2.8787523347150001</v>
      </c>
    </row>
    <row r="1604" spans="5:5" x14ac:dyDescent="0.3">
      <c r="E1604">
        <v>2.6143320254379998</v>
      </c>
    </row>
    <row r="1605" spans="5:5" x14ac:dyDescent="0.3">
      <c r="E1605">
        <v>2.477301313761</v>
      </c>
    </row>
    <row r="1606" spans="5:5" x14ac:dyDescent="0.3">
      <c r="E1606">
        <v>2.5021035903860001</v>
      </c>
    </row>
    <row r="1607" spans="5:5" x14ac:dyDescent="0.3">
      <c r="E1607">
        <v>3.0333717725299998</v>
      </c>
    </row>
    <row r="1608" spans="5:5" x14ac:dyDescent="0.3">
      <c r="E1608">
        <v>2.167832060781</v>
      </c>
    </row>
    <row r="1609" spans="5:5" x14ac:dyDescent="0.3">
      <c r="E1609">
        <v>2.3369923780400002</v>
      </c>
    </row>
    <row r="1610" spans="5:5" x14ac:dyDescent="0.3">
      <c r="E1610">
        <v>2.5790798231149998</v>
      </c>
    </row>
    <row r="1611" spans="5:5" x14ac:dyDescent="0.3">
      <c r="E1611">
        <v>2.5321483981189998</v>
      </c>
    </row>
    <row r="1612" spans="5:5" x14ac:dyDescent="0.3">
      <c r="E1612">
        <v>2.7048928507530001</v>
      </c>
    </row>
    <row r="1613" spans="5:5" x14ac:dyDescent="0.3">
      <c r="E1613">
        <v>3.201717779984</v>
      </c>
    </row>
    <row r="1614" spans="5:5" x14ac:dyDescent="0.3">
      <c r="E1614">
        <v>2.6149834010149999</v>
      </c>
    </row>
    <row r="1615" spans="5:5" x14ac:dyDescent="0.3">
      <c r="E1615">
        <v>2.837908486675</v>
      </c>
    </row>
    <row r="1616" spans="5:5" x14ac:dyDescent="0.3">
      <c r="E1616">
        <v>2.614637363276</v>
      </c>
    </row>
    <row r="1617" spans="5:5" x14ac:dyDescent="0.3">
      <c r="E1617">
        <v>2.5092425579070001</v>
      </c>
    </row>
    <row r="1618" spans="5:5" x14ac:dyDescent="0.3">
      <c r="E1618">
        <v>2.5035763366100001</v>
      </c>
    </row>
    <row r="1619" spans="5:5" x14ac:dyDescent="0.3">
      <c r="E1619">
        <v>2.7187869921919998</v>
      </c>
    </row>
    <row r="1620" spans="5:5" x14ac:dyDescent="0.3">
      <c r="E1620">
        <v>3.1901477528800002</v>
      </c>
    </row>
    <row r="1621" spans="5:5" x14ac:dyDescent="0.3">
      <c r="E1621">
        <v>2.8281973594990002</v>
      </c>
    </row>
    <row r="1622" spans="5:5" x14ac:dyDescent="0.3">
      <c r="E1622">
        <v>2.8221437422619999</v>
      </c>
    </row>
    <row r="1623" spans="5:5" x14ac:dyDescent="0.3">
      <c r="E1623">
        <v>2.6349973912209999</v>
      </c>
    </row>
    <row r="1624" spans="5:5" x14ac:dyDescent="0.3">
      <c r="E1624">
        <v>2.8558510021100001</v>
      </c>
    </row>
    <row r="1625" spans="5:5" x14ac:dyDescent="0.3">
      <c r="E1625">
        <v>2.7406423070399999</v>
      </c>
    </row>
    <row r="1626" spans="5:5" x14ac:dyDescent="0.3">
      <c r="E1626">
        <v>2.7507010571450001</v>
      </c>
    </row>
    <row r="1627" spans="5:5" x14ac:dyDescent="0.3">
      <c r="E1627">
        <v>2.8660255401589998</v>
      </c>
    </row>
    <row r="1628" spans="5:5" x14ac:dyDescent="0.3">
      <c r="E1628">
        <v>2.6996729120070002</v>
      </c>
    </row>
    <row r="1629" spans="5:5" x14ac:dyDescent="0.3">
      <c r="E1629">
        <v>2.941254789222</v>
      </c>
    </row>
    <row r="1630" spans="5:5" x14ac:dyDescent="0.3">
      <c r="E1630">
        <v>2.7413712013440001</v>
      </c>
    </row>
    <row r="1631" spans="5:5" x14ac:dyDescent="0.3">
      <c r="E1631">
        <v>2.608351519597</v>
      </c>
    </row>
    <row r="1632" spans="5:5" x14ac:dyDescent="0.3">
      <c r="E1632">
        <v>2.6783494511420001</v>
      </c>
    </row>
    <row r="1633" spans="5:5" x14ac:dyDescent="0.3">
      <c r="E1633">
        <v>2.9146828564209999</v>
      </c>
    </row>
    <row r="1634" spans="5:5" x14ac:dyDescent="0.3">
      <c r="E1634">
        <v>2.4727021909640001</v>
      </c>
    </row>
    <row r="1635" spans="5:5" x14ac:dyDescent="0.3">
      <c r="E1635">
        <v>2.5169659499399999</v>
      </c>
    </row>
    <row r="1636" spans="5:5" x14ac:dyDescent="0.3">
      <c r="E1636">
        <v>3.1278134441060002</v>
      </c>
    </row>
    <row r="1637" spans="5:5" x14ac:dyDescent="0.3">
      <c r="E1637">
        <v>3.197707370961</v>
      </c>
    </row>
    <row r="1638" spans="5:5" x14ac:dyDescent="0.3">
      <c r="E1638">
        <v>2.539252614589</v>
      </c>
    </row>
    <row r="1639" spans="5:5" x14ac:dyDescent="0.3">
      <c r="E1639">
        <v>2.411200711762</v>
      </c>
    </row>
    <row r="1640" spans="5:5" x14ac:dyDescent="0.3">
      <c r="E1640">
        <v>2.7981004949189998</v>
      </c>
    </row>
    <row r="1641" spans="5:5" x14ac:dyDescent="0.3">
      <c r="E1641">
        <v>2.731838285237</v>
      </c>
    </row>
    <row r="1642" spans="5:5" x14ac:dyDescent="0.3">
      <c r="E1642">
        <v>1.51841523475</v>
      </c>
    </row>
    <row r="1643" spans="5:5" x14ac:dyDescent="0.3">
      <c r="E1643">
        <v>2.7890085268629998</v>
      </c>
    </row>
    <row r="1644" spans="5:5" x14ac:dyDescent="0.3">
      <c r="E1644">
        <v>2.4307398246799998</v>
      </c>
    </row>
    <row r="1645" spans="5:5" x14ac:dyDescent="0.3">
      <c r="E1645">
        <v>2.6707437001160002</v>
      </c>
    </row>
    <row r="1646" spans="5:5" x14ac:dyDescent="0.3">
      <c r="E1646">
        <v>2.5658693485959998</v>
      </c>
    </row>
    <row r="1647" spans="5:5" x14ac:dyDescent="0.3">
      <c r="E1647">
        <v>2.719809454725</v>
      </c>
    </row>
    <row r="1648" spans="5:5" x14ac:dyDescent="0.3">
      <c r="E1648">
        <v>2.714079452539</v>
      </c>
    </row>
    <row r="1649" spans="5:5" x14ac:dyDescent="0.3">
      <c r="E1649">
        <v>2.302459267193</v>
      </c>
    </row>
    <row r="1650" spans="5:5" x14ac:dyDescent="0.3">
      <c r="E1650">
        <v>2.7125812219909999</v>
      </c>
    </row>
    <row r="1651" spans="5:5" x14ac:dyDescent="0.3">
      <c r="E1651">
        <v>2.737155729066</v>
      </c>
    </row>
    <row r="1652" spans="5:5" x14ac:dyDescent="0.3">
      <c r="E1652">
        <v>2.7975840725130001</v>
      </c>
    </row>
    <row r="1653" spans="5:5" x14ac:dyDescent="0.3">
      <c r="E1653">
        <v>2.8705944226989999</v>
      </c>
    </row>
    <row r="1654" spans="5:5" x14ac:dyDescent="0.3">
      <c r="E1654">
        <v>2.4388792999820001</v>
      </c>
    </row>
    <row r="1655" spans="5:5" x14ac:dyDescent="0.3">
      <c r="E1655">
        <v>2.792493943397</v>
      </c>
    </row>
    <row r="1656" spans="5:5" x14ac:dyDescent="0.3">
      <c r="E1656">
        <v>2.496770210038</v>
      </c>
    </row>
    <row r="1657" spans="5:5" x14ac:dyDescent="0.3">
      <c r="E1657">
        <v>2.7913156594080002</v>
      </c>
    </row>
    <row r="1658" spans="5:5" x14ac:dyDescent="0.3">
      <c r="E1658">
        <v>3.0944713468930001</v>
      </c>
    </row>
    <row r="1659" spans="5:5" x14ac:dyDescent="0.3">
      <c r="E1659">
        <v>2.8298901925990001</v>
      </c>
    </row>
    <row r="1660" spans="5:5" x14ac:dyDescent="0.3">
      <c r="E1660">
        <v>2.7404507512760001</v>
      </c>
    </row>
    <row r="1661" spans="5:5" x14ac:dyDescent="0.3">
      <c r="E1661">
        <v>2.816107294954</v>
      </c>
    </row>
    <row r="1662" spans="5:5" x14ac:dyDescent="0.3">
      <c r="E1662">
        <v>2.5124148272909999</v>
      </c>
    </row>
    <row r="1663" spans="5:5" x14ac:dyDescent="0.3">
      <c r="E1663">
        <v>2.9086241809979998</v>
      </c>
    </row>
    <row r="1664" spans="5:5" x14ac:dyDescent="0.3">
      <c r="E1664">
        <v>2.8951532215740001</v>
      </c>
    </row>
    <row r="1665" spans="5:5" x14ac:dyDescent="0.3">
      <c r="E1665">
        <v>2.8009757983360002</v>
      </c>
    </row>
    <row r="1666" spans="5:5" x14ac:dyDescent="0.3">
      <c r="E1666">
        <v>2.6276631921460001</v>
      </c>
    </row>
    <row r="1667" spans="5:5" x14ac:dyDescent="0.3">
      <c r="E1667">
        <v>2.7923531902950001</v>
      </c>
    </row>
    <row r="1668" spans="5:5" x14ac:dyDescent="0.3">
      <c r="E1668">
        <v>2.4218998968399998</v>
      </c>
    </row>
    <row r="1669" spans="5:5" x14ac:dyDescent="0.3">
      <c r="E1669">
        <v>2.5076017434110001</v>
      </c>
    </row>
    <row r="1670" spans="5:5" x14ac:dyDescent="0.3">
      <c r="E1670">
        <v>2.737246837626</v>
      </c>
    </row>
    <row r="1671" spans="5:5" x14ac:dyDescent="0.3">
      <c r="E1671">
        <v>2.5245026988769999</v>
      </c>
    </row>
    <row r="1672" spans="5:5" x14ac:dyDescent="0.3">
      <c r="E1672">
        <v>2.7586341837149999</v>
      </c>
    </row>
    <row r="1673" spans="5:5" x14ac:dyDescent="0.3">
      <c r="E1673">
        <v>2.5988907864650002</v>
      </c>
    </row>
    <row r="1674" spans="5:5" x14ac:dyDescent="0.3">
      <c r="E1674">
        <v>2.5870078675110002</v>
      </c>
    </row>
    <row r="1675" spans="5:5" x14ac:dyDescent="0.3">
      <c r="E1675">
        <v>2.8146023088260002</v>
      </c>
    </row>
    <row r="1676" spans="5:5" x14ac:dyDescent="0.3">
      <c r="E1676">
        <v>2.6487615039030001</v>
      </c>
    </row>
    <row r="1677" spans="5:5" x14ac:dyDescent="0.3">
      <c r="E1677">
        <v>2.605593422793</v>
      </c>
    </row>
    <row r="1678" spans="5:5" x14ac:dyDescent="0.3">
      <c r="E1678">
        <v>2.711875583796</v>
      </c>
    </row>
    <row r="1679" spans="5:5" x14ac:dyDescent="0.3">
      <c r="E1679">
        <v>2.7334433819699999</v>
      </c>
    </row>
    <row r="1680" spans="5:5" x14ac:dyDescent="0.3">
      <c r="E1680">
        <v>2.7296186432240002</v>
      </c>
    </row>
    <row r="1681" spans="5:5" x14ac:dyDescent="0.3">
      <c r="E1681">
        <v>3.0226730238239998</v>
      </c>
    </row>
    <row r="1682" spans="5:5" x14ac:dyDescent="0.3">
      <c r="E1682">
        <v>2.6964652907229998</v>
      </c>
    </row>
    <row r="1683" spans="5:5" x14ac:dyDescent="0.3">
      <c r="E1683">
        <v>2.7538502873519999</v>
      </c>
    </row>
    <row r="1684" spans="5:5" x14ac:dyDescent="0.3">
      <c r="E1684">
        <v>2.7339872397680001</v>
      </c>
    </row>
    <row r="1685" spans="5:5" x14ac:dyDescent="0.3">
      <c r="E1685">
        <v>2.6343270429740002</v>
      </c>
    </row>
    <row r="1686" spans="5:5" x14ac:dyDescent="0.3">
      <c r="E1686">
        <v>2.4205194839540001</v>
      </c>
    </row>
    <row r="1687" spans="5:5" x14ac:dyDescent="0.3">
      <c r="E1687">
        <v>2.857188057553</v>
      </c>
    </row>
    <row r="1688" spans="5:5" x14ac:dyDescent="0.3">
      <c r="E1688">
        <v>3.1471264587249999</v>
      </c>
    </row>
    <row r="1689" spans="5:5" x14ac:dyDescent="0.3">
      <c r="E1689">
        <v>2.592027614179</v>
      </c>
    </row>
    <row r="1690" spans="5:5" x14ac:dyDescent="0.3">
      <c r="E1690">
        <v>2.5965777314660001</v>
      </c>
    </row>
    <row r="1691" spans="5:5" x14ac:dyDescent="0.3">
      <c r="E1691">
        <v>2.9605044425529998</v>
      </c>
    </row>
    <row r="1692" spans="5:5" x14ac:dyDescent="0.3">
      <c r="E1692">
        <v>2.5640360143969998</v>
      </c>
    </row>
    <row r="1693" spans="5:5" x14ac:dyDescent="0.3">
      <c r="E1693">
        <v>3.0043337267750001</v>
      </c>
    </row>
    <row r="1694" spans="5:5" x14ac:dyDescent="0.3">
      <c r="E1694">
        <v>2.5267124632839999</v>
      </c>
    </row>
    <row r="1695" spans="5:5" x14ac:dyDescent="0.3">
      <c r="E1695">
        <v>2.382951275046</v>
      </c>
    </row>
    <row r="1696" spans="5:5" x14ac:dyDescent="0.3">
      <c r="E1696">
        <v>2.7463138792859998</v>
      </c>
    </row>
    <row r="1697" spans="5:5" x14ac:dyDescent="0.3">
      <c r="E1697">
        <v>2.5571026636149998</v>
      </c>
    </row>
    <row r="1698" spans="5:5" x14ac:dyDescent="0.3">
      <c r="E1698">
        <v>2.6193776415259999</v>
      </c>
    </row>
    <row r="1699" spans="5:5" x14ac:dyDescent="0.3">
      <c r="E1699">
        <v>2.564031785334</v>
      </c>
    </row>
    <row r="1700" spans="5:5" x14ac:dyDescent="0.3">
      <c r="E1700">
        <v>2.602759617647</v>
      </c>
    </row>
    <row r="1701" spans="5:5" x14ac:dyDescent="0.3">
      <c r="E1701">
        <v>2.7278282419909998</v>
      </c>
    </row>
    <row r="1702" spans="5:5" x14ac:dyDescent="0.3">
      <c r="E1702">
        <v>2.6697460805589999</v>
      </c>
    </row>
    <row r="1703" spans="5:5" x14ac:dyDescent="0.3">
      <c r="E1703">
        <v>2.6425398227980001</v>
      </c>
    </row>
    <row r="1704" spans="5:5" x14ac:dyDescent="0.3">
      <c r="E1704">
        <v>2.5469907136029999</v>
      </c>
    </row>
    <row r="1705" spans="5:5" x14ac:dyDescent="0.3">
      <c r="E1705">
        <v>2.101642060998</v>
      </c>
    </row>
    <row r="1706" spans="5:5" x14ac:dyDescent="0.3">
      <c r="E1706">
        <v>2.918273135108</v>
      </c>
    </row>
    <row r="1707" spans="5:5" x14ac:dyDescent="0.3">
      <c r="E1707">
        <v>2.5790857963649998</v>
      </c>
    </row>
    <row r="1708" spans="5:5" x14ac:dyDescent="0.3">
      <c r="E1708">
        <v>2.3348668422209999</v>
      </c>
    </row>
    <row r="1709" spans="5:5" x14ac:dyDescent="0.3">
      <c r="E1709">
        <v>2.751300853004</v>
      </c>
    </row>
    <row r="1710" spans="5:5" x14ac:dyDescent="0.3">
      <c r="E1710">
        <v>2.2321609294170002</v>
      </c>
    </row>
    <row r="1711" spans="5:5" x14ac:dyDescent="0.3">
      <c r="E1711">
        <v>2.391857742265</v>
      </c>
    </row>
    <row r="1712" spans="5:5" x14ac:dyDescent="0.3">
      <c r="E1712">
        <v>2.3995643133889999</v>
      </c>
    </row>
    <row r="1713" spans="5:5" x14ac:dyDescent="0.3">
      <c r="E1713">
        <v>2.7430768264649998</v>
      </c>
    </row>
    <row r="1714" spans="5:5" x14ac:dyDescent="0.3">
      <c r="E1714">
        <v>2.527747461878</v>
      </c>
    </row>
    <row r="1715" spans="5:5" x14ac:dyDescent="0.3">
      <c r="E1715">
        <v>2.777785206666</v>
      </c>
    </row>
    <row r="1716" spans="5:5" x14ac:dyDescent="0.3">
      <c r="E1716">
        <v>2.6165057567869998</v>
      </c>
    </row>
    <row r="1717" spans="5:5" x14ac:dyDescent="0.3">
      <c r="E1717">
        <v>2.9641250500509999</v>
      </c>
    </row>
    <row r="1718" spans="5:5" x14ac:dyDescent="0.3">
      <c r="E1718">
        <v>2.7287325328869998</v>
      </c>
    </row>
    <row r="1719" spans="5:5" x14ac:dyDescent="0.3">
      <c r="E1719">
        <v>2.9170669764010002</v>
      </c>
    </row>
    <row r="1720" spans="5:5" x14ac:dyDescent="0.3">
      <c r="E1720">
        <v>2.5587338273669999</v>
      </c>
    </row>
    <row r="1721" spans="5:5" x14ac:dyDescent="0.3">
      <c r="E1721">
        <v>3.2481329771819998</v>
      </c>
    </row>
    <row r="1722" spans="5:5" x14ac:dyDescent="0.3">
      <c r="E1722">
        <v>2.8878777198750001</v>
      </c>
    </row>
    <row r="1723" spans="5:5" x14ac:dyDescent="0.3">
      <c r="E1723">
        <v>2.7987324411649999</v>
      </c>
    </row>
    <row r="1724" spans="5:5" x14ac:dyDescent="0.3">
      <c r="E1724">
        <v>2.5665134896850001</v>
      </c>
    </row>
    <row r="1725" spans="5:5" x14ac:dyDescent="0.3">
      <c r="E1725">
        <v>2.822156083231</v>
      </c>
    </row>
    <row r="1726" spans="5:5" x14ac:dyDescent="0.3">
      <c r="E1726">
        <v>2.548803114179</v>
      </c>
    </row>
    <row r="1727" spans="5:5" x14ac:dyDescent="0.3">
      <c r="E1727">
        <v>2.8450638804309998</v>
      </c>
    </row>
    <row r="1728" spans="5:5" x14ac:dyDescent="0.3">
      <c r="E1728">
        <v>2.811736258092</v>
      </c>
    </row>
    <row r="1729" spans="5:5" x14ac:dyDescent="0.3">
      <c r="E1729">
        <v>2.8672713298280001</v>
      </c>
    </row>
    <row r="1730" spans="5:5" x14ac:dyDescent="0.3">
      <c r="E1730">
        <v>2.4243418233259999</v>
      </c>
    </row>
    <row r="1731" spans="5:5" x14ac:dyDescent="0.3">
      <c r="E1731">
        <v>2.2406460271480002</v>
      </c>
    </row>
    <row r="1732" spans="5:5" x14ac:dyDescent="0.3">
      <c r="E1732">
        <v>2.813253160266</v>
      </c>
    </row>
    <row r="1733" spans="5:5" x14ac:dyDescent="0.3">
      <c r="E1733">
        <v>2.5226313555109998</v>
      </c>
    </row>
    <row r="1734" spans="5:5" x14ac:dyDescent="0.3">
      <c r="E1734">
        <v>2.6223244691129999</v>
      </c>
    </row>
    <row r="1735" spans="5:5" x14ac:dyDescent="0.3">
      <c r="E1735">
        <v>2.5305980799049999</v>
      </c>
    </row>
    <row r="1736" spans="5:5" x14ac:dyDescent="0.3">
      <c r="E1736">
        <v>2.3148511082069998</v>
      </c>
    </row>
    <row r="1737" spans="5:5" x14ac:dyDescent="0.3">
      <c r="E1737">
        <v>2.636849099145</v>
      </c>
    </row>
    <row r="1738" spans="5:5" x14ac:dyDescent="0.3">
      <c r="E1738">
        <v>2.9330234225230001</v>
      </c>
    </row>
    <row r="1739" spans="5:5" x14ac:dyDescent="0.3">
      <c r="E1739">
        <v>2.7494242192840002</v>
      </c>
    </row>
    <row r="1740" spans="5:5" x14ac:dyDescent="0.3">
      <c r="E1740">
        <v>2.7599427507450001</v>
      </c>
    </row>
    <row r="1741" spans="5:5" x14ac:dyDescent="0.3">
      <c r="E1741">
        <v>2.8042854463409999</v>
      </c>
    </row>
    <row r="1742" spans="5:5" x14ac:dyDescent="0.3">
      <c r="E1742">
        <v>3.3420185086580001</v>
      </c>
    </row>
    <row r="1743" spans="5:5" x14ac:dyDescent="0.3">
      <c r="E1743">
        <v>2.2145387760289998</v>
      </c>
    </row>
    <row r="1744" spans="5:5" x14ac:dyDescent="0.3">
      <c r="E1744">
        <v>1.7162969131529999</v>
      </c>
    </row>
    <row r="1745" spans="5:5" x14ac:dyDescent="0.3">
      <c r="E1745">
        <v>2.6000347611880001</v>
      </c>
    </row>
    <row r="1746" spans="5:5" x14ac:dyDescent="0.3">
      <c r="E1746">
        <v>2.802102606809</v>
      </c>
    </row>
    <row r="1747" spans="5:5" x14ac:dyDescent="0.3">
      <c r="E1747">
        <v>2.5281283156950001</v>
      </c>
    </row>
    <row r="1748" spans="5:5" x14ac:dyDescent="0.3">
      <c r="E1748">
        <v>2.422208182181</v>
      </c>
    </row>
    <row r="1749" spans="5:5" x14ac:dyDescent="0.3">
      <c r="E1749">
        <v>2.8962632733259999</v>
      </c>
    </row>
    <row r="1750" spans="5:5" x14ac:dyDescent="0.3">
      <c r="E1750">
        <v>2.6152333499710001</v>
      </c>
    </row>
    <row r="1751" spans="5:5" x14ac:dyDescent="0.3">
      <c r="E1751">
        <v>2.3802711886610002</v>
      </c>
    </row>
    <row r="1752" spans="5:5" x14ac:dyDescent="0.3">
      <c r="E1752">
        <v>2.7045583757310001</v>
      </c>
    </row>
    <row r="1753" spans="5:5" x14ac:dyDescent="0.3">
      <c r="E1753">
        <v>3.033889709951</v>
      </c>
    </row>
    <row r="1754" spans="5:5" x14ac:dyDescent="0.3">
      <c r="E1754">
        <v>2.6955941982759999</v>
      </c>
    </row>
    <row r="1755" spans="5:5" x14ac:dyDescent="0.3">
      <c r="E1755">
        <v>2.554175424376</v>
      </c>
    </row>
    <row r="1756" spans="5:5" x14ac:dyDescent="0.3">
      <c r="E1756">
        <v>2.5580796772009999</v>
      </c>
    </row>
    <row r="1757" spans="5:5" x14ac:dyDescent="0.3">
      <c r="E1757">
        <v>2.8403389127650001</v>
      </c>
    </row>
    <row r="1758" spans="5:5" x14ac:dyDescent="0.3">
      <c r="E1758">
        <v>2.4704057799050001</v>
      </c>
    </row>
    <row r="1759" spans="5:5" x14ac:dyDescent="0.3">
      <c r="E1759">
        <v>2.9227922962839998</v>
      </c>
    </row>
    <row r="1760" spans="5:5" x14ac:dyDescent="0.3">
      <c r="E1760">
        <v>2.650386293085</v>
      </c>
    </row>
    <row r="1761" spans="5:5" x14ac:dyDescent="0.3">
      <c r="E1761">
        <v>2.8610915453170001</v>
      </c>
    </row>
    <row r="1762" spans="5:5" x14ac:dyDescent="0.3">
      <c r="E1762">
        <v>3.0477160743030001</v>
      </c>
    </row>
    <row r="1763" spans="5:5" x14ac:dyDescent="0.3">
      <c r="E1763">
        <v>2.526837656673</v>
      </c>
    </row>
    <row r="1764" spans="5:5" x14ac:dyDescent="0.3">
      <c r="E1764">
        <v>2.52576756778</v>
      </c>
    </row>
    <row r="1765" spans="5:5" x14ac:dyDescent="0.3">
      <c r="E1765">
        <v>2.6110875300459999</v>
      </c>
    </row>
    <row r="1766" spans="5:5" x14ac:dyDescent="0.3">
      <c r="E1766">
        <v>2.3995724298260002</v>
      </c>
    </row>
    <row r="1767" spans="5:5" x14ac:dyDescent="0.3">
      <c r="E1767">
        <v>2.4304355298829998</v>
      </c>
    </row>
    <row r="1768" spans="5:5" x14ac:dyDescent="0.3">
      <c r="E1768">
        <v>2.852371625974</v>
      </c>
    </row>
    <row r="1769" spans="5:5" x14ac:dyDescent="0.3">
      <c r="E1769">
        <v>1.671252704547</v>
      </c>
    </row>
    <row r="1770" spans="5:5" x14ac:dyDescent="0.3">
      <c r="E1770">
        <v>2.8632396222950001</v>
      </c>
    </row>
    <row r="1771" spans="5:5" x14ac:dyDescent="0.3">
      <c r="E1771">
        <v>3.4450492889889999</v>
      </c>
    </row>
    <row r="1772" spans="5:5" x14ac:dyDescent="0.3">
      <c r="E1772">
        <v>2.9231809921490002</v>
      </c>
    </row>
    <row r="1773" spans="5:5" x14ac:dyDescent="0.3">
      <c r="E1773">
        <v>2.3969566792329999</v>
      </c>
    </row>
    <row r="1774" spans="5:5" x14ac:dyDescent="0.3">
      <c r="E1774">
        <v>2.832184362105</v>
      </c>
    </row>
    <row r="1775" spans="5:5" x14ac:dyDescent="0.3">
      <c r="E1775">
        <v>2.4735335712580002</v>
      </c>
    </row>
    <row r="1776" spans="5:5" x14ac:dyDescent="0.3">
      <c r="E1776">
        <v>2.5707592730740001</v>
      </c>
    </row>
    <row r="1777" spans="5:5" x14ac:dyDescent="0.3">
      <c r="E1777">
        <v>2.8444073937629999</v>
      </c>
    </row>
    <row r="1778" spans="5:5" x14ac:dyDescent="0.3">
      <c r="E1778">
        <v>3.0641801431369999</v>
      </c>
    </row>
    <row r="1779" spans="5:5" x14ac:dyDescent="0.3">
      <c r="E1779">
        <v>2.5513840075130001</v>
      </c>
    </row>
    <row r="1780" spans="5:5" x14ac:dyDescent="0.3">
      <c r="E1780">
        <v>2.5756336179489998</v>
      </c>
    </row>
    <row r="1781" spans="5:5" x14ac:dyDescent="0.3">
      <c r="E1781">
        <v>3.0111650706590001</v>
      </c>
    </row>
    <row r="1782" spans="5:5" x14ac:dyDescent="0.3">
      <c r="E1782">
        <v>3.1160293209229999</v>
      </c>
    </row>
    <row r="1783" spans="5:5" x14ac:dyDescent="0.3">
      <c r="E1783">
        <v>2.7411168139819999</v>
      </c>
    </row>
    <row r="1784" spans="5:5" x14ac:dyDescent="0.3">
      <c r="E1784">
        <v>2.6338890180910002</v>
      </c>
    </row>
    <row r="1785" spans="5:5" x14ac:dyDescent="0.3">
      <c r="E1785">
        <v>2.678572961235</v>
      </c>
    </row>
    <row r="1786" spans="5:5" x14ac:dyDescent="0.3">
      <c r="E1786">
        <v>2.9463698388339998</v>
      </c>
    </row>
    <row r="1787" spans="5:5" x14ac:dyDescent="0.3">
      <c r="E1787">
        <v>2.8687974695510001</v>
      </c>
    </row>
    <row r="1788" spans="5:5" x14ac:dyDescent="0.3">
      <c r="E1788">
        <v>2.5253595374320001</v>
      </c>
    </row>
    <row r="1789" spans="5:5" x14ac:dyDescent="0.3">
      <c r="E1789">
        <v>1.402257258781</v>
      </c>
    </row>
    <row r="1790" spans="5:5" x14ac:dyDescent="0.3">
      <c r="E1790">
        <v>2.94912919732</v>
      </c>
    </row>
    <row r="1791" spans="5:5" x14ac:dyDescent="0.3">
      <c r="E1791">
        <v>2.6480933218649998</v>
      </c>
    </row>
    <row r="1792" spans="5:5" x14ac:dyDescent="0.3">
      <c r="E1792">
        <v>2.7167138874919998</v>
      </c>
    </row>
    <row r="1793" spans="5:5" x14ac:dyDescent="0.3">
      <c r="E1793">
        <v>2.7955937135690001</v>
      </c>
    </row>
    <row r="1794" spans="5:5" x14ac:dyDescent="0.3">
      <c r="E1794">
        <v>2.6279425168010002</v>
      </c>
    </row>
    <row r="1795" spans="5:5" x14ac:dyDescent="0.3">
      <c r="E1795">
        <v>2.6037672987540001</v>
      </c>
    </row>
    <row r="1796" spans="5:5" x14ac:dyDescent="0.3">
      <c r="E1796">
        <v>2.11229734466</v>
      </c>
    </row>
    <row r="1797" spans="5:5" x14ac:dyDescent="0.3">
      <c r="E1797">
        <v>2.9784577459819999</v>
      </c>
    </row>
    <row r="1798" spans="5:5" x14ac:dyDescent="0.3">
      <c r="E1798">
        <v>2.932711499596</v>
      </c>
    </row>
    <row r="1799" spans="5:5" x14ac:dyDescent="0.3">
      <c r="E1799">
        <v>2.8793645973049999</v>
      </c>
    </row>
    <row r="1800" spans="5:5" x14ac:dyDescent="0.3">
      <c r="E1800">
        <v>2.8211871895140002</v>
      </c>
    </row>
    <row r="1801" spans="5:5" x14ac:dyDescent="0.3">
      <c r="E1801">
        <v>2.8833695621020001</v>
      </c>
    </row>
    <row r="1802" spans="5:5" x14ac:dyDescent="0.3">
      <c r="E1802">
        <v>2.3255744416800002</v>
      </c>
    </row>
    <row r="1803" spans="5:5" x14ac:dyDescent="0.3">
      <c r="E1803">
        <v>2.7073876045110001</v>
      </c>
    </row>
    <row r="1804" spans="5:5" x14ac:dyDescent="0.3">
      <c r="E1804">
        <v>2.723617250572</v>
      </c>
    </row>
    <row r="1805" spans="5:5" x14ac:dyDescent="0.3">
      <c r="E1805">
        <v>2.4109015984259998</v>
      </c>
    </row>
    <row r="1806" spans="5:5" x14ac:dyDescent="0.3">
      <c r="E1806">
        <v>3.2166606220479999</v>
      </c>
    </row>
    <row r="1807" spans="5:5" x14ac:dyDescent="0.3">
      <c r="E1807">
        <v>2.7232197479410001</v>
      </c>
    </row>
    <row r="1808" spans="5:5" x14ac:dyDescent="0.3">
      <c r="E1808">
        <v>2.6675590527369999</v>
      </c>
    </row>
    <row r="1809" spans="5:5" x14ac:dyDescent="0.3">
      <c r="E1809">
        <v>2.9737655407210002</v>
      </c>
    </row>
    <row r="1810" spans="5:5" x14ac:dyDescent="0.3">
      <c r="E1810">
        <v>2.5286758021310001</v>
      </c>
    </row>
    <row r="1811" spans="5:5" x14ac:dyDescent="0.3">
      <c r="E1811">
        <v>2.5194562528160001</v>
      </c>
    </row>
    <row r="1812" spans="5:5" x14ac:dyDescent="0.3">
      <c r="E1812">
        <v>2.767525926757</v>
      </c>
    </row>
    <row r="1813" spans="5:5" x14ac:dyDescent="0.3">
      <c r="E1813">
        <v>2.9355871179339998</v>
      </c>
    </row>
    <row r="1814" spans="5:5" x14ac:dyDescent="0.3">
      <c r="E1814">
        <v>2.5645673001509999</v>
      </c>
    </row>
    <row r="1815" spans="5:5" x14ac:dyDescent="0.3">
      <c r="E1815">
        <v>2.8129703944209998</v>
      </c>
    </row>
    <row r="1816" spans="5:5" x14ac:dyDescent="0.3">
      <c r="E1816">
        <v>2.5520059900950001</v>
      </c>
    </row>
    <row r="1817" spans="5:5" x14ac:dyDescent="0.3">
      <c r="E1817">
        <v>3.1351843044019998</v>
      </c>
    </row>
    <row r="1818" spans="5:5" x14ac:dyDescent="0.3">
      <c r="E1818">
        <v>2.9790860383169999</v>
      </c>
    </row>
    <row r="1819" spans="5:5" x14ac:dyDescent="0.3">
      <c r="E1819">
        <v>2.5302561290629999</v>
      </c>
    </row>
    <row r="1820" spans="5:5" x14ac:dyDescent="0.3">
      <c r="E1820">
        <v>2.6883150167359999</v>
      </c>
    </row>
    <row r="1821" spans="5:5" x14ac:dyDescent="0.3">
      <c r="E1821">
        <v>2.6866817561110001</v>
      </c>
    </row>
    <row r="1822" spans="5:5" x14ac:dyDescent="0.3">
      <c r="E1822">
        <v>2.4655492992460002</v>
      </c>
    </row>
    <row r="1823" spans="5:5" x14ac:dyDescent="0.3">
      <c r="E1823">
        <v>1.632177349612</v>
      </c>
    </row>
    <row r="1824" spans="5:5" x14ac:dyDescent="0.3">
      <c r="E1824">
        <v>1.9960931253280001</v>
      </c>
    </row>
    <row r="1825" spans="5:5" x14ac:dyDescent="0.3">
      <c r="E1825">
        <v>3.0829505949609999</v>
      </c>
    </row>
    <row r="1826" spans="5:5" x14ac:dyDescent="0.3">
      <c r="E1826">
        <v>2.524376053303</v>
      </c>
    </row>
    <row r="1827" spans="5:5" x14ac:dyDescent="0.3">
      <c r="E1827">
        <v>2.8865675232769998</v>
      </c>
    </row>
    <row r="1828" spans="5:5" x14ac:dyDescent="0.3">
      <c r="E1828">
        <v>3.0326834073220001</v>
      </c>
    </row>
    <row r="1829" spans="5:5" x14ac:dyDescent="0.3">
      <c r="E1829">
        <v>2.6949507623179998</v>
      </c>
    </row>
    <row r="1830" spans="5:5" x14ac:dyDescent="0.3">
      <c r="E1830">
        <v>2.6764525390889999</v>
      </c>
    </row>
    <row r="1831" spans="5:5" x14ac:dyDescent="0.3">
      <c r="E1831">
        <v>2.5327079928830001</v>
      </c>
    </row>
    <row r="1832" spans="5:5" x14ac:dyDescent="0.3">
      <c r="E1832">
        <v>3.1198325774410001</v>
      </c>
    </row>
    <row r="1833" spans="5:5" x14ac:dyDescent="0.3">
      <c r="E1833">
        <v>2.5327782671499999</v>
      </c>
    </row>
    <row r="1834" spans="5:5" x14ac:dyDescent="0.3">
      <c r="E1834">
        <v>2.7375554583169999</v>
      </c>
    </row>
    <row r="1835" spans="5:5" x14ac:dyDescent="0.3">
      <c r="E1835">
        <v>2.9996256168520001</v>
      </c>
    </row>
    <row r="1836" spans="5:5" x14ac:dyDescent="0.3">
      <c r="E1836">
        <v>2.822942193611</v>
      </c>
    </row>
    <row r="1837" spans="5:5" x14ac:dyDescent="0.3">
      <c r="E1837">
        <v>2.7996385284429999</v>
      </c>
    </row>
    <row r="1838" spans="5:5" x14ac:dyDescent="0.3">
      <c r="E1838">
        <v>2.9067598326390001</v>
      </c>
    </row>
    <row r="1839" spans="5:5" x14ac:dyDescent="0.3">
      <c r="E1839">
        <v>2.6736839821960001</v>
      </c>
    </row>
    <row r="1840" spans="5:5" x14ac:dyDescent="0.3">
      <c r="E1840">
        <v>2.1038536475699998</v>
      </c>
    </row>
    <row r="1841" spans="5:5" x14ac:dyDescent="0.3">
      <c r="E1841">
        <v>2.5969797912849999</v>
      </c>
    </row>
    <row r="1842" spans="5:5" x14ac:dyDescent="0.3">
      <c r="E1842">
        <v>2.6957083847500001</v>
      </c>
    </row>
    <row r="1843" spans="5:5" x14ac:dyDescent="0.3">
      <c r="E1843">
        <v>2.6404890743010001</v>
      </c>
    </row>
    <row r="1844" spans="5:5" x14ac:dyDescent="0.3">
      <c r="E1844">
        <v>2.293343194088</v>
      </c>
    </row>
    <row r="1845" spans="5:5" x14ac:dyDescent="0.3">
      <c r="E1845">
        <v>2.4347148070169999</v>
      </c>
    </row>
    <row r="1846" spans="5:5" x14ac:dyDescent="0.3">
      <c r="E1846">
        <v>2.9522245131689999</v>
      </c>
    </row>
    <row r="1847" spans="5:5" x14ac:dyDescent="0.3">
      <c r="E1847">
        <v>2.2956772575620001</v>
      </c>
    </row>
    <row r="1848" spans="5:5" x14ac:dyDescent="0.3">
      <c r="E1848">
        <v>2.8740043719089998</v>
      </c>
    </row>
    <row r="1849" spans="5:5" x14ac:dyDescent="0.3">
      <c r="E1849">
        <v>2.621224121689</v>
      </c>
    </row>
    <row r="1850" spans="5:5" x14ac:dyDescent="0.3">
      <c r="E1850">
        <v>2.7304254960200001</v>
      </c>
    </row>
    <row r="1851" spans="5:5" x14ac:dyDescent="0.3">
      <c r="E1851">
        <v>2.7310727919979998</v>
      </c>
    </row>
    <row r="1852" spans="5:5" x14ac:dyDescent="0.3">
      <c r="E1852">
        <v>2.8071224465959999</v>
      </c>
    </row>
    <row r="1853" spans="5:5" x14ac:dyDescent="0.3">
      <c r="E1853">
        <v>2.785333379511</v>
      </c>
    </row>
    <row r="1854" spans="5:5" x14ac:dyDescent="0.3">
      <c r="E1854">
        <v>2.8878913150629999</v>
      </c>
    </row>
    <row r="1855" spans="5:5" x14ac:dyDescent="0.3">
      <c r="E1855">
        <v>2.8164718126410002</v>
      </c>
    </row>
    <row r="1856" spans="5:5" x14ac:dyDescent="0.3">
      <c r="E1856">
        <v>3.0365969245979998</v>
      </c>
    </row>
    <row r="1857" spans="5:5" x14ac:dyDescent="0.3">
      <c r="E1857">
        <v>2.7320075579180001</v>
      </c>
    </row>
    <row r="1858" spans="5:5" x14ac:dyDescent="0.3">
      <c r="E1858">
        <v>2.8359146747800001</v>
      </c>
    </row>
    <row r="1859" spans="5:5" x14ac:dyDescent="0.3">
      <c r="E1859">
        <v>3.215451809777</v>
      </c>
    </row>
    <row r="1860" spans="5:5" x14ac:dyDescent="0.3">
      <c r="E1860">
        <v>2.4912877536179998</v>
      </c>
    </row>
    <row r="1861" spans="5:5" x14ac:dyDescent="0.3">
      <c r="E1861">
        <v>2.3045817122860002</v>
      </c>
    </row>
    <row r="1862" spans="5:5" x14ac:dyDescent="0.3">
      <c r="E1862">
        <v>2.5358271900889999</v>
      </c>
    </row>
    <row r="1863" spans="5:5" x14ac:dyDescent="0.3">
      <c r="E1863">
        <v>2.942316578162</v>
      </c>
    </row>
    <row r="1864" spans="5:5" x14ac:dyDescent="0.3">
      <c r="E1864">
        <v>2.911642233727</v>
      </c>
    </row>
    <row r="1865" spans="5:5" x14ac:dyDescent="0.3">
      <c r="E1865">
        <v>2.5927637389320002</v>
      </c>
    </row>
    <row r="1866" spans="5:5" x14ac:dyDescent="0.3">
      <c r="E1866">
        <v>2.3888095485709999</v>
      </c>
    </row>
    <row r="1867" spans="5:5" x14ac:dyDescent="0.3">
      <c r="E1867">
        <v>2.530561475342</v>
      </c>
    </row>
    <row r="1868" spans="5:5" x14ac:dyDescent="0.3">
      <c r="E1868">
        <v>2.7969647369600001</v>
      </c>
    </row>
    <row r="1869" spans="5:5" x14ac:dyDescent="0.3">
      <c r="E1869">
        <v>3.011245445348</v>
      </c>
    </row>
    <row r="1870" spans="5:5" x14ac:dyDescent="0.3">
      <c r="E1870">
        <v>2.5532458495679999</v>
      </c>
    </row>
    <row r="1871" spans="5:5" x14ac:dyDescent="0.3">
      <c r="E1871">
        <v>2.9871949168460001</v>
      </c>
    </row>
    <row r="1872" spans="5:5" x14ac:dyDescent="0.3">
      <c r="E1872">
        <v>2.8147469231410001</v>
      </c>
    </row>
    <row r="1873" spans="5:5" x14ac:dyDescent="0.3">
      <c r="E1873">
        <v>2.786140760546</v>
      </c>
    </row>
    <row r="1874" spans="5:5" x14ac:dyDescent="0.3">
      <c r="E1874">
        <v>2.5475568364700001</v>
      </c>
    </row>
    <row r="1875" spans="5:5" x14ac:dyDescent="0.3">
      <c r="E1875">
        <v>2.3403301609809999</v>
      </c>
    </row>
    <row r="1876" spans="5:5" x14ac:dyDescent="0.3">
      <c r="E1876">
        <v>2.5311008710339999</v>
      </c>
    </row>
    <row r="1877" spans="5:5" x14ac:dyDescent="0.3">
      <c r="E1877">
        <v>2.6144414041520001</v>
      </c>
    </row>
    <row r="1878" spans="5:5" x14ac:dyDescent="0.3">
      <c r="E1878">
        <v>2.5934190886019999</v>
      </c>
    </row>
    <row r="1879" spans="5:5" x14ac:dyDescent="0.3">
      <c r="E1879">
        <v>2.6272628452559998</v>
      </c>
    </row>
    <row r="1880" spans="5:5" x14ac:dyDescent="0.3">
      <c r="E1880">
        <v>2.6009068496390002</v>
      </c>
    </row>
    <row r="1881" spans="5:5" x14ac:dyDescent="0.3">
      <c r="E1881">
        <v>2.2683155952149998</v>
      </c>
    </row>
    <row r="1882" spans="5:5" x14ac:dyDescent="0.3">
      <c r="E1882">
        <v>3.3181806822170001</v>
      </c>
    </row>
    <row r="1883" spans="5:5" x14ac:dyDescent="0.3">
      <c r="E1883">
        <v>2.6334271336769999</v>
      </c>
    </row>
    <row r="1884" spans="5:5" x14ac:dyDescent="0.3">
      <c r="E1884">
        <v>1.8549144547630001</v>
      </c>
    </row>
    <row r="1885" spans="5:5" x14ac:dyDescent="0.3">
      <c r="E1885">
        <v>2.5903718718249999</v>
      </c>
    </row>
    <row r="1886" spans="5:5" x14ac:dyDescent="0.3">
      <c r="E1886">
        <v>2.5469604325409998</v>
      </c>
    </row>
    <row r="1887" spans="5:5" x14ac:dyDescent="0.3">
      <c r="E1887">
        <v>2.6383066664310002</v>
      </c>
    </row>
    <row r="1888" spans="5:5" x14ac:dyDescent="0.3">
      <c r="E1888">
        <v>2.7524468706120002</v>
      </c>
    </row>
    <row r="1889" spans="5:5" x14ac:dyDescent="0.3">
      <c r="E1889">
        <v>2.8693787064029999</v>
      </c>
    </row>
    <row r="1890" spans="5:5" x14ac:dyDescent="0.3">
      <c r="E1890">
        <v>3.0373093215210001</v>
      </c>
    </row>
    <row r="1891" spans="5:5" x14ac:dyDescent="0.3">
      <c r="E1891">
        <v>2.4719550212180001</v>
      </c>
    </row>
    <row r="1892" spans="5:5" x14ac:dyDescent="0.3">
      <c r="E1892">
        <v>2.585147107804</v>
      </c>
    </row>
    <row r="1893" spans="5:5" x14ac:dyDescent="0.3">
      <c r="E1893">
        <v>2.852130253446</v>
      </c>
    </row>
    <row r="1894" spans="5:5" x14ac:dyDescent="0.3">
      <c r="E1894">
        <v>2.735805849099</v>
      </c>
    </row>
    <row r="1895" spans="5:5" x14ac:dyDescent="0.3">
      <c r="E1895">
        <v>2.7595252215060002</v>
      </c>
    </row>
    <row r="1896" spans="5:5" x14ac:dyDescent="0.3">
      <c r="E1896">
        <v>3.1088324253509998</v>
      </c>
    </row>
    <row r="1897" spans="5:5" x14ac:dyDescent="0.3">
      <c r="E1897">
        <v>3.010812118509</v>
      </c>
    </row>
    <row r="1898" spans="5:5" x14ac:dyDescent="0.3">
      <c r="E1898">
        <v>2.6119429944879999</v>
      </c>
    </row>
    <row r="1899" spans="5:5" x14ac:dyDescent="0.3">
      <c r="E1899">
        <v>2.6103318795489998</v>
      </c>
    </row>
    <row r="1900" spans="5:5" x14ac:dyDescent="0.3">
      <c r="E1900">
        <v>1.9546398457730001</v>
      </c>
    </row>
    <row r="1901" spans="5:5" x14ac:dyDescent="0.3">
      <c r="E1901">
        <v>2.8142838274600002</v>
      </c>
    </row>
    <row r="1902" spans="5:5" x14ac:dyDescent="0.3">
      <c r="E1902">
        <v>2.7548752860430001</v>
      </c>
    </row>
    <row r="1903" spans="5:5" x14ac:dyDescent="0.3">
      <c r="E1903">
        <v>2.9234849738280002</v>
      </c>
    </row>
    <row r="1904" spans="5:5" x14ac:dyDescent="0.3">
      <c r="E1904">
        <v>2.6449029650139999</v>
      </c>
    </row>
    <row r="1905" spans="5:5" x14ac:dyDescent="0.3">
      <c r="E1905">
        <v>2.6155956087700001</v>
      </c>
    </row>
    <row r="1906" spans="5:5" x14ac:dyDescent="0.3">
      <c r="E1906">
        <v>2.3186597742599999</v>
      </c>
    </row>
    <row r="1907" spans="5:5" x14ac:dyDescent="0.3">
      <c r="E1907">
        <v>2.6400786484249998</v>
      </c>
    </row>
    <row r="1908" spans="5:5" x14ac:dyDescent="0.3">
      <c r="E1908">
        <v>2.431328828047</v>
      </c>
    </row>
    <row r="1909" spans="5:5" x14ac:dyDescent="0.3">
      <c r="E1909">
        <v>2.513424355703</v>
      </c>
    </row>
    <row r="1910" spans="5:5" x14ac:dyDescent="0.3">
      <c r="E1910">
        <v>2.8843422014589999</v>
      </c>
    </row>
    <row r="1911" spans="5:5" x14ac:dyDescent="0.3">
      <c r="E1911">
        <v>2.735750402756</v>
      </c>
    </row>
    <row r="1912" spans="5:5" x14ac:dyDescent="0.3">
      <c r="E1912">
        <v>2.6231578682409999</v>
      </c>
    </row>
    <row r="1913" spans="5:5" x14ac:dyDescent="0.3">
      <c r="E1913">
        <v>2.5915132086720001</v>
      </c>
    </row>
    <row r="1914" spans="5:5" x14ac:dyDescent="0.3">
      <c r="E1914">
        <v>3.084530646633</v>
      </c>
    </row>
    <row r="1915" spans="5:5" x14ac:dyDescent="0.3">
      <c r="E1915">
        <v>2.969559539834</v>
      </c>
    </row>
    <row r="1916" spans="5:5" x14ac:dyDescent="0.3">
      <c r="E1916">
        <v>2.6490847720950002</v>
      </c>
    </row>
    <row r="1917" spans="5:5" x14ac:dyDescent="0.3">
      <c r="E1917">
        <v>2.2053183871519999</v>
      </c>
    </row>
    <row r="1918" spans="5:5" x14ac:dyDescent="0.3">
      <c r="E1918">
        <v>2.378941612028</v>
      </c>
    </row>
    <row r="1919" spans="5:5" x14ac:dyDescent="0.3">
      <c r="E1919">
        <v>2.7641325740270002</v>
      </c>
    </row>
    <row r="1920" spans="5:5" x14ac:dyDescent="0.3">
      <c r="E1920">
        <v>2.8259099752769998</v>
      </c>
    </row>
    <row r="1921" spans="5:5" x14ac:dyDescent="0.3">
      <c r="E1921">
        <v>2.7758609230290001</v>
      </c>
    </row>
    <row r="1922" spans="5:5" x14ac:dyDescent="0.3">
      <c r="E1922">
        <v>2.5828414400900002</v>
      </c>
    </row>
    <row r="1923" spans="5:5" x14ac:dyDescent="0.3">
      <c r="E1923">
        <v>2.6144051426420001</v>
      </c>
    </row>
    <row r="1924" spans="5:5" x14ac:dyDescent="0.3">
      <c r="E1924">
        <v>2.4206021079000002</v>
      </c>
    </row>
    <row r="1925" spans="5:5" x14ac:dyDescent="0.3">
      <c r="E1925">
        <v>2.5799622427069999</v>
      </c>
    </row>
    <row r="1926" spans="5:5" x14ac:dyDescent="0.3">
      <c r="E1926">
        <v>2.2603924678170002</v>
      </c>
    </row>
    <row r="1927" spans="5:5" x14ac:dyDescent="0.3">
      <c r="E1927">
        <v>3.131698703499</v>
      </c>
    </row>
    <row r="1928" spans="5:5" x14ac:dyDescent="0.3">
      <c r="E1928">
        <v>2.6360531690859998</v>
      </c>
    </row>
    <row r="1929" spans="5:5" x14ac:dyDescent="0.3">
      <c r="E1929">
        <v>2.3063632586099998</v>
      </c>
    </row>
    <row r="1930" spans="5:5" x14ac:dyDescent="0.3">
      <c r="E1930">
        <v>2.8481661679019998</v>
      </c>
    </row>
    <row r="1931" spans="5:5" x14ac:dyDescent="0.3">
      <c r="E1931">
        <v>3.3125968564430002</v>
      </c>
    </row>
    <row r="1932" spans="5:5" x14ac:dyDescent="0.3">
      <c r="E1932">
        <v>2.5378767430179998</v>
      </c>
    </row>
    <row r="1933" spans="5:5" x14ac:dyDescent="0.3">
      <c r="E1933">
        <v>2.9390106881759999</v>
      </c>
    </row>
    <row r="1934" spans="5:5" x14ac:dyDescent="0.3">
      <c r="E1934">
        <v>2.446560554745</v>
      </c>
    </row>
    <row r="1935" spans="5:5" x14ac:dyDescent="0.3">
      <c r="E1935">
        <v>1.7630023903809999</v>
      </c>
    </row>
    <row r="1936" spans="5:5" x14ac:dyDescent="0.3">
      <c r="E1936">
        <v>2.6400634637899998</v>
      </c>
    </row>
    <row r="1937" spans="5:5" x14ac:dyDescent="0.3">
      <c r="E1937">
        <v>2.789716008738</v>
      </c>
    </row>
    <row r="1938" spans="5:5" x14ac:dyDescent="0.3">
      <c r="E1938">
        <v>2.328802446628</v>
      </c>
    </row>
    <row r="1939" spans="5:5" x14ac:dyDescent="0.3">
      <c r="E1939">
        <v>2.3920625557449999</v>
      </c>
    </row>
    <row r="1940" spans="5:5" x14ac:dyDescent="0.3">
      <c r="E1940">
        <v>2.6113837018739998</v>
      </c>
    </row>
    <row r="1941" spans="5:5" x14ac:dyDescent="0.3">
      <c r="E1941">
        <v>2.8841368207440001</v>
      </c>
    </row>
    <row r="1942" spans="5:5" x14ac:dyDescent="0.3">
      <c r="E1942">
        <v>2.4444589520200002</v>
      </c>
    </row>
    <row r="1943" spans="5:5" x14ac:dyDescent="0.3">
      <c r="E1943">
        <v>2.4445268360160002</v>
      </c>
    </row>
    <row r="1944" spans="5:5" x14ac:dyDescent="0.3">
      <c r="E1944">
        <v>2.9327021397449999</v>
      </c>
    </row>
    <row r="1945" spans="5:5" x14ac:dyDescent="0.3">
      <c r="E1945">
        <v>2.4440757591539999</v>
      </c>
    </row>
    <row r="1946" spans="5:5" x14ac:dyDescent="0.3">
      <c r="E1946">
        <v>2.789788532137</v>
      </c>
    </row>
    <row r="1947" spans="5:5" x14ac:dyDescent="0.3">
      <c r="E1947">
        <v>2.6184449591069998</v>
      </c>
    </row>
    <row r="1948" spans="5:5" x14ac:dyDescent="0.3">
      <c r="E1948">
        <v>2.7788043130719999</v>
      </c>
    </row>
    <row r="1949" spans="5:5" x14ac:dyDescent="0.3">
      <c r="E1949">
        <v>2.83790242787</v>
      </c>
    </row>
    <row r="1950" spans="5:5" x14ac:dyDescent="0.3">
      <c r="E1950">
        <v>3.1195310339660001</v>
      </c>
    </row>
    <row r="1951" spans="5:5" x14ac:dyDescent="0.3">
      <c r="E1951">
        <v>2.6995220070229999</v>
      </c>
    </row>
    <row r="1952" spans="5:5" x14ac:dyDescent="0.3">
      <c r="E1952">
        <v>2.0605020272329999</v>
      </c>
    </row>
    <row r="1953" spans="5:5" x14ac:dyDescent="0.3">
      <c r="E1953">
        <v>2.8344978800640002</v>
      </c>
    </row>
    <row r="1954" spans="5:5" x14ac:dyDescent="0.3">
      <c r="E1954">
        <v>2.4056585646430002</v>
      </c>
    </row>
    <row r="1955" spans="5:5" x14ac:dyDescent="0.3">
      <c r="E1955">
        <v>2.7190564625359999</v>
      </c>
    </row>
    <row r="1956" spans="5:5" x14ac:dyDescent="0.3">
      <c r="E1956">
        <v>2.7288010060249999</v>
      </c>
    </row>
    <row r="1957" spans="5:5" x14ac:dyDescent="0.3">
      <c r="E1957">
        <v>2.6668106978420001</v>
      </c>
    </row>
    <row r="1958" spans="5:5" x14ac:dyDescent="0.3">
      <c r="E1958">
        <v>2.5590042734849998</v>
      </c>
    </row>
    <row r="1959" spans="5:5" x14ac:dyDescent="0.3">
      <c r="E1959">
        <v>2.9305570318159999</v>
      </c>
    </row>
    <row r="1960" spans="5:5" x14ac:dyDescent="0.3">
      <c r="E1960">
        <v>2.531981164716</v>
      </c>
    </row>
    <row r="1961" spans="5:5" x14ac:dyDescent="0.3">
      <c r="E1961">
        <v>2.7429922728929998</v>
      </c>
    </row>
    <row r="1962" spans="5:5" x14ac:dyDescent="0.3">
      <c r="E1962">
        <v>3.0585808517470001</v>
      </c>
    </row>
    <row r="1963" spans="5:5" x14ac:dyDescent="0.3">
      <c r="E1963">
        <v>2.784793481476</v>
      </c>
    </row>
    <row r="1964" spans="5:5" x14ac:dyDescent="0.3">
      <c r="E1964">
        <v>2.1855305516420001</v>
      </c>
    </row>
    <row r="1965" spans="5:5" x14ac:dyDescent="0.3">
      <c r="E1965">
        <v>2.7967737215300001</v>
      </c>
    </row>
    <row r="1966" spans="5:5" x14ac:dyDescent="0.3">
      <c r="E1966">
        <v>3.143325657244</v>
      </c>
    </row>
    <row r="1967" spans="5:5" x14ac:dyDescent="0.3">
      <c r="E1967">
        <v>2.9170884387410001</v>
      </c>
    </row>
    <row r="1968" spans="5:5" x14ac:dyDescent="0.3">
      <c r="E1968">
        <v>2.8903281155989999</v>
      </c>
    </row>
    <row r="1969" spans="5:5" x14ac:dyDescent="0.3">
      <c r="E1969">
        <v>2.574614930838</v>
      </c>
    </row>
    <row r="1970" spans="5:5" x14ac:dyDescent="0.3">
      <c r="E1970">
        <v>2.8235412296170002</v>
      </c>
    </row>
    <row r="1971" spans="5:5" x14ac:dyDescent="0.3">
      <c r="E1971">
        <v>2.4657932254519999</v>
      </c>
    </row>
    <row r="1972" spans="5:5" x14ac:dyDescent="0.3">
      <c r="E1972">
        <v>2.6457643551790002</v>
      </c>
    </row>
    <row r="1973" spans="5:5" x14ac:dyDescent="0.3">
      <c r="E1973">
        <v>2.565425769645</v>
      </c>
    </row>
    <row r="1974" spans="5:5" x14ac:dyDescent="0.3">
      <c r="E1974">
        <v>2.579454867295</v>
      </c>
    </row>
    <row r="1975" spans="5:5" x14ac:dyDescent="0.3">
      <c r="E1975">
        <v>2.5980662544849999</v>
      </c>
    </row>
    <row r="1976" spans="5:5" x14ac:dyDescent="0.3">
      <c r="E1976">
        <v>2.909497585819</v>
      </c>
    </row>
    <row r="1977" spans="5:5" x14ac:dyDescent="0.3">
      <c r="E1977">
        <v>2.976079506034</v>
      </c>
    </row>
    <row r="1978" spans="5:5" x14ac:dyDescent="0.3">
      <c r="E1978">
        <v>2.9104046823190002</v>
      </c>
    </row>
    <row r="1979" spans="5:5" x14ac:dyDescent="0.3">
      <c r="E1979">
        <v>2.6310690086199999</v>
      </c>
    </row>
    <row r="1980" spans="5:5" x14ac:dyDescent="0.3">
      <c r="E1980">
        <v>2.6691550397019999</v>
      </c>
    </row>
    <row r="1981" spans="5:5" x14ac:dyDescent="0.3">
      <c r="E1981">
        <v>2.235751834777</v>
      </c>
    </row>
    <row r="1982" spans="5:5" x14ac:dyDescent="0.3">
      <c r="E1982">
        <v>2.635262530011</v>
      </c>
    </row>
    <row r="1983" spans="5:5" x14ac:dyDescent="0.3">
      <c r="E1983">
        <v>2.4685151742590001</v>
      </c>
    </row>
    <row r="1984" spans="5:5" x14ac:dyDescent="0.3">
      <c r="E1984">
        <v>3.1855461299279999</v>
      </c>
    </row>
    <row r="1985" spans="5:5" x14ac:dyDescent="0.3">
      <c r="E1985">
        <v>2.3891864407400001</v>
      </c>
    </row>
    <row r="1986" spans="5:5" x14ac:dyDescent="0.3">
      <c r="E1986">
        <v>2.6056589085469999</v>
      </c>
    </row>
    <row r="1987" spans="5:5" x14ac:dyDescent="0.3">
      <c r="E1987">
        <v>2.6605617707059999</v>
      </c>
    </row>
    <row r="1988" spans="5:5" x14ac:dyDescent="0.3">
      <c r="E1988">
        <v>2.5223771976570002</v>
      </c>
    </row>
    <row r="1989" spans="5:5" x14ac:dyDescent="0.3">
      <c r="E1989">
        <v>2.6920478082189998</v>
      </c>
    </row>
    <row r="1990" spans="5:5" x14ac:dyDescent="0.3">
      <c r="E1990">
        <v>2.6979336951990001</v>
      </c>
    </row>
    <row r="1991" spans="5:5" x14ac:dyDescent="0.3">
      <c r="E1991">
        <v>2.8261336085650002</v>
      </c>
    </row>
    <row r="1992" spans="5:5" x14ac:dyDescent="0.3">
      <c r="E1992">
        <v>2.496014186254</v>
      </c>
    </row>
    <row r="1993" spans="5:5" x14ac:dyDescent="0.3">
      <c r="E1993">
        <v>2.9712580664039998</v>
      </c>
    </row>
    <row r="1994" spans="5:5" x14ac:dyDescent="0.3">
      <c r="E1994">
        <v>2.5614549552089998</v>
      </c>
    </row>
    <row r="1995" spans="5:5" x14ac:dyDescent="0.3">
      <c r="E1995">
        <v>2.7628195224050001</v>
      </c>
    </row>
    <row r="1996" spans="5:5" x14ac:dyDescent="0.3">
      <c r="E1996">
        <v>3.0177218419499998</v>
      </c>
    </row>
    <row r="1997" spans="5:5" x14ac:dyDescent="0.3">
      <c r="E1997">
        <v>2.8218199499879999</v>
      </c>
    </row>
    <row r="1998" spans="5:5" x14ac:dyDescent="0.3">
      <c r="E1998">
        <v>2.7472207893810001</v>
      </c>
    </row>
    <row r="1999" spans="5:5" x14ac:dyDescent="0.3">
      <c r="E1999">
        <v>2.684349665704</v>
      </c>
    </row>
    <row r="2000" spans="5:5" x14ac:dyDescent="0.3">
      <c r="E2000">
        <v>2.6742535115149999</v>
      </c>
    </row>
    <row r="2001" spans="5:5" x14ac:dyDescent="0.3">
      <c r="E2001">
        <v>3.1480696691259999</v>
      </c>
    </row>
    <row r="2003" spans="5:5" x14ac:dyDescent="0.3">
      <c r="E2003">
        <v>2.681683</v>
      </c>
    </row>
    <row r="2004" spans="5:5" x14ac:dyDescent="0.3">
      <c r="E2004">
        <v>0.27015139999999999</v>
      </c>
    </row>
    <row r="2005" spans="5:5" x14ac:dyDescent="0.3">
      <c r="E2005">
        <v>5.2948710000000003E-2</v>
      </c>
    </row>
    <row r="2006" spans="5:5" x14ac:dyDescent="0.3">
      <c r="E2006">
        <v>90</v>
      </c>
    </row>
    <row r="2007" spans="5:5" x14ac:dyDescent="0.3">
      <c r="E2007">
        <v>1910</v>
      </c>
    </row>
  </sheetData>
  <mergeCells count="1">
    <mergeCell ref="G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4316-39CC-412C-A762-31F37CE381A2}">
  <dimension ref="A1:H107"/>
  <sheetViews>
    <sheetView topLeftCell="A73" zoomScale="68" zoomScaleNormal="100" workbookViewId="0">
      <selection activeCell="A105" sqref="A105"/>
    </sheetView>
  </sheetViews>
  <sheetFormatPr defaultRowHeight="14.4" x14ac:dyDescent="0.3"/>
  <cols>
    <col min="1" max="1" width="27.5546875" bestFit="1" customWidth="1"/>
    <col min="2" max="2" width="11.44140625" bestFit="1" customWidth="1"/>
    <col min="11" max="16" width="12" bestFit="1" customWidth="1"/>
  </cols>
  <sheetData>
    <row r="1" spans="1:8" ht="18" x14ac:dyDescent="0.35">
      <c r="A1" s="2" t="s">
        <v>20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8" x14ac:dyDescent="0.3">
      <c r="B2" s="32" t="s">
        <v>91</v>
      </c>
      <c r="C2" s="32">
        <v>13.252202370437001</v>
      </c>
      <c r="D2" s="32">
        <v>3.2352389867669999</v>
      </c>
      <c r="E2" s="32">
        <v>2.7037960571780002</v>
      </c>
      <c r="F2" s="32">
        <v>2.345417480983</v>
      </c>
      <c r="G2" s="32">
        <v>2.7744723110409999</v>
      </c>
      <c r="H2" s="32"/>
    </row>
    <row r="3" spans="1:8" x14ac:dyDescent="0.3">
      <c r="B3" s="32"/>
      <c r="C3" s="32">
        <v>6.383241206029</v>
      </c>
      <c r="D3" s="32">
        <v>2.5625171523120001</v>
      </c>
      <c r="E3" s="32">
        <v>3.1225356666100001</v>
      </c>
      <c r="F3" s="32">
        <v>2.6541157515160001</v>
      </c>
      <c r="G3" s="32">
        <v>2.4106587967720001</v>
      </c>
      <c r="H3" s="32"/>
    </row>
    <row r="4" spans="1:8" x14ac:dyDescent="0.3">
      <c r="B4" s="32"/>
      <c r="C4" s="32">
        <v>7.1110590248059999</v>
      </c>
      <c r="D4" s="32">
        <v>3.2320756069960002</v>
      </c>
      <c r="E4" s="32">
        <v>2.7672191927280001</v>
      </c>
      <c r="F4" s="32">
        <v>2.5842794328740002</v>
      </c>
      <c r="G4" s="32">
        <v>2.3864537665509999</v>
      </c>
      <c r="H4" s="32"/>
    </row>
    <row r="5" spans="1:8" x14ac:dyDescent="0.3">
      <c r="B5" s="32"/>
      <c r="C5" s="32">
        <v>15.759986428669</v>
      </c>
      <c r="D5" s="32">
        <v>2.9364298500710002</v>
      </c>
      <c r="E5" s="32">
        <v>2.6219851840259998</v>
      </c>
      <c r="F5" s="32">
        <v>2.2267121602520001</v>
      </c>
      <c r="G5" s="32">
        <v>2.407127685042</v>
      </c>
      <c r="H5" s="32"/>
    </row>
    <row r="6" spans="1:8" x14ac:dyDescent="0.3">
      <c r="B6" s="32"/>
      <c r="C6" s="32">
        <v>26.142973501130999</v>
      </c>
      <c r="D6" s="32">
        <v>2.889395895771</v>
      </c>
      <c r="E6" s="32">
        <v>2.9022589632860001</v>
      </c>
      <c r="F6" s="32">
        <v>2.7918208055570002</v>
      </c>
      <c r="G6" s="32">
        <v>2.5298267628910001</v>
      </c>
      <c r="H6" s="32"/>
    </row>
    <row r="7" spans="1:8" x14ac:dyDescent="0.3">
      <c r="B7" s="32"/>
      <c r="C7" s="32">
        <v>7.496841425305</v>
      </c>
      <c r="D7" s="32">
        <v>3.1775727278920001</v>
      </c>
      <c r="E7" s="32">
        <v>2.610406420806</v>
      </c>
      <c r="F7" s="32">
        <v>2.7742672983899999</v>
      </c>
      <c r="G7" s="32">
        <v>2.6590997022980001</v>
      </c>
      <c r="H7" s="32"/>
    </row>
    <row r="8" spans="1:8" x14ac:dyDescent="0.3">
      <c r="B8" s="32"/>
      <c r="C8" s="32">
        <v>35.829049923763002</v>
      </c>
      <c r="D8" s="32">
        <v>3.0064800706430002</v>
      </c>
      <c r="E8" s="32">
        <v>2.5947306381040001</v>
      </c>
      <c r="F8" s="32">
        <v>2.6406973467079999</v>
      </c>
      <c r="G8" s="32">
        <v>2.5269305142929999</v>
      </c>
      <c r="H8" s="32"/>
    </row>
    <row r="9" spans="1:8" x14ac:dyDescent="0.3">
      <c r="B9" s="32"/>
      <c r="C9" s="32">
        <v>13.460782889742999</v>
      </c>
      <c r="D9" s="32">
        <v>2.8390036348879999</v>
      </c>
      <c r="E9" s="32">
        <v>2.7999507403439998</v>
      </c>
      <c r="F9" s="32">
        <v>2.6373998346110001</v>
      </c>
      <c r="G9" s="32">
        <v>2.4290403662609998</v>
      </c>
      <c r="H9" s="32"/>
    </row>
    <row r="10" spans="1:8" x14ac:dyDescent="0.3">
      <c r="B10" s="32"/>
      <c r="C10" s="32">
        <v>33.166883768932003</v>
      </c>
      <c r="D10" s="32">
        <v>3.374561402666</v>
      </c>
      <c r="E10" s="32">
        <v>2.9024392515969999</v>
      </c>
      <c r="F10" s="32">
        <v>2.8809849227219999</v>
      </c>
      <c r="G10" s="32">
        <v>2.7659113199390002</v>
      </c>
      <c r="H10" s="32"/>
    </row>
    <row r="11" spans="1:8" x14ac:dyDescent="0.3">
      <c r="B11" s="32"/>
      <c r="C11" s="32">
        <v>23.413997681319</v>
      </c>
      <c r="D11" s="32">
        <v>3.3837184777379998</v>
      </c>
      <c r="E11" s="32">
        <v>2.3973593187939999</v>
      </c>
      <c r="F11" s="32">
        <v>2.2914215213809999</v>
      </c>
      <c r="G11" s="32">
        <v>2.7758979763789999</v>
      </c>
      <c r="H11" s="32"/>
    </row>
    <row r="12" spans="1:8" x14ac:dyDescent="0.3">
      <c r="B12" s="32"/>
      <c r="C12" s="32">
        <v>12.455504631209999</v>
      </c>
      <c r="D12" s="32">
        <v>3.2042986924019998</v>
      </c>
      <c r="E12" s="32">
        <v>2.68186453145</v>
      </c>
      <c r="F12" s="32">
        <v>2.7305798026170001</v>
      </c>
      <c r="G12" s="32">
        <v>2.666390472177</v>
      </c>
      <c r="H12" s="32"/>
    </row>
    <row r="13" spans="1:8" x14ac:dyDescent="0.3">
      <c r="B13" s="32"/>
      <c r="C13" s="32">
        <v>37.505999076423997</v>
      </c>
      <c r="D13" s="32">
        <v>2.8940641873209998</v>
      </c>
      <c r="E13" s="32">
        <v>2.7964994541700001</v>
      </c>
      <c r="F13" s="32">
        <v>2.7252577736410002</v>
      </c>
      <c r="G13" s="32">
        <v>2.7216500447529999</v>
      </c>
      <c r="H13" s="32"/>
    </row>
    <row r="14" spans="1:8" x14ac:dyDescent="0.3">
      <c r="B14" s="32"/>
      <c r="C14" s="32">
        <v>28.615204036165</v>
      </c>
      <c r="D14" s="32">
        <v>2.7545637419609998</v>
      </c>
      <c r="E14" s="32">
        <v>2.8589782860969999</v>
      </c>
      <c r="F14" s="32">
        <v>2.5827330294830002</v>
      </c>
      <c r="G14" s="32">
        <v>2.9844316719070001</v>
      </c>
      <c r="H14" s="32"/>
    </row>
    <row r="15" spans="1:8" x14ac:dyDescent="0.3">
      <c r="B15" s="32"/>
      <c r="C15" s="32">
        <v>11.076331136088999</v>
      </c>
      <c r="D15" s="32">
        <v>2.4808990335419998</v>
      </c>
      <c r="E15" s="32">
        <v>2.6499563759729998</v>
      </c>
      <c r="F15" s="32">
        <v>2.745325843981</v>
      </c>
      <c r="G15" s="32">
        <v>2.7450011239809999</v>
      </c>
      <c r="H15" s="32"/>
    </row>
    <row r="16" spans="1:8" x14ac:dyDescent="0.3">
      <c r="B16" s="32"/>
      <c r="C16" s="32">
        <v>43.428377238632002</v>
      </c>
      <c r="D16" s="32">
        <v>3.3187507083779999</v>
      </c>
      <c r="E16" s="32">
        <v>2.5950921965370002</v>
      </c>
      <c r="F16" s="32">
        <v>2.8085491410390002</v>
      </c>
      <c r="G16" s="32">
        <v>2.5934575020259998</v>
      </c>
      <c r="H16" s="32"/>
    </row>
    <row r="17" spans="2:8" x14ac:dyDescent="0.3">
      <c r="B17" s="32"/>
      <c r="C17" s="32">
        <v>9.7639563426670009</v>
      </c>
      <c r="D17" s="32">
        <v>3.2840345143</v>
      </c>
      <c r="E17" s="32">
        <v>2.4169224441330002</v>
      </c>
      <c r="F17" s="32">
        <v>2.6986154830859999</v>
      </c>
      <c r="G17" s="32">
        <v>2.748201234818</v>
      </c>
      <c r="H17" s="32"/>
    </row>
    <row r="18" spans="2:8" x14ac:dyDescent="0.3">
      <c r="B18" s="32"/>
      <c r="C18" s="32">
        <v>9.5336849887330004</v>
      </c>
      <c r="D18" s="32">
        <v>3.1066516560870001</v>
      </c>
      <c r="E18" s="32">
        <v>2.5185418684430001</v>
      </c>
      <c r="F18" s="32">
        <v>2.6912715542929999</v>
      </c>
      <c r="G18" s="32">
        <v>2.612767362959</v>
      </c>
      <c r="H18" s="32"/>
    </row>
    <row r="19" spans="2:8" x14ac:dyDescent="0.3">
      <c r="B19" s="32"/>
      <c r="C19" s="32">
        <v>26.347180819220998</v>
      </c>
      <c r="D19" s="32">
        <v>2.843595177439</v>
      </c>
      <c r="E19" s="32">
        <v>2.982671065601</v>
      </c>
      <c r="F19" s="32">
        <v>2.870001440072</v>
      </c>
      <c r="G19" s="32">
        <v>2.4329993493740001</v>
      </c>
      <c r="H19" s="32"/>
    </row>
    <row r="20" spans="2:8" x14ac:dyDescent="0.3">
      <c r="B20" s="32"/>
      <c r="C20" s="32">
        <v>2.1442502510799999</v>
      </c>
      <c r="D20" s="32">
        <v>2.9105027761210001</v>
      </c>
      <c r="E20" s="32">
        <v>2.7743423374530001</v>
      </c>
      <c r="F20" s="32">
        <v>2.9584608745160001</v>
      </c>
      <c r="G20" s="32">
        <v>2.8338541651060001</v>
      </c>
      <c r="H20" s="32"/>
    </row>
    <row r="21" spans="2:8" x14ac:dyDescent="0.3">
      <c r="B21" s="32"/>
      <c r="C21" s="32">
        <v>15.117913795328001</v>
      </c>
      <c r="D21" s="32">
        <v>3.028095661054</v>
      </c>
      <c r="E21" s="32">
        <v>2.7977749962440002</v>
      </c>
      <c r="F21" s="32">
        <v>2.874757983576</v>
      </c>
      <c r="G21" s="32">
        <v>3.098309213157</v>
      </c>
      <c r="H21" s="32"/>
    </row>
    <row r="22" spans="2:8" x14ac:dyDescent="0.3">
      <c r="B22" s="32"/>
      <c r="C22" s="32">
        <v>8.0509509019460008</v>
      </c>
      <c r="D22" s="32">
        <v>2.6119090234979998</v>
      </c>
      <c r="E22" s="32">
        <v>2.6519122225410001</v>
      </c>
      <c r="F22" s="32">
        <v>2.9625330663690002</v>
      </c>
      <c r="G22" s="32">
        <v>2.9621963463690002</v>
      </c>
      <c r="H22" s="32"/>
    </row>
    <row r="23" spans="2:8" x14ac:dyDescent="0.3">
      <c r="B23" s="32"/>
      <c r="C23" s="32">
        <v>31.857266739198</v>
      </c>
      <c r="D23" s="32">
        <v>3.2075692999440002</v>
      </c>
      <c r="E23" s="32">
        <v>2.9814289289109999</v>
      </c>
      <c r="F23" s="32">
        <v>2.6103993659240001</v>
      </c>
      <c r="G23" s="32">
        <v>2.9521654723649999</v>
      </c>
      <c r="H23" s="32"/>
    </row>
    <row r="24" spans="2:8" x14ac:dyDescent="0.3">
      <c r="B24" s="32"/>
      <c r="C24" s="32">
        <v>9.1504695337489999</v>
      </c>
      <c r="D24" s="32">
        <v>2.715687916387</v>
      </c>
      <c r="E24" s="32">
        <v>3.0791654644049999</v>
      </c>
      <c r="F24" s="32">
        <v>2.571396126207</v>
      </c>
      <c r="G24" s="32">
        <v>2.6490862913809998</v>
      </c>
      <c r="H24" s="32"/>
    </row>
    <row r="25" spans="2:8" x14ac:dyDescent="0.3">
      <c r="B25" s="32"/>
      <c r="C25" s="32">
        <v>8.3521412427010002</v>
      </c>
      <c r="D25" s="32">
        <v>2.4626599751680001</v>
      </c>
      <c r="E25" s="32">
        <v>2.471785757243</v>
      </c>
      <c r="F25" s="32">
        <v>2.659125149101</v>
      </c>
      <c r="G25" s="32">
        <v>2.772803746623</v>
      </c>
      <c r="H25" s="32"/>
    </row>
    <row r="26" spans="2:8" x14ac:dyDescent="0.3">
      <c r="B26" s="32"/>
      <c r="C26" s="32">
        <v>16.061450082303999</v>
      </c>
      <c r="D26" s="32">
        <v>2.980212220042</v>
      </c>
      <c r="E26" s="32">
        <v>2.812573150765</v>
      </c>
      <c r="F26" s="32">
        <v>2.6878540307150001</v>
      </c>
      <c r="G26" s="32">
        <v>2.854337781291</v>
      </c>
      <c r="H26" s="32"/>
    </row>
    <row r="27" spans="2:8" x14ac:dyDescent="0.3">
      <c r="B27" s="32"/>
      <c r="C27" s="32">
        <v>9.2561051349349999</v>
      </c>
      <c r="D27" s="32">
        <v>3.0778937767849999</v>
      </c>
      <c r="E27" s="32">
        <v>2.8629585146059999</v>
      </c>
      <c r="F27" s="32">
        <v>2.1343236259339999</v>
      </c>
      <c r="G27" s="32">
        <v>2.881315717888</v>
      </c>
      <c r="H27" s="32"/>
    </row>
    <row r="28" spans="2:8" x14ac:dyDescent="0.3">
      <c r="B28" s="32"/>
      <c r="C28" s="32">
        <v>19.444763981297999</v>
      </c>
      <c r="D28" s="32">
        <v>2.751128633824</v>
      </c>
      <c r="E28" s="32">
        <v>3.1134578568950002</v>
      </c>
      <c r="F28" s="32">
        <v>2.7838426884170002</v>
      </c>
      <c r="G28" s="32">
        <v>2.7652671738030001</v>
      </c>
      <c r="H28" s="32"/>
    </row>
    <row r="29" spans="2:8" x14ac:dyDescent="0.3">
      <c r="B29" s="32"/>
      <c r="C29" s="32">
        <v>7.9013487894969998</v>
      </c>
      <c r="D29" s="32">
        <v>3.329869593672</v>
      </c>
      <c r="E29" s="32">
        <v>2.526751358721</v>
      </c>
      <c r="F29" s="32">
        <v>2.5445303687699998</v>
      </c>
      <c r="G29" s="32">
        <v>2.9485214601730001</v>
      </c>
      <c r="H29" s="32"/>
    </row>
    <row r="30" spans="2:8" x14ac:dyDescent="0.3">
      <c r="B30" s="32"/>
      <c r="C30" s="32">
        <v>6.2884370223339996</v>
      </c>
      <c r="D30" s="32">
        <v>2.9035554369269998</v>
      </c>
      <c r="E30" s="32">
        <v>2.377757737814</v>
      </c>
      <c r="F30" s="32">
        <v>2.8024225145989998</v>
      </c>
      <c r="G30" s="32">
        <v>2.5693226050489999</v>
      </c>
      <c r="H30" s="32"/>
    </row>
    <row r="31" spans="2:8" x14ac:dyDescent="0.3">
      <c r="B31" s="32"/>
      <c r="C31" s="32">
        <v>12.788643428841</v>
      </c>
      <c r="D31" s="32">
        <v>3.2133214999819999</v>
      </c>
      <c r="E31" s="32">
        <v>2.6527672996359999</v>
      </c>
      <c r="F31" s="32">
        <v>2.6084140795619999</v>
      </c>
      <c r="G31" s="32">
        <v>2.6081013595620002</v>
      </c>
      <c r="H31" s="32"/>
    </row>
    <row r="32" spans="2:8" x14ac:dyDescent="0.3">
      <c r="B32" s="32"/>
      <c r="C32" s="32">
        <v>25.763086325385999</v>
      </c>
      <c r="D32" s="32">
        <v>2.943871561485</v>
      </c>
      <c r="E32" s="32">
        <v>2.5697388022999998</v>
      </c>
      <c r="F32" s="32">
        <v>2.6550145544450001</v>
      </c>
      <c r="G32" s="32">
        <v>2.5590770298519998</v>
      </c>
      <c r="H32" s="32"/>
    </row>
    <row r="33" spans="2:8" x14ac:dyDescent="0.3">
      <c r="B33" s="32"/>
      <c r="C33" s="32">
        <v>36.250042412291997</v>
      </c>
      <c r="D33" s="32">
        <v>2.9224092013280001</v>
      </c>
      <c r="E33" s="32">
        <v>2.6010241531129998</v>
      </c>
      <c r="F33" s="32">
        <v>2.7961474222040001</v>
      </c>
      <c r="G33" s="32">
        <v>2.7958227022040001</v>
      </c>
      <c r="H33" s="32"/>
    </row>
    <row r="34" spans="2:8" x14ac:dyDescent="0.3">
      <c r="B34" s="32"/>
      <c r="C34" s="32">
        <v>7.7915006149449999</v>
      </c>
      <c r="D34" s="32">
        <v>2.9341372335460001</v>
      </c>
      <c r="E34" s="32">
        <v>2.5327258150850001</v>
      </c>
      <c r="F34" s="32">
        <v>2.9618054369409998</v>
      </c>
      <c r="G34" s="32">
        <v>2.558141641403</v>
      </c>
      <c r="H34" s="32"/>
    </row>
    <row r="35" spans="2:8" x14ac:dyDescent="0.3">
      <c r="B35" s="32"/>
      <c r="C35" s="32">
        <v>1.466389726279</v>
      </c>
      <c r="D35" s="32">
        <v>2.8165718878980002</v>
      </c>
      <c r="E35" s="32">
        <v>2.6223645678910001</v>
      </c>
      <c r="F35" s="32">
        <v>2.6711724866090001</v>
      </c>
      <c r="G35" s="32">
        <v>2.670847766609</v>
      </c>
      <c r="H35" s="32"/>
    </row>
    <row r="36" spans="2:8" x14ac:dyDescent="0.3">
      <c r="B36" s="32"/>
      <c r="C36" s="32">
        <v>33.474566940361001</v>
      </c>
      <c r="D36" s="32">
        <v>3.2274852793819999</v>
      </c>
      <c r="E36" s="32">
        <v>2.8845929760420002</v>
      </c>
      <c r="F36" s="32">
        <v>2.6510424563080002</v>
      </c>
      <c r="G36" s="32">
        <v>2.650729816308</v>
      </c>
      <c r="H36" s="32"/>
    </row>
    <row r="37" spans="2:8" x14ac:dyDescent="0.3">
      <c r="B37" s="32"/>
      <c r="C37" s="32">
        <v>6.9119951155169996</v>
      </c>
      <c r="D37" s="32">
        <v>2.706845636538</v>
      </c>
      <c r="E37" s="32">
        <v>2.9026709379</v>
      </c>
      <c r="F37" s="32">
        <v>2.4574399870599999</v>
      </c>
      <c r="G37" s="32">
        <v>2.98931343383</v>
      </c>
      <c r="H37" s="32"/>
    </row>
    <row r="38" spans="2:8" x14ac:dyDescent="0.3">
      <c r="B38" s="32"/>
      <c r="C38" s="32">
        <v>7.4404566174240001</v>
      </c>
      <c r="D38" s="32">
        <v>3.305346691654</v>
      </c>
      <c r="E38" s="32">
        <v>2.8477180008760001</v>
      </c>
      <c r="F38" s="32">
        <v>1.9103249604899999</v>
      </c>
      <c r="G38" s="32">
        <v>2.739457423283</v>
      </c>
      <c r="H38" s="32"/>
    </row>
    <row r="39" spans="2:8" x14ac:dyDescent="0.3">
      <c r="B39" s="32"/>
      <c r="C39" s="32">
        <v>8.64498051072</v>
      </c>
      <c r="D39" s="32">
        <v>2.913285716076</v>
      </c>
      <c r="E39" s="32">
        <v>3.1166059351620001</v>
      </c>
      <c r="F39" s="32">
        <v>2.791469613686</v>
      </c>
      <c r="G39" s="32">
        <v>2.5451058430970002</v>
      </c>
      <c r="H39" s="32"/>
    </row>
    <row r="40" spans="2:8" x14ac:dyDescent="0.3">
      <c r="B40" s="32"/>
      <c r="C40" s="32">
        <v>15.784967802722999</v>
      </c>
      <c r="D40" s="32">
        <v>3.123288738566</v>
      </c>
      <c r="E40" s="32">
        <v>2.5076916638369999</v>
      </c>
      <c r="F40" s="32">
        <v>2.672615851632</v>
      </c>
      <c r="G40" s="32">
        <v>2.5884282482700001</v>
      </c>
      <c r="H40" s="32"/>
    </row>
    <row r="41" spans="2:8" x14ac:dyDescent="0.3">
      <c r="B41" s="32"/>
      <c r="C41" s="32">
        <v>7.6812208071440002</v>
      </c>
      <c r="D41" s="32">
        <v>3.0045347827960001</v>
      </c>
      <c r="E41" s="32">
        <v>2.5556860476910002</v>
      </c>
      <c r="F41" s="32">
        <v>2.9703322090620001</v>
      </c>
      <c r="G41" s="32">
        <v>2.9699954890620002</v>
      </c>
      <c r="H41" s="32"/>
    </row>
    <row r="42" spans="2:8" x14ac:dyDescent="0.3">
      <c r="B42" s="32"/>
      <c r="C42" s="32">
        <v>11.812183660780001</v>
      </c>
      <c r="D42" s="32">
        <v>2.8830073510680001</v>
      </c>
      <c r="E42" s="32">
        <v>2.6853421839279998</v>
      </c>
      <c r="F42" s="32">
        <v>2.495592169165</v>
      </c>
      <c r="G42" s="32">
        <v>2.6683102463770001</v>
      </c>
      <c r="H42" s="32"/>
    </row>
    <row r="43" spans="2:8" x14ac:dyDescent="0.3">
      <c r="B43" s="32"/>
      <c r="C43" s="32">
        <v>24.689893644584</v>
      </c>
      <c r="D43" s="32">
        <v>2.6410073309120001</v>
      </c>
      <c r="E43" s="32">
        <v>2.6193501393749998</v>
      </c>
      <c r="F43" s="32">
        <v>2.4024211211840001</v>
      </c>
      <c r="G43" s="32">
        <v>2.402144481184</v>
      </c>
      <c r="H43" s="32"/>
    </row>
    <row r="44" spans="2:8" x14ac:dyDescent="0.3">
      <c r="B44" s="32"/>
      <c r="C44" s="32">
        <v>16.714263612048001</v>
      </c>
      <c r="D44" s="32">
        <v>3.2299832373299999</v>
      </c>
      <c r="E44" s="32">
        <v>2.9008163187629998</v>
      </c>
      <c r="F44" s="32">
        <v>3.0270285695719998</v>
      </c>
      <c r="G44" s="32">
        <v>1.6941223430429999</v>
      </c>
      <c r="H44" s="32"/>
    </row>
    <row r="45" spans="2:8" x14ac:dyDescent="0.3">
      <c r="B45" s="32"/>
      <c r="C45" s="32">
        <v>6.3942249615789999</v>
      </c>
      <c r="D45" s="32">
        <v>2.9416451192870001</v>
      </c>
      <c r="E45" s="32">
        <v>2.8225906633959998</v>
      </c>
      <c r="F45" s="32">
        <v>3.0263734143229999</v>
      </c>
      <c r="G45" s="32">
        <v>2.8032391907159999</v>
      </c>
      <c r="H45" s="32"/>
    </row>
    <row r="46" spans="2:8" x14ac:dyDescent="0.3">
      <c r="B46" s="32"/>
      <c r="C46" s="32">
        <v>8.7478382079879999</v>
      </c>
      <c r="D46" s="32">
        <v>3.0266797571919999</v>
      </c>
      <c r="E46" s="32">
        <v>2.6933066997180002</v>
      </c>
      <c r="F46" s="32">
        <v>2.3209216632619998</v>
      </c>
      <c r="G46" s="32">
        <v>2.3206570232620001</v>
      </c>
      <c r="H46" s="32"/>
    </row>
    <row r="47" spans="2:8" x14ac:dyDescent="0.3">
      <c r="B47" s="32"/>
      <c r="C47" s="32">
        <v>22.362365524794999</v>
      </c>
      <c r="D47" s="32">
        <v>2.5483637147159999</v>
      </c>
      <c r="E47" s="32">
        <v>2.593971420201</v>
      </c>
      <c r="F47" s="32">
        <v>2.5141177629859999</v>
      </c>
      <c r="G47" s="32">
        <v>2.3297582114469999</v>
      </c>
      <c r="H47" s="32"/>
    </row>
    <row r="48" spans="2:8" x14ac:dyDescent="0.3">
      <c r="B48" s="32"/>
      <c r="C48" s="32">
        <v>34.795893378972004</v>
      </c>
      <c r="D48" s="32">
        <v>2.7815491712420002</v>
      </c>
      <c r="E48" s="32">
        <v>2.9046142656799998</v>
      </c>
      <c r="F48" s="32">
        <v>2.9040671841210002</v>
      </c>
      <c r="G48" s="32">
        <v>2.4776541217119998</v>
      </c>
      <c r="H48" s="32"/>
    </row>
    <row r="49" spans="2:8" x14ac:dyDescent="0.3">
      <c r="B49" s="32"/>
      <c r="C49" s="32">
        <v>5.2223265580299998</v>
      </c>
      <c r="D49" s="32">
        <v>2.6856449361200001</v>
      </c>
      <c r="E49" s="32">
        <v>3.1213667126789999</v>
      </c>
      <c r="F49" s="32">
        <v>2.492082326142</v>
      </c>
      <c r="G49" s="32">
        <v>2.491793686142</v>
      </c>
      <c r="H49" s="32"/>
    </row>
    <row r="50" spans="2:8" x14ac:dyDescent="0.3">
      <c r="B50" s="32"/>
      <c r="C50" s="32">
        <v>24.243308376954001</v>
      </c>
      <c r="D50" s="32">
        <v>2.9212760994679998</v>
      </c>
      <c r="E50" s="32">
        <v>2.9291714683009999</v>
      </c>
      <c r="F50" s="32">
        <v>2.6090846876030001</v>
      </c>
      <c r="G50" s="32">
        <v>2.9624412831820002</v>
      </c>
      <c r="H50" s="32"/>
    </row>
    <row r="51" spans="2:8" x14ac:dyDescent="0.3">
      <c r="B51" s="32"/>
      <c r="C51" s="32">
        <v>23.755490032030998</v>
      </c>
      <c r="D51" s="32">
        <v>3.0428679996470001</v>
      </c>
      <c r="E51" s="32">
        <v>2.6838116470119999</v>
      </c>
      <c r="F51" s="32">
        <v>2.5255623949060002</v>
      </c>
      <c r="G51" s="32">
        <v>2.8742960465120002</v>
      </c>
      <c r="H51" s="32"/>
    </row>
    <row r="52" spans="2:8" x14ac:dyDescent="0.3">
      <c r="B52" s="32"/>
      <c r="C52" s="32">
        <v>7.8037715214569996</v>
      </c>
      <c r="D52" s="32">
        <v>3.058049527034</v>
      </c>
      <c r="E52" s="32">
        <v>1.966735390622</v>
      </c>
      <c r="F52" s="32">
        <v>2.8545128553549999</v>
      </c>
      <c r="G52" s="32">
        <v>2.5585138464249999</v>
      </c>
      <c r="H52" s="32"/>
    </row>
    <row r="53" spans="2:8" x14ac:dyDescent="0.3">
      <c r="B53" s="32"/>
      <c r="C53" s="32">
        <v>25.778801012098999</v>
      </c>
      <c r="D53" s="32">
        <v>3.1829805110949998</v>
      </c>
      <c r="E53" s="32">
        <v>2.4051386834300001</v>
      </c>
      <c r="F53" s="32">
        <v>2.4571861192419999</v>
      </c>
      <c r="G53" s="32">
        <v>2.7621766105210002</v>
      </c>
      <c r="H53" s="32"/>
    </row>
    <row r="54" spans="2:8" x14ac:dyDescent="0.3">
      <c r="B54" s="32"/>
      <c r="C54" s="32">
        <v>7.1082948082590001</v>
      </c>
      <c r="D54" s="32">
        <v>3.277788670918</v>
      </c>
      <c r="E54" s="32">
        <v>2.4882220599510001</v>
      </c>
      <c r="F54" s="32">
        <v>2.7075021344149999</v>
      </c>
      <c r="G54" s="32">
        <v>2.7071774144149998</v>
      </c>
      <c r="H54" s="32"/>
    </row>
    <row r="55" spans="2:8" x14ac:dyDescent="0.3">
      <c r="C55">
        <v>25.448393552885999</v>
      </c>
      <c r="D55">
        <v>3.0851343778209999</v>
      </c>
      <c r="E55">
        <v>2.991643261943</v>
      </c>
      <c r="F55">
        <v>2.5521504612450001</v>
      </c>
      <c r="G55">
        <v>2.6734916450849999</v>
      </c>
    </row>
    <row r="56" spans="2:8" x14ac:dyDescent="0.3">
      <c r="C56">
        <v>25.176191896357999</v>
      </c>
      <c r="D56">
        <v>2.7704382469529998</v>
      </c>
      <c r="E56">
        <v>2.351055435528</v>
      </c>
      <c r="F56">
        <v>2.4646587326040001</v>
      </c>
      <c r="G56">
        <v>2.566898784593</v>
      </c>
    </row>
    <row r="57" spans="2:8" x14ac:dyDescent="0.3">
      <c r="C57">
        <v>30.855244547577001</v>
      </c>
      <c r="D57">
        <v>2.809951475104</v>
      </c>
      <c r="E57">
        <v>2.5467375464809998</v>
      </c>
      <c r="F57">
        <v>2.489447438974</v>
      </c>
      <c r="G57">
        <v>2.489170798974</v>
      </c>
    </row>
    <row r="58" spans="2:8" x14ac:dyDescent="0.3">
      <c r="C58">
        <v>4.3876678827679996</v>
      </c>
      <c r="D58">
        <v>2.9303849946709999</v>
      </c>
      <c r="E58">
        <v>2.69829539363</v>
      </c>
      <c r="F58">
        <v>2.468711551912</v>
      </c>
      <c r="G58">
        <v>2.5243300340050001</v>
      </c>
    </row>
    <row r="59" spans="2:8" x14ac:dyDescent="0.3">
      <c r="C59">
        <v>6.7965041694639998</v>
      </c>
      <c r="D59">
        <v>2.4297915521800002</v>
      </c>
      <c r="E59">
        <v>2.6360853695389999</v>
      </c>
      <c r="F59">
        <v>2.5248635697980002</v>
      </c>
      <c r="G59">
        <v>2.6281130967149999</v>
      </c>
    </row>
    <row r="60" spans="2:8" x14ac:dyDescent="0.3">
      <c r="C60">
        <v>5.9063608565620003</v>
      </c>
      <c r="D60">
        <v>2.3151940649929998</v>
      </c>
      <c r="E60">
        <v>2.7812351637139998</v>
      </c>
      <c r="F60">
        <v>2.7537002030669999</v>
      </c>
      <c r="G60">
        <v>3.380568876821</v>
      </c>
    </row>
    <row r="61" spans="2:8" x14ac:dyDescent="0.3">
      <c r="C61">
        <v>20.898584854936999</v>
      </c>
      <c r="D61">
        <v>3.06829698597</v>
      </c>
      <c r="E61">
        <v>2.2410058731519999</v>
      </c>
      <c r="F61">
        <v>2.1434253723090002</v>
      </c>
      <c r="G61">
        <v>2.8130563520799998</v>
      </c>
    </row>
    <row r="62" spans="2:8" x14ac:dyDescent="0.3">
      <c r="C62">
        <v>7.8175578161089998</v>
      </c>
      <c r="D62">
        <v>2.6812036118239999</v>
      </c>
      <c r="E62">
        <v>2.8297356056490002</v>
      </c>
      <c r="F62">
        <v>2.8992403822389998</v>
      </c>
      <c r="G62">
        <v>2.351340839673</v>
      </c>
    </row>
    <row r="63" spans="2:8" x14ac:dyDescent="0.3">
      <c r="C63">
        <v>32.997380886823002</v>
      </c>
      <c r="D63">
        <v>3.0893430499729999</v>
      </c>
      <c r="E63">
        <v>3.0775126039140002</v>
      </c>
      <c r="F63">
        <v>3.0163190368100001</v>
      </c>
      <c r="G63">
        <v>2.5124108298140002</v>
      </c>
    </row>
    <row r="64" spans="2:8" x14ac:dyDescent="0.3">
      <c r="C64">
        <v>18.114808022359</v>
      </c>
      <c r="D64">
        <v>3.079988633878</v>
      </c>
      <c r="E64">
        <v>2.3706534290499999</v>
      </c>
      <c r="F64">
        <v>2.789633897496</v>
      </c>
      <c r="G64">
        <v>2.6048605545819998</v>
      </c>
    </row>
    <row r="65" spans="3:7" x14ac:dyDescent="0.3">
      <c r="C65">
        <v>7.0459414897119998</v>
      </c>
      <c r="D65">
        <v>2.9808440528509998</v>
      </c>
      <c r="E65">
        <v>2.6004343393329998</v>
      </c>
      <c r="F65">
        <v>2.4903943515229998</v>
      </c>
      <c r="G65">
        <v>2.459309586871</v>
      </c>
    </row>
    <row r="66" spans="3:7" x14ac:dyDescent="0.3">
      <c r="C66">
        <v>10.148708141067999</v>
      </c>
      <c r="D66">
        <v>2.8653903631780002</v>
      </c>
      <c r="E66">
        <v>2.3980154196910002</v>
      </c>
      <c r="F66">
        <v>2.8726361307269999</v>
      </c>
      <c r="G66">
        <v>2.6527722444770001</v>
      </c>
    </row>
    <row r="67" spans="3:7" x14ac:dyDescent="0.3">
      <c r="C67">
        <v>43.134837857769</v>
      </c>
      <c r="D67">
        <v>3.1701533991169999</v>
      </c>
      <c r="E67">
        <v>2.5565261413879998</v>
      </c>
      <c r="F67">
        <v>2.5468634446429999</v>
      </c>
      <c r="G67">
        <v>2.4552005837580002</v>
      </c>
    </row>
    <row r="68" spans="3:7" x14ac:dyDescent="0.3">
      <c r="C68">
        <v>7.4755679357659996</v>
      </c>
      <c r="D68">
        <v>2.8911241412000002</v>
      </c>
      <c r="E68">
        <v>2.685093278993</v>
      </c>
      <c r="F68">
        <v>2.5548541421870001</v>
      </c>
      <c r="G68">
        <v>2.5442028818089999</v>
      </c>
    </row>
    <row r="69" spans="3:7" x14ac:dyDescent="0.3">
      <c r="C69">
        <v>3.403216846821</v>
      </c>
      <c r="D69">
        <v>2.762670577942</v>
      </c>
      <c r="E69">
        <v>2.7476365661800002</v>
      </c>
      <c r="F69">
        <v>2.5859405504819999</v>
      </c>
      <c r="G69">
        <v>2.5856519104819999</v>
      </c>
    </row>
    <row r="70" spans="3:7" x14ac:dyDescent="0.3">
      <c r="C70">
        <v>4.6003722529850002</v>
      </c>
      <c r="D70">
        <v>3.0999236984969998</v>
      </c>
      <c r="E70">
        <v>3.102148691739</v>
      </c>
      <c r="F70">
        <v>2.7143227408069999</v>
      </c>
      <c r="G70">
        <v>2.5210620588060002</v>
      </c>
    </row>
    <row r="71" spans="3:7" x14ac:dyDescent="0.3">
      <c r="C71">
        <v>20.459298094156001</v>
      </c>
      <c r="D71">
        <v>3.6444742257740002</v>
      </c>
      <c r="E71">
        <v>3.011643209012</v>
      </c>
      <c r="F71">
        <v>2.9230287946220002</v>
      </c>
      <c r="G71">
        <v>3.0384819478249998</v>
      </c>
    </row>
    <row r="72" spans="3:7" x14ac:dyDescent="0.3">
      <c r="C72">
        <v>30.775081289837999</v>
      </c>
      <c r="D72">
        <v>2.8057070970810001</v>
      </c>
      <c r="E72">
        <v>2.5990210690229998</v>
      </c>
      <c r="F72">
        <v>2.860378226396</v>
      </c>
      <c r="G72">
        <v>2.802550324746</v>
      </c>
    </row>
    <row r="73" spans="3:7" x14ac:dyDescent="0.3">
      <c r="C73">
        <v>0.447879692243</v>
      </c>
      <c r="D73">
        <v>3.0026442464560001</v>
      </c>
      <c r="E73">
        <v>2.6407793879689998</v>
      </c>
      <c r="F73">
        <v>2.8151110523290002</v>
      </c>
      <c r="G73">
        <v>2.4957547577920001</v>
      </c>
    </row>
    <row r="74" spans="3:7" x14ac:dyDescent="0.3">
      <c r="C74">
        <v>6.0644711613490001</v>
      </c>
      <c r="D74">
        <v>2.9540720023840001</v>
      </c>
      <c r="E74">
        <v>2.986138207532</v>
      </c>
      <c r="F74">
        <v>2.5932654359659999</v>
      </c>
      <c r="G74">
        <v>2.5929767959659999</v>
      </c>
    </row>
    <row r="75" spans="3:7" x14ac:dyDescent="0.3">
      <c r="C75">
        <v>9.1670381975729995</v>
      </c>
      <c r="D75">
        <v>3.5696362846210001</v>
      </c>
      <c r="E75">
        <v>2.9518482422650001</v>
      </c>
      <c r="F75">
        <v>2.8485934434370002</v>
      </c>
      <c r="G75">
        <v>2.7026447963370002</v>
      </c>
    </row>
    <row r="76" spans="3:7" x14ac:dyDescent="0.3">
      <c r="C76">
        <v>37.852830763790003</v>
      </c>
      <c r="D76">
        <v>2.649765836207</v>
      </c>
      <c r="E76">
        <v>2.3168871983230002</v>
      </c>
      <c r="F76">
        <v>2.2820340111599999</v>
      </c>
      <c r="G76">
        <v>2.2817693711599998</v>
      </c>
    </row>
    <row r="77" spans="3:7" x14ac:dyDescent="0.3">
      <c r="C77">
        <v>7.8177416764379997</v>
      </c>
      <c r="D77">
        <v>2.745453233988</v>
      </c>
      <c r="E77">
        <v>2.7417047262379999</v>
      </c>
      <c r="F77">
        <v>3.0209896175590001</v>
      </c>
      <c r="G77">
        <v>2.943138787613</v>
      </c>
    </row>
    <row r="78" spans="3:7" x14ac:dyDescent="0.3">
      <c r="C78">
        <v>9.0429086374529994</v>
      </c>
      <c r="D78">
        <v>2.8141229590669998</v>
      </c>
      <c r="E78">
        <v>2.718382495592</v>
      </c>
      <c r="F78">
        <v>3.0997969225520001</v>
      </c>
      <c r="G78">
        <v>2.4956477685270002</v>
      </c>
    </row>
    <row r="79" spans="3:7" x14ac:dyDescent="0.3">
      <c r="C79">
        <v>7.5718647221020001</v>
      </c>
      <c r="D79">
        <v>2.9358625391470001</v>
      </c>
      <c r="E79">
        <v>2.4897671456629999</v>
      </c>
      <c r="F79">
        <v>2.5940779635959998</v>
      </c>
      <c r="G79">
        <v>2.8037797666570001</v>
      </c>
    </row>
    <row r="80" spans="3:7" x14ac:dyDescent="0.3">
      <c r="C80">
        <v>17.914645929399001</v>
      </c>
      <c r="D80">
        <v>3.081586351821</v>
      </c>
      <c r="E80">
        <v>2.4658361961669999</v>
      </c>
      <c r="F80">
        <v>2.4627944529770001</v>
      </c>
      <c r="G80">
        <v>2.462517812977</v>
      </c>
    </row>
    <row r="81" spans="3:7" x14ac:dyDescent="0.3">
      <c r="C81">
        <v>6.5300723963460001</v>
      </c>
      <c r="D81">
        <v>2.4002172530029999</v>
      </c>
      <c r="E81">
        <v>2.6087499377140002</v>
      </c>
      <c r="F81">
        <v>2.4475357542520002</v>
      </c>
      <c r="G81">
        <v>2.7953087766609999</v>
      </c>
    </row>
    <row r="82" spans="3:7" x14ac:dyDescent="0.3">
      <c r="C82">
        <v>17.470535597769999</v>
      </c>
      <c r="D82">
        <v>2.528762672999</v>
      </c>
      <c r="E82">
        <v>2.4906285563239998</v>
      </c>
      <c r="F82">
        <v>2.51534303681</v>
      </c>
      <c r="G82">
        <v>2.5521664694789998</v>
      </c>
    </row>
    <row r="83" spans="3:7" x14ac:dyDescent="0.3">
      <c r="C83">
        <v>30.413776931689</v>
      </c>
      <c r="D83">
        <v>3.11766441881</v>
      </c>
      <c r="E83">
        <v>2.4579142430980001</v>
      </c>
      <c r="F83">
        <v>2.6088267845409998</v>
      </c>
      <c r="G83">
        <v>2.608526064541</v>
      </c>
    </row>
    <row r="84" spans="3:7" x14ac:dyDescent="0.3">
      <c r="C84">
        <v>32.82609046284</v>
      </c>
      <c r="D84">
        <v>3.0626856357109999</v>
      </c>
      <c r="E84">
        <v>2.5233467325180001</v>
      </c>
      <c r="F84">
        <v>2.3851024149710001</v>
      </c>
      <c r="G84">
        <v>2.6035789664309998</v>
      </c>
    </row>
    <row r="85" spans="3:7" x14ac:dyDescent="0.3">
      <c r="C85">
        <v>11.409875555494001</v>
      </c>
      <c r="D85">
        <v>3.653149044973</v>
      </c>
      <c r="E85">
        <v>3.3186067355539999</v>
      </c>
      <c r="F85">
        <v>3.025248422377</v>
      </c>
      <c r="G85">
        <v>2.695907249342</v>
      </c>
    </row>
    <row r="86" spans="3:7" x14ac:dyDescent="0.3">
      <c r="C86">
        <v>3.7171862199489998</v>
      </c>
      <c r="D86">
        <v>2.9254613830510001</v>
      </c>
      <c r="E86">
        <v>2.4250480457960002</v>
      </c>
      <c r="F86">
        <v>2.595359447956</v>
      </c>
      <c r="G86">
        <v>2.7457031483700001</v>
      </c>
    </row>
    <row r="87" spans="3:7" x14ac:dyDescent="0.3">
      <c r="C87">
        <v>7.6939957768990004</v>
      </c>
      <c r="D87">
        <v>2.683506497442</v>
      </c>
      <c r="E87">
        <v>2.5866479462449998</v>
      </c>
      <c r="F87">
        <v>2.8144075903479999</v>
      </c>
      <c r="G87">
        <v>2.8140828703479999</v>
      </c>
    </row>
    <row r="88" spans="3:7" x14ac:dyDescent="0.3">
      <c r="C88">
        <v>7.2160653392710001</v>
      </c>
      <c r="D88">
        <v>2.8810914060399999</v>
      </c>
      <c r="E88">
        <v>2.7355268771480001</v>
      </c>
      <c r="F88">
        <v>2.6560768804360002</v>
      </c>
      <c r="G88">
        <v>2.6591850087909998</v>
      </c>
    </row>
    <row r="89" spans="3:7" x14ac:dyDescent="0.3">
      <c r="C89">
        <v>7.8759097179050004</v>
      </c>
      <c r="D89">
        <v>2.5127728308730002</v>
      </c>
      <c r="E89">
        <v>2.8754467584599999</v>
      </c>
      <c r="F89">
        <v>2.3406554313119998</v>
      </c>
      <c r="G89">
        <v>2.3403907913120001</v>
      </c>
    </row>
    <row r="90" spans="3:7" x14ac:dyDescent="0.3">
      <c r="C90">
        <v>7.1626198398270002</v>
      </c>
      <c r="D90">
        <v>2.8995762580240001</v>
      </c>
      <c r="E90">
        <v>2.7768745389489999</v>
      </c>
      <c r="F90">
        <v>2.7820565813560001</v>
      </c>
      <c r="G90">
        <v>2.5594175850899998</v>
      </c>
    </row>
    <row r="91" spans="3:7" x14ac:dyDescent="0.3">
      <c r="C91">
        <v>9.6510743170950004</v>
      </c>
      <c r="D91">
        <v>2.4196942884710002</v>
      </c>
      <c r="E91">
        <v>2.682089704215</v>
      </c>
      <c r="F91">
        <v>2.6603166298810001</v>
      </c>
      <c r="G91">
        <v>2.71004293863</v>
      </c>
    </row>
    <row r="92" spans="3:7" x14ac:dyDescent="0.3">
      <c r="C92">
        <v>28.603300341872</v>
      </c>
      <c r="D92">
        <v>2.933524732075</v>
      </c>
      <c r="E92">
        <v>2.6281005064760001</v>
      </c>
      <c r="F92">
        <v>2.8770645332920002</v>
      </c>
      <c r="G92">
        <v>2.7192670784840001</v>
      </c>
    </row>
    <row r="93" spans="3:7" x14ac:dyDescent="0.3">
      <c r="C93">
        <v>34.885727639601001</v>
      </c>
      <c r="D93">
        <v>2.7400997467920001</v>
      </c>
      <c r="E93">
        <v>2.3366946636730002</v>
      </c>
      <c r="F93">
        <v>3.1450388968029999</v>
      </c>
      <c r="G93">
        <v>2.5125126974110001</v>
      </c>
    </row>
    <row r="94" spans="3:7" x14ac:dyDescent="0.3">
      <c r="C94">
        <v>32.764097113501002</v>
      </c>
      <c r="D94">
        <v>2.724273339162</v>
      </c>
      <c r="E94">
        <v>3.03724670752</v>
      </c>
      <c r="F94">
        <v>2.6602103595990001</v>
      </c>
      <c r="G94">
        <v>2.5526431912479999</v>
      </c>
    </row>
    <row r="95" spans="3:7" x14ac:dyDescent="0.3">
      <c r="C95">
        <v>12.72053454678</v>
      </c>
      <c r="D95">
        <v>3.2060296758670002</v>
      </c>
      <c r="E95">
        <v>3.2168559375669998</v>
      </c>
      <c r="F95">
        <v>2.6334302575640001</v>
      </c>
      <c r="G95">
        <v>2.6331296175640002</v>
      </c>
    </row>
    <row r="96" spans="3:7" x14ac:dyDescent="0.3">
      <c r="C96">
        <v>7.063455035094</v>
      </c>
      <c r="D96">
        <v>3.0192648388959999</v>
      </c>
      <c r="E96">
        <v>2.5207269528020002</v>
      </c>
      <c r="F96">
        <v>2.4949968772250002</v>
      </c>
      <c r="G96">
        <v>2.4947202372250001</v>
      </c>
    </row>
    <row r="97" spans="2:7" x14ac:dyDescent="0.3">
      <c r="C97">
        <v>2.7057403125359998</v>
      </c>
      <c r="D97">
        <v>3.1799759757600001</v>
      </c>
      <c r="E97">
        <v>2.8878740193870001</v>
      </c>
      <c r="F97">
        <v>2.7861674348299998</v>
      </c>
      <c r="G97">
        <v>2.7858307148299999</v>
      </c>
    </row>
    <row r="98" spans="2:7" x14ac:dyDescent="0.3">
      <c r="C98">
        <v>10.704887916611</v>
      </c>
      <c r="D98">
        <v>3.6490810629179999</v>
      </c>
      <c r="E98">
        <v>2.8507798479019999</v>
      </c>
      <c r="F98">
        <v>2.5381309921190001</v>
      </c>
      <c r="G98">
        <v>2.5378422721190002</v>
      </c>
    </row>
    <row r="99" spans="2:7" x14ac:dyDescent="0.3">
      <c r="C99">
        <v>8.3800641256030008</v>
      </c>
      <c r="D99">
        <v>3.168478314533</v>
      </c>
      <c r="E99">
        <v>2.7503346118419998</v>
      </c>
      <c r="F99">
        <v>2.4840104188119998</v>
      </c>
      <c r="G99">
        <v>2.7972341282249999</v>
      </c>
    </row>
    <row r="100" spans="2:7" x14ac:dyDescent="0.3">
      <c r="C100">
        <v>24.869413858516999</v>
      </c>
      <c r="D100">
        <v>3.2574179387440001</v>
      </c>
      <c r="E100">
        <v>2.7247859773090002</v>
      </c>
      <c r="F100">
        <v>2.8274761658999998</v>
      </c>
      <c r="G100">
        <v>2.626155424857</v>
      </c>
    </row>
    <row r="101" spans="2:7" x14ac:dyDescent="0.3">
      <c r="C101">
        <v>8.6278730345970001</v>
      </c>
      <c r="D101">
        <v>2.8779709186679998</v>
      </c>
      <c r="E101">
        <v>2.8598267325969999</v>
      </c>
      <c r="F101">
        <v>3.1855585073600001</v>
      </c>
      <c r="G101">
        <v>2.5253407817250002</v>
      </c>
    </row>
    <row r="103" spans="2:7" x14ac:dyDescent="0.3">
      <c r="B103">
        <v>9999</v>
      </c>
      <c r="C103">
        <v>15.92408</v>
      </c>
      <c r="D103">
        <v>2.9590869999999998</v>
      </c>
      <c r="E103">
        <v>2.7081110000000002</v>
      </c>
      <c r="F103">
        <v>2.665816</v>
      </c>
      <c r="G103">
        <v>2.648355</v>
      </c>
    </row>
    <row r="104" spans="2:7" x14ac:dyDescent="0.3">
      <c r="C104">
        <v>11.01056</v>
      </c>
      <c r="D104">
        <v>0.27543210000000001</v>
      </c>
      <c r="E104">
        <v>0.2349957</v>
      </c>
      <c r="F104">
        <v>0.22864609999999999</v>
      </c>
      <c r="G104">
        <v>0.21315029999999999</v>
      </c>
    </row>
    <row r="105" spans="2:7" x14ac:dyDescent="0.3">
      <c r="C105">
        <v>2.1580300000000001</v>
      </c>
      <c r="D105">
        <v>5.3983700000000003E-2</v>
      </c>
      <c r="E105">
        <v>4.6058309999999998E-2</v>
      </c>
      <c r="F105">
        <v>4.4813810000000003E-2</v>
      </c>
      <c r="G105">
        <v>4.1776679999999997E-2</v>
      </c>
    </row>
    <row r="106" spans="2:7" x14ac:dyDescent="0.3">
      <c r="C106">
        <v>19</v>
      </c>
      <c r="D106">
        <v>4</v>
      </c>
      <c r="E106">
        <v>4</v>
      </c>
      <c r="F106">
        <v>6</v>
      </c>
      <c r="G106">
        <v>4</v>
      </c>
    </row>
    <row r="107" spans="2:7" x14ac:dyDescent="0.3">
      <c r="C107">
        <v>81</v>
      </c>
      <c r="D107">
        <v>96</v>
      </c>
      <c r="E107">
        <v>96</v>
      </c>
      <c r="F107">
        <v>94</v>
      </c>
      <c r="G107">
        <v>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D3A6-0B67-444E-AD81-36D910E53853}">
  <dimension ref="A1:AW269"/>
  <sheetViews>
    <sheetView topLeftCell="A49" zoomScaleNormal="100" workbookViewId="0">
      <selection activeCell="E169" sqref="E169"/>
    </sheetView>
  </sheetViews>
  <sheetFormatPr defaultRowHeight="14.4" x14ac:dyDescent="0.3"/>
  <cols>
    <col min="1" max="1" width="27.5546875" bestFit="1" customWidth="1"/>
    <col min="3" max="3" width="18.109375" bestFit="1" customWidth="1"/>
    <col min="4" max="4" width="12" bestFit="1" customWidth="1"/>
    <col min="5" max="5" width="13.109375" bestFit="1" customWidth="1"/>
    <col min="15" max="15" width="18.109375" bestFit="1" customWidth="1"/>
    <col min="16" max="16" width="12.6640625" bestFit="1" customWidth="1"/>
    <col min="17" max="17" width="15.44140625" bestFit="1" customWidth="1"/>
    <col min="18" max="18" width="12.6640625" bestFit="1" customWidth="1"/>
    <col min="19" max="19" width="14.33203125" bestFit="1" customWidth="1"/>
    <col min="29" max="29" width="12" bestFit="1" customWidth="1"/>
    <col min="30" max="30" width="13.109375" bestFit="1" customWidth="1"/>
    <col min="31" max="31" width="11.109375" bestFit="1" customWidth="1"/>
    <col min="33" max="33" width="10.44140625" bestFit="1" customWidth="1"/>
    <col min="34" max="34" width="12.109375" bestFit="1" customWidth="1"/>
    <col min="35" max="35" width="6.5546875" bestFit="1" customWidth="1"/>
    <col min="36" max="36" width="10.44140625" bestFit="1" customWidth="1"/>
    <col min="41" max="42" width="13.109375" bestFit="1" customWidth="1"/>
    <col min="43" max="43" width="15.44140625" bestFit="1" customWidth="1"/>
  </cols>
  <sheetData>
    <row r="1" spans="1:49" ht="18" x14ac:dyDescent="0.35">
      <c r="A1" s="2" t="s">
        <v>21</v>
      </c>
      <c r="B1" s="9" t="s">
        <v>27</v>
      </c>
    </row>
    <row r="2" spans="1:49" x14ac:dyDescent="0.3">
      <c r="B2" s="9" t="s">
        <v>28</v>
      </c>
      <c r="O2" t="s">
        <v>35</v>
      </c>
    </row>
    <row r="3" spans="1:49" x14ac:dyDescent="0.3">
      <c r="A3" t="s">
        <v>36</v>
      </c>
      <c r="AC3" t="s">
        <v>66</v>
      </c>
    </row>
    <row r="4" spans="1:49" x14ac:dyDescent="0.3">
      <c r="B4" t="s">
        <v>22</v>
      </c>
      <c r="C4" t="s">
        <v>23</v>
      </c>
      <c r="D4" t="s">
        <v>24</v>
      </c>
      <c r="E4" t="s">
        <v>25</v>
      </c>
      <c r="O4" t="s">
        <v>29</v>
      </c>
      <c r="P4" t="s">
        <v>33</v>
      </c>
      <c r="Q4" t="s">
        <v>30</v>
      </c>
      <c r="R4" t="s">
        <v>31</v>
      </c>
      <c r="S4" t="s">
        <v>32</v>
      </c>
      <c r="AC4" t="s">
        <v>24</v>
      </c>
      <c r="AD4" t="s">
        <v>58</v>
      </c>
      <c r="AE4" t="s">
        <v>59</v>
      </c>
      <c r="AF4" t="s">
        <v>69</v>
      </c>
      <c r="AG4" t="s">
        <v>61</v>
      </c>
      <c r="AH4" t="s">
        <v>62</v>
      </c>
      <c r="AI4" t="s">
        <v>63</v>
      </c>
      <c r="AJ4" t="s">
        <v>64</v>
      </c>
      <c r="AO4" t="s">
        <v>58</v>
      </c>
      <c r="AP4" t="s">
        <v>59</v>
      </c>
      <c r="AQ4" t="s">
        <v>69</v>
      </c>
      <c r="AR4" t="s">
        <v>70</v>
      </c>
      <c r="AS4" t="s">
        <v>71</v>
      </c>
      <c r="AT4" t="s">
        <v>72</v>
      </c>
    </row>
    <row r="5" spans="1:49" ht="15.6" x14ac:dyDescent="0.3">
      <c r="B5" s="7">
        <f>D55</f>
        <v>0.91610186017854023</v>
      </c>
      <c r="C5">
        <f>D56</f>
        <v>0.26282524238527133</v>
      </c>
      <c r="D5">
        <v>0.91530000000300005</v>
      </c>
      <c r="E5">
        <f>STANDARDIZE(D5,B5,C5)</f>
        <v>-3.050925277431104E-3</v>
      </c>
      <c r="O5">
        <v>1</v>
      </c>
      <c r="P5">
        <v>0.30510000000100002</v>
      </c>
      <c r="Q5">
        <f>(O5-0.5)/50</f>
        <v>0.01</v>
      </c>
      <c r="R5">
        <f>_xlfn.NORM.S.INV(Q5)</f>
        <v>-2.3263478740408408</v>
      </c>
      <c r="S5">
        <f>(P5-$P$55)/$P$56</f>
        <v>-2.3247457307844104</v>
      </c>
      <c r="AC5">
        <v>0.91530000000300005</v>
      </c>
      <c r="AD5">
        <v>0.30510000000100002</v>
      </c>
      <c r="AE5">
        <v>1</v>
      </c>
      <c r="AF5">
        <f>AE5/$AM$5</f>
        <v>0.02</v>
      </c>
      <c r="AG5">
        <f>(AE5-1)/$AM$5</f>
        <v>0</v>
      </c>
      <c r="AH5">
        <f>IF(AF5&lt;1,_xlfn.NORM.S.INV(AF5),"")</f>
        <v>-2.0537489106318225</v>
      </c>
      <c r="AI5">
        <f>_xlfn.NORM.DIST(AD5,$AM$6,$AM$7,TRUE)</f>
        <v>1.0042780206055512E-2</v>
      </c>
      <c r="AJ5">
        <f>ABS(AI5-AG5)</f>
        <v>1.0042780206055512E-2</v>
      </c>
      <c r="AL5" t="s">
        <v>57</v>
      </c>
      <c r="AM5">
        <f>COUNT(AD5:AD54)</f>
        <v>50</v>
      </c>
      <c r="AO5">
        <v>0.30510000000100002</v>
      </c>
      <c r="AP5">
        <v>1</v>
      </c>
      <c r="AQ5">
        <f>AP5/$AM$5</f>
        <v>0.02</v>
      </c>
      <c r="AR5">
        <f>STANDARDIZE(AO5,$AM$6,$AM$7)</f>
        <v>-2.3247457307844104</v>
      </c>
      <c r="AS5" s="17">
        <f>NORMSDIST(AR5)</f>
        <v>1.0042780206055512E-2</v>
      </c>
      <c r="AT5">
        <f>ABS(AS5-AQ5)</f>
        <v>9.9572197939444881E-3</v>
      </c>
    </row>
    <row r="6" spans="1:49" ht="15.6" x14ac:dyDescent="0.3">
      <c r="B6" s="7">
        <f>B5</f>
        <v>0.91610186017854023</v>
      </c>
      <c r="C6">
        <f>C5</f>
        <v>0.26282524238527133</v>
      </c>
      <c r="D6">
        <v>0.91530000000300005</v>
      </c>
      <c r="E6">
        <f>STANDARDIZE(D6,B6,C6)</f>
        <v>-3.050925277431104E-3</v>
      </c>
      <c r="O6">
        <v>2</v>
      </c>
      <c r="P6">
        <v>0.30510000000100002</v>
      </c>
      <c r="Q6">
        <f>(O6-0.5)/50</f>
        <v>0.03</v>
      </c>
      <c r="R6">
        <f t="shared" ref="R6:R54" si="0">_xlfn.NORM.S.INV(Q6)</f>
        <v>-1.8807936081512509</v>
      </c>
      <c r="S6">
        <f>(P6-$P$55)/$P$56</f>
        <v>-2.3247457307844104</v>
      </c>
      <c r="AC6">
        <v>0.91530000000300005</v>
      </c>
      <c r="AD6">
        <v>0.30510000000100002</v>
      </c>
      <c r="AE6">
        <v>2</v>
      </c>
      <c r="AF6">
        <f t="shared" ref="AF6:AF54" si="1">AE6/$AM$5</f>
        <v>0.04</v>
      </c>
      <c r="AG6">
        <f t="shared" ref="AG6:AG11" si="2">(AE6-1)/$AM$5</f>
        <v>0.02</v>
      </c>
      <c r="AH6">
        <f t="shared" ref="AH6:AH54" si="3">IF(AF6&lt;1,_xlfn.NORM.S.INV(AF6),"")</f>
        <v>-1.7506860712521695</v>
      </c>
      <c r="AI6">
        <f t="shared" ref="AI6:AI54" si="4">_xlfn.NORM.DIST(AD6,$AM$6,$AM$7,TRUE)</f>
        <v>1.0042780206055512E-2</v>
      </c>
      <c r="AJ6">
        <f t="shared" ref="AJ6:AJ54" si="5">ABS(AI6-AG6)</f>
        <v>9.9572197939444881E-3</v>
      </c>
      <c r="AL6" t="s">
        <v>55</v>
      </c>
      <c r="AM6">
        <f>AVERAGE(AD5:AD54)</f>
        <v>0.91610186017854001</v>
      </c>
      <c r="AO6">
        <v>0.30510000000100002</v>
      </c>
      <c r="AP6">
        <v>2</v>
      </c>
      <c r="AQ6">
        <f t="shared" ref="AQ6:AQ54" si="6">AP6/$AM$5</f>
        <v>0.04</v>
      </c>
      <c r="AR6">
        <f t="shared" ref="AR6:AR54" si="7">STANDARDIZE(AO6,$AM$6,$AM$7)</f>
        <v>-2.3247457307844104</v>
      </c>
      <c r="AS6" s="17">
        <f t="shared" ref="AS6:AS54" si="8">NORMSDIST(AR6)</f>
        <v>1.0042780206055512E-2</v>
      </c>
      <c r="AT6">
        <f t="shared" ref="AT6:AT54" si="9">ABS(AS6-AQ6)</f>
        <v>2.9957219793944487E-2</v>
      </c>
    </row>
    <row r="7" spans="1:49" ht="15.6" x14ac:dyDescent="0.3">
      <c r="B7" s="7">
        <f>B6</f>
        <v>0.91610186017854023</v>
      </c>
      <c r="C7">
        <f t="shared" ref="C7:C54" si="10">C6</f>
        <v>0.26282524238527133</v>
      </c>
      <c r="D7">
        <v>1.2204000000040001</v>
      </c>
      <c r="E7">
        <f t="shared" ref="E7:E54" si="11">STANDARDIZE(D7,B7,C7)</f>
        <v>1.1577964774760638</v>
      </c>
      <c r="O7">
        <v>3</v>
      </c>
      <c r="P7">
        <v>0.30510000000100002</v>
      </c>
      <c r="Q7">
        <f t="shared" ref="Q7:Q54" si="12">(O7-0.5)/50</f>
        <v>0.05</v>
      </c>
      <c r="R7">
        <f t="shared" si="0"/>
        <v>-1.6448536269514726</v>
      </c>
      <c r="S7">
        <f t="shared" ref="S7:S53" si="13">(P7-$P$55)/$P$56</f>
        <v>-2.3247457307844104</v>
      </c>
      <c r="AC7">
        <v>1.2204000000040001</v>
      </c>
      <c r="AD7">
        <v>0.30510000000100002</v>
      </c>
      <c r="AE7">
        <v>3</v>
      </c>
      <c r="AF7">
        <f t="shared" si="1"/>
        <v>0.06</v>
      </c>
      <c r="AG7">
        <f t="shared" si="2"/>
        <v>0.04</v>
      </c>
      <c r="AH7">
        <f t="shared" si="3"/>
        <v>-1.554773594596853</v>
      </c>
      <c r="AI7">
        <f t="shared" si="4"/>
        <v>1.0042780206055512E-2</v>
      </c>
      <c r="AJ7">
        <f t="shared" si="5"/>
        <v>2.9957219793944487E-2</v>
      </c>
      <c r="AL7" t="s">
        <v>65</v>
      </c>
      <c r="AM7">
        <f>_xlfn.STDEV.S(AD5:AD54)</f>
        <v>0.26282524238527244</v>
      </c>
      <c r="AO7">
        <v>0.30510000000100002</v>
      </c>
      <c r="AP7">
        <v>3</v>
      </c>
      <c r="AQ7">
        <f>AP7/$AM$5</f>
        <v>0.06</v>
      </c>
      <c r="AR7">
        <f t="shared" si="7"/>
        <v>-2.3247457307844104</v>
      </c>
      <c r="AS7" s="17">
        <f t="shared" si="8"/>
        <v>1.0042780206055512E-2</v>
      </c>
      <c r="AT7">
        <f t="shared" si="9"/>
        <v>4.9957219793944484E-2</v>
      </c>
      <c r="AV7" t="s">
        <v>73</v>
      </c>
      <c r="AW7">
        <f>MAX(AT5:AT54)</f>
        <v>0.27878285880070908</v>
      </c>
    </row>
    <row r="8" spans="1:49" ht="15.6" x14ac:dyDescent="0.3">
      <c r="B8" s="7">
        <f>B7</f>
        <v>0.91610186017854023</v>
      </c>
      <c r="C8">
        <f t="shared" si="10"/>
        <v>0.26282524238527133</v>
      </c>
      <c r="D8">
        <v>0.61020000000200003</v>
      </c>
      <c r="E8">
        <f t="shared" si="11"/>
        <v>-1.1638983280309261</v>
      </c>
      <c r="O8">
        <v>4</v>
      </c>
      <c r="P8">
        <v>0.61020000000200003</v>
      </c>
      <c r="Q8">
        <f t="shared" si="12"/>
        <v>7.0000000000000007E-2</v>
      </c>
      <c r="R8">
        <f t="shared" si="0"/>
        <v>-1.4757910281791702</v>
      </c>
      <c r="S8">
        <f t="shared" si="13"/>
        <v>-1.1638983280309203</v>
      </c>
      <c r="AC8">
        <v>0.61020000000200003</v>
      </c>
      <c r="AD8">
        <v>0.61020000000200003</v>
      </c>
      <c r="AE8">
        <v>4</v>
      </c>
      <c r="AF8">
        <f t="shared" si="1"/>
        <v>0.08</v>
      </c>
      <c r="AG8">
        <f t="shared" si="2"/>
        <v>0.06</v>
      </c>
      <c r="AH8">
        <f t="shared" si="3"/>
        <v>-1.4050715603096353</v>
      </c>
      <c r="AI8">
        <f t="shared" si="4"/>
        <v>0.12223260863025018</v>
      </c>
      <c r="AJ8">
        <f t="shared" si="5"/>
        <v>6.223260863025018E-2</v>
      </c>
      <c r="AL8" t="s">
        <v>56</v>
      </c>
      <c r="AM8">
        <f>MAX(AJ5:AJ54)</f>
        <v>0.29878285880070904</v>
      </c>
      <c r="AO8">
        <v>0.61020000000200003</v>
      </c>
      <c r="AP8">
        <v>4</v>
      </c>
      <c r="AQ8">
        <f t="shared" si="6"/>
        <v>0.08</v>
      </c>
      <c r="AR8">
        <f t="shared" si="7"/>
        <v>-1.1638983280309203</v>
      </c>
      <c r="AS8" s="17">
        <f t="shared" si="8"/>
        <v>0.12223260863025018</v>
      </c>
      <c r="AT8">
        <f t="shared" si="9"/>
        <v>4.2232608630250176E-2</v>
      </c>
      <c r="AV8" t="s">
        <v>68</v>
      </c>
      <c r="AW8">
        <f>0.18845</f>
        <v>0.18845000000000001</v>
      </c>
    </row>
    <row r="9" spans="1:49" ht="15.6" x14ac:dyDescent="0.3">
      <c r="B9" s="7">
        <f t="shared" ref="B9:B54" si="14">B8</f>
        <v>0.91610186017854023</v>
      </c>
      <c r="C9">
        <f t="shared" si="10"/>
        <v>0.26282524238527133</v>
      </c>
      <c r="D9">
        <v>0.91530000000300005</v>
      </c>
      <c r="E9">
        <f t="shared" si="11"/>
        <v>-3.050925277431104E-3</v>
      </c>
      <c r="O9">
        <v>5</v>
      </c>
      <c r="P9">
        <v>0.61020000000200003</v>
      </c>
      <c r="Q9">
        <f t="shared" si="12"/>
        <v>0.09</v>
      </c>
      <c r="R9">
        <f t="shared" si="0"/>
        <v>-1.3407550336902161</v>
      </c>
      <c r="S9">
        <f t="shared" si="13"/>
        <v>-1.1638983280309203</v>
      </c>
      <c r="AC9">
        <v>0.91530000000300005</v>
      </c>
      <c r="AD9">
        <v>0.61020000000200003</v>
      </c>
      <c r="AE9">
        <v>5</v>
      </c>
      <c r="AF9">
        <f t="shared" si="1"/>
        <v>0.1</v>
      </c>
      <c r="AG9">
        <f t="shared" si="2"/>
        <v>0.08</v>
      </c>
      <c r="AH9">
        <f t="shared" si="3"/>
        <v>-1.2815515655446006</v>
      </c>
      <c r="AI9">
        <f t="shared" si="4"/>
        <v>0.12223260863025018</v>
      </c>
      <c r="AJ9">
        <f t="shared" si="5"/>
        <v>4.2232608630250176E-2</v>
      </c>
      <c r="AO9">
        <v>0.61020000000200003</v>
      </c>
      <c r="AP9">
        <v>5</v>
      </c>
      <c r="AQ9">
        <f t="shared" si="6"/>
        <v>0.1</v>
      </c>
      <c r="AR9">
        <f t="shared" si="7"/>
        <v>-1.1638983280309203</v>
      </c>
      <c r="AS9" s="17">
        <f t="shared" si="8"/>
        <v>0.12223260863025018</v>
      </c>
      <c r="AT9">
        <f t="shared" si="9"/>
        <v>2.2232608630250172E-2</v>
      </c>
    </row>
    <row r="10" spans="1:49" ht="15.6" x14ac:dyDescent="0.3">
      <c r="B10" s="7">
        <f t="shared" si="14"/>
        <v>0.91610186017854023</v>
      </c>
      <c r="C10">
        <f t="shared" si="10"/>
        <v>0.26282524238527133</v>
      </c>
      <c r="D10">
        <v>0.30510000000100002</v>
      </c>
      <c r="E10">
        <f t="shared" si="11"/>
        <v>-2.324745730784421</v>
      </c>
      <c r="O10">
        <v>6</v>
      </c>
      <c r="P10">
        <v>0.61020000000200003</v>
      </c>
      <c r="Q10">
        <f t="shared" si="12"/>
        <v>0.11</v>
      </c>
      <c r="R10">
        <f t="shared" si="0"/>
        <v>-1.2265281200366105</v>
      </c>
      <c r="S10">
        <f t="shared" si="13"/>
        <v>-1.1638983280309203</v>
      </c>
      <c r="AC10">
        <v>0.30510000000100002</v>
      </c>
      <c r="AD10">
        <v>0.61020000000200003</v>
      </c>
      <c r="AE10">
        <v>6</v>
      </c>
      <c r="AF10">
        <f t="shared" si="1"/>
        <v>0.12</v>
      </c>
      <c r="AG10">
        <f t="shared" si="2"/>
        <v>0.1</v>
      </c>
      <c r="AH10">
        <f t="shared" si="3"/>
        <v>-1.1749867920660904</v>
      </c>
      <c r="AI10">
        <f t="shared" si="4"/>
        <v>0.12223260863025018</v>
      </c>
      <c r="AJ10">
        <f t="shared" si="5"/>
        <v>2.2232608630250172E-2</v>
      </c>
      <c r="AL10" t="s">
        <v>68</v>
      </c>
      <c r="AM10">
        <f>0.18845</f>
        <v>0.18845000000000001</v>
      </c>
      <c r="AO10">
        <v>0.61020000000200003</v>
      </c>
      <c r="AP10">
        <v>6</v>
      </c>
      <c r="AQ10">
        <f t="shared" si="6"/>
        <v>0.12</v>
      </c>
      <c r="AR10">
        <f t="shared" si="7"/>
        <v>-1.1638983280309203</v>
      </c>
      <c r="AS10" s="17">
        <f t="shared" si="8"/>
        <v>0.12223260863025018</v>
      </c>
      <c r="AT10">
        <f t="shared" si="9"/>
        <v>2.2326086302501824E-3</v>
      </c>
    </row>
    <row r="11" spans="1:49" ht="15.6" x14ac:dyDescent="0.3">
      <c r="B11" s="7">
        <f t="shared" si="14"/>
        <v>0.91610186017854023</v>
      </c>
      <c r="C11">
        <f t="shared" si="10"/>
        <v>0.26282524238527133</v>
      </c>
      <c r="D11">
        <v>1.5506994742060001</v>
      </c>
      <c r="E11">
        <f t="shared" si="11"/>
        <v>2.414523081071541</v>
      </c>
      <c r="O11">
        <v>7</v>
      </c>
      <c r="P11">
        <v>0.61020000000200003</v>
      </c>
      <c r="Q11">
        <f t="shared" si="12"/>
        <v>0.13</v>
      </c>
      <c r="R11">
        <f t="shared" si="0"/>
        <v>-1.1263911290388013</v>
      </c>
      <c r="S11">
        <f t="shared" si="13"/>
        <v>-1.1638983280309203</v>
      </c>
      <c r="AC11">
        <v>1.5506994742060001</v>
      </c>
      <c r="AD11">
        <v>0.61020000000200003</v>
      </c>
      <c r="AE11">
        <v>7</v>
      </c>
      <c r="AF11">
        <f t="shared" si="1"/>
        <v>0.14000000000000001</v>
      </c>
      <c r="AG11">
        <f t="shared" si="2"/>
        <v>0.12</v>
      </c>
      <c r="AH11">
        <f t="shared" si="3"/>
        <v>-1.0803193408149565</v>
      </c>
      <c r="AI11">
        <f t="shared" si="4"/>
        <v>0.12223260863025018</v>
      </c>
      <c r="AJ11">
        <f t="shared" si="5"/>
        <v>2.2326086302501824E-3</v>
      </c>
      <c r="AO11">
        <v>0.61020000000200003</v>
      </c>
      <c r="AP11">
        <v>7</v>
      </c>
      <c r="AQ11">
        <f t="shared" si="6"/>
        <v>0.14000000000000001</v>
      </c>
      <c r="AR11">
        <f t="shared" si="7"/>
        <v>-1.1638983280309203</v>
      </c>
      <c r="AS11" s="17">
        <f t="shared" si="8"/>
        <v>0.12223260863025018</v>
      </c>
      <c r="AT11">
        <f t="shared" si="9"/>
        <v>1.7767391369749835E-2</v>
      </c>
    </row>
    <row r="12" spans="1:49" ht="15.6" x14ac:dyDescent="0.3">
      <c r="B12" s="7">
        <f t="shared" si="14"/>
        <v>0.91610186017854023</v>
      </c>
      <c r="C12">
        <f t="shared" si="10"/>
        <v>0.26282524238527133</v>
      </c>
      <c r="D12">
        <v>0.91530000000300005</v>
      </c>
      <c r="E12">
        <f t="shared" si="11"/>
        <v>-3.050925277431104E-3</v>
      </c>
      <c r="O12">
        <v>8</v>
      </c>
      <c r="P12">
        <v>0.61020000000200003</v>
      </c>
      <c r="Q12">
        <f t="shared" si="12"/>
        <v>0.15</v>
      </c>
      <c r="R12">
        <f t="shared" si="0"/>
        <v>-1.0364333894937898</v>
      </c>
      <c r="S12">
        <f t="shared" si="13"/>
        <v>-1.1638983280309203</v>
      </c>
      <c r="AC12">
        <v>0.91530000000300005</v>
      </c>
      <c r="AD12">
        <v>0.61020000000200003</v>
      </c>
      <c r="AE12">
        <v>8</v>
      </c>
      <c r="AF12">
        <f t="shared" si="1"/>
        <v>0.16</v>
      </c>
      <c r="AG12">
        <f>(AE12-1)/$AM$5</f>
        <v>0.14000000000000001</v>
      </c>
      <c r="AH12">
        <f t="shared" si="3"/>
        <v>-0.9944578832097497</v>
      </c>
      <c r="AI12">
        <f t="shared" si="4"/>
        <v>0.12223260863025018</v>
      </c>
      <c r="AJ12">
        <f t="shared" si="5"/>
        <v>1.7767391369749835E-2</v>
      </c>
      <c r="AO12">
        <v>0.61020000000200003</v>
      </c>
      <c r="AP12">
        <v>8</v>
      </c>
      <c r="AQ12">
        <f t="shared" si="6"/>
        <v>0.16</v>
      </c>
      <c r="AR12">
        <f t="shared" si="7"/>
        <v>-1.1638983280309203</v>
      </c>
      <c r="AS12" s="17">
        <f t="shared" si="8"/>
        <v>0.12223260863025018</v>
      </c>
      <c r="AT12">
        <f t="shared" si="9"/>
        <v>3.7767391369749825E-2</v>
      </c>
    </row>
    <row r="13" spans="1:49" ht="15.6" x14ac:dyDescent="0.3">
      <c r="B13" s="7">
        <f t="shared" si="14"/>
        <v>0.91610186017854023</v>
      </c>
      <c r="C13">
        <f t="shared" si="10"/>
        <v>0.26282524238527133</v>
      </c>
      <c r="D13">
        <v>0.61020000000200003</v>
      </c>
      <c r="E13">
        <f t="shared" si="11"/>
        <v>-1.1638983280309261</v>
      </c>
      <c r="O13">
        <v>9</v>
      </c>
      <c r="P13">
        <v>0.61020000000200003</v>
      </c>
      <c r="Q13">
        <f t="shared" si="12"/>
        <v>0.17</v>
      </c>
      <c r="R13">
        <f t="shared" si="0"/>
        <v>-0.95416525314619549</v>
      </c>
      <c r="S13">
        <f t="shared" si="13"/>
        <v>-1.1638983280309203</v>
      </c>
      <c r="AC13">
        <v>0.61020000000200003</v>
      </c>
      <c r="AD13">
        <v>0.61020000000200003</v>
      </c>
      <c r="AE13">
        <v>9</v>
      </c>
      <c r="AF13">
        <f t="shared" si="1"/>
        <v>0.18</v>
      </c>
      <c r="AG13">
        <f t="shared" ref="AG13:AG54" si="15">(AE13-1)/$AM$5</f>
        <v>0.16</v>
      </c>
      <c r="AH13">
        <f t="shared" si="3"/>
        <v>-0.91536508784281501</v>
      </c>
      <c r="AI13">
        <f t="shared" si="4"/>
        <v>0.12223260863025018</v>
      </c>
      <c r="AJ13">
        <f t="shared" si="5"/>
        <v>3.7767391369749825E-2</v>
      </c>
      <c r="AO13">
        <v>0.61020000000200003</v>
      </c>
      <c r="AP13">
        <v>9</v>
      </c>
      <c r="AQ13">
        <f t="shared" si="6"/>
        <v>0.18</v>
      </c>
      <c r="AR13">
        <f t="shared" si="7"/>
        <v>-1.1638983280309203</v>
      </c>
      <c r="AS13" s="17">
        <f t="shared" si="8"/>
        <v>0.12223260863025018</v>
      </c>
      <c r="AT13">
        <f t="shared" si="9"/>
        <v>5.7767391369749815E-2</v>
      </c>
    </row>
    <row r="14" spans="1:49" ht="15.6" x14ac:dyDescent="0.3">
      <c r="B14" s="7">
        <f t="shared" si="14"/>
        <v>0.91610186017854023</v>
      </c>
      <c r="C14">
        <f t="shared" si="10"/>
        <v>0.26282524238527133</v>
      </c>
      <c r="D14">
        <v>0.91610358299899997</v>
      </c>
      <c r="E14">
        <f>STANDARDIZE(D14,B14,C14)</f>
        <v>6.5550037892175858E-6</v>
      </c>
      <c r="O14">
        <v>10</v>
      </c>
      <c r="P14">
        <v>0.61020000000200003</v>
      </c>
      <c r="Q14">
        <f t="shared" si="12"/>
        <v>0.19</v>
      </c>
      <c r="R14">
        <f t="shared" si="0"/>
        <v>-0.87789629505122846</v>
      </c>
      <c r="S14">
        <f t="shared" si="13"/>
        <v>-1.1638983280309203</v>
      </c>
      <c r="AC14">
        <v>0.91610358299899997</v>
      </c>
      <c r="AD14">
        <v>0.61020000000200003</v>
      </c>
      <c r="AE14">
        <v>10</v>
      </c>
      <c r="AF14">
        <f t="shared" si="1"/>
        <v>0.2</v>
      </c>
      <c r="AG14">
        <f t="shared" si="15"/>
        <v>0.18</v>
      </c>
      <c r="AH14">
        <f t="shared" si="3"/>
        <v>-0.84162123357291452</v>
      </c>
      <c r="AI14">
        <f t="shared" si="4"/>
        <v>0.12223260863025018</v>
      </c>
      <c r="AJ14">
        <f t="shared" si="5"/>
        <v>5.7767391369749815E-2</v>
      </c>
      <c r="AO14">
        <v>0.61020000000200003</v>
      </c>
      <c r="AP14">
        <v>10</v>
      </c>
      <c r="AQ14">
        <f t="shared" si="6"/>
        <v>0.2</v>
      </c>
      <c r="AR14">
        <f t="shared" si="7"/>
        <v>-1.1638983280309203</v>
      </c>
      <c r="AS14" s="17">
        <f t="shared" si="8"/>
        <v>0.12223260863025018</v>
      </c>
      <c r="AT14">
        <f t="shared" si="9"/>
        <v>7.7767391369749833E-2</v>
      </c>
    </row>
    <row r="15" spans="1:49" ht="15.6" x14ac:dyDescent="0.3">
      <c r="B15" s="7">
        <f t="shared" si="14"/>
        <v>0.91610186017854023</v>
      </c>
      <c r="C15">
        <f t="shared" si="10"/>
        <v>0.26282524238527133</v>
      </c>
      <c r="D15">
        <v>1.221610090177</v>
      </c>
      <c r="E15">
        <f t="shared" si="11"/>
        <v>1.1624006401585281</v>
      </c>
      <c r="O15">
        <v>11</v>
      </c>
      <c r="P15">
        <v>0.91530000000300005</v>
      </c>
      <c r="Q15">
        <f t="shared" si="12"/>
        <v>0.21</v>
      </c>
      <c r="R15">
        <f t="shared" si="0"/>
        <v>-0.80642124701824058</v>
      </c>
      <c r="S15">
        <f t="shared" si="13"/>
        <v>-3.0509252774302462E-3</v>
      </c>
      <c r="AC15">
        <v>1.221610090177</v>
      </c>
      <c r="AD15">
        <v>0.91530000000300005</v>
      </c>
      <c r="AE15">
        <v>11</v>
      </c>
      <c r="AF15">
        <f t="shared" si="1"/>
        <v>0.22</v>
      </c>
      <c r="AG15">
        <f t="shared" si="15"/>
        <v>0.2</v>
      </c>
      <c r="AH15">
        <f t="shared" si="3"/>
        <v>-0.77219321418868503</v>
      </c>
      <c r="AI15">
        <f t="shared" si="4"/>
        <v>0.49878285880070905</v>
      </c>
      <c r="AJ15">
        <f t="shared" si="5"/>
        <v>0.29878285880070904</v>
      </c>
      <c r="AO15">
        <v>0.91530000000300005</v>
      </c>
      <c r="AP15">
        <v>11</v>
      </c>
      <c r="AQ15">
        <f t="shared" si="6"/>
        <v>0.22</v>
      </c>
      <c r="AR15">
        <f t="shared" si="7"/>
        <v>-3.0509252774302462E-3</v>
      </c>
      <c r="AS15" s="17">
        <f t="shared" si="8"/>
        <v>0.49878285880070905</v>
      </c>
      <c r="AT15">
        <f t="shared" si="9"/>
        <v>0.27878285880070908</v>
      </c>
    </row>
    <row r="16" spans="1:49" ht="15.6" x14ac:dyDescent="0.3">
      <c r="B16" s="7">
        <f t="shared" si="14"/>
        <v>0.91610186017854023</v>
      </c>
      <c r="C16">
        <f t="shared" si="10"/>
        <v>0.26282524238527133</v>
      </c>
      <c r="D16">
        <v>0.91530000000300005</v>
      </c>
      <c r="E16">
        <f t="shared" si="11"/>
        <v>-3.050925277431104E-3</v>
      </c>
      <c r="O16">
        <v>12</v>
      </c>
      <c r="P16">
        <v>0.91530000000300005</v>
      </c>
      <c r="Q16">
        <f t="shared" si="12"/>
        <v>0.23</v>
      </c>
      <c r="R16">
        <f t="shared" si="0"/>
        <v>-0.73884684918521393</v>
      </c>
      <c r="S16">
        <f t="shared" si="13"/>
        <v>-3.0509252774302462E-3</v>
      </c>
      <c r="AC16">
        <v>0.91530000000300005</v>
      </c>
      <c r="AD16">
        <v>0.91530000000300005</v>
      </c>
      <c r="AE16">
        <v>12</v>
      </c>
      <c r="AF16">
        <f t="shared" si="1"/>
        <v>0.24</v>
      </c>
      <c r="AG16">
        <f t="shared" si="15"/>
        <v>0.22</v>
      </c>
      <c r="AH16">
        <f t="shared" si="3"/>
        <v>-0.7063025628400873</v>
      </c>
      <c r="AI16">
        <f t="shared" si="4"/>
        <v>0.49878285880070905</v>
      </c>
      <c r="AJ16">
        <f t="shared" si="5"/>
        <v>0.27878285880070908</v>
      </c>
      <c r="AO16">
        <v>0.91530000000300005</v>
      </c>
      <c r="AP16">
        <v>12</v>
      </c>
      <c r="AQ16">
        <f t="shared" si="6"/>
        <v>0.24</v>
      </c>
      <c r="AR16">
        <f t="shared" si="7"/>
        <v>-3.0509252774302462E-3</v>
      </c>
      <c r="AS16" s="17">
        <f t="shared" si="8"/>
        <v>0.49878285880070905</v>
      </c>
      <c r="AT16">
        <f t="shared" si="9"/>
        <v>0.25878285880070906</v>
      </c>
    </row>
    <row r="17" spans="2:46" ht="15.6" x14ac:dyDescent="0.3">
      <c r="B17" s="7">
        <f t="shared" si="14"/>
        <v>0.91610186017854023</v>
      </c>
      <c r="C17">
        <f t="shared" si="10"/>
        <v>0.26282524238527133</v>
      </c>
      <c r="D17">
        <v>0.91621382376299998</v>
      </c>
      <c r="E17">
        <f t="shared" si="11"/>
        <v>4.2600011872385318E-4</v>
      </c>
      <c r="O17">
        <v>13</v>
      </c>
      <c r="P17">
        <v>0.91530000000300005</v>
      </c>
      <c r="Q17">
        <f t="shared" si="12"/>
        <v>0.25</v>
      </c>
      <c r="R17">
        <f t="shared" si="0"/>
        <v>-0.67448975019608193</v>
      </c>
      <c r="S17">
        <f t="shared" si="13"/>
        <v>-3.0509252774302462E-3</v>
      </c>
      <c r="AC17">
        <v>0.91621382376299998</v>
      </c>
      <c r="AD17">
        <v>0.91530000000300005</v>
      </c>
      <c r="AE17">
        <v>13</v>
      </c>
      <c r="AF17">
        <f t="shared" si="1"/>
        <v>0.26</v>
      </c>
      <c r="AG17">
        <f t="shared" si="15"/>
        <v>0.24</v>
      </c>
      <c r="AH17">
        <f t="shared" si="3"/>
        <v>-0.64334540539291696</v>
      </c>
      <c r="AI17">
        <f t="shared" si="4"/>
        <v>0.49878285880070905</v>
      </c>
      <c r="AJ17">
        <f t="shared" si="5"/>
        <v>0.25878285880070906</v>
      </c>
      <c r="AO17">
        <v>0.91530000000300005</v>
      </c>
      <c r="AP17">
        <v>13</v>
      </c>
      <c r="AQ17">
        <f t="shared" si="6"/>
        <v>0.26</v>
      </c>
      <c r="AR17">
        <f t="shared" si="7"/>
        <v>-3.0509252774302462E-3</v>
      </c>
      <c r="AS17" s="17">
        <f t="shared" si="8"/>
        <v>0.49878285880070905</v>
      </c>
      <c r="AT17">
        <f t="shared" si="9"/>
        <v>0.23878285880070904</v>
      </c>
    </row>
    <row r="18" spans="2:46" ht="15.6" x14ac:dyDescent="0.3">
      <c r="B18" s="7">
        <f t="shared" si="14"/>
        <v>0.91610186017854023</v>
      </c>
      <c r="C18">
        <f t="shared" si="10"/>
        <v>0.26282524238527133</v>
      </c>
      <c r="D18">
        <v>0.92268943506099999</v>
      </c>
      <c r="E18">
        <f t="shared" si="11"/>
        <v>2.506446801941168E-2</v>
      </c>
      <c r="O18">
        <v>14</v>
      </c>
      <c r="P18">
        <v>0.91530000000300005</v>
      </c>
      <c r="Q18">
        <f t="shared" si="12"/>
        <v>0.27</v>
      </c>
      <c r="R18">
        <f t="shared" si="0"/>
        <v>-0.61281299101662734</v>
      </c>
      <c r="S18">
        <f t="shared" si="13"/>
        <v>-3.0509252774302462E-3</v>
      </c>
      <c r="AC18">
        <v>0.92268943506099999</v>
      </c>
      <c r="AD18">
        <v>0.91530000000300005</v>
      </c>
      <c r="AE18">
        <v>14</v>
      </c>
      <c r="AF18">
        <f t="shared" si="1"/>
        <v>0.28000000000000003</v>
      </c>
      <c r="AG18">
        <f t="shared" si="15"/>
        <v>0.26</v>
      </c>
      <c r="AH18">
        <f t="shared" si="3"/>
        <v>-0.58284150727121631</v>
      </c>
      <c r="AI18">
        <f t="shared" si="4"/>
        <v>0.49878285880070905</v>
      </c>
      <c r="AJ18">
        <f t="shared" si="5"/>
        <v>0.23878285880070904</v>
      </c>
      <c r="AO18">
        <v>0.91530000000300005</v>
      </c>
      <c r="AP18">
        <v>14</v>
      </c>
      <c r="AQ18">
        <f t="shared" si="6"/>
        <v>0.28000000000000003</v>
      </c>
      <c r="AR18">
        <f t="shared" si="7"/>
        <v>-3.0509252774302462E-3</v>
      </c>
      <c r="AS18" s="17">
        <f t="shared" si="8"/>
        <v>0.49878285880070905</v>
      </c>
      <c r="AT18">
        <f t="shared" si="9"/>
        <v>0.21878285880070902</v>
      </c>
    </row>
    <row r="19" spans="2:46" ht="15.6" x14ac:dyDescent="0.3">
      <c r="B19" s="7">
        <f t="shared" si="14"/>
        <v>0.91610186017854023</v>
      </c>
      <c r="C19">
        <f t="shared" si="10"/>
        <v>0.26282524238527133</v>
      </c>
      <c r="D19">
        <v>0.61020000000200003</v>
      </c>
      <c r="E19">
        <f t="shared" si="11"/>
        <v>-1.1638983280309261</v>
      </c>
      <c r="O19">
        <v>15</v>
      </c>
      <c r="P19">
        <v>0.91530000000300005</v>
      </c>
      <c r="Q19">
        <f t="shared" si="12"/>
        <v>0.28999999999999998</v>
      </c>
      <c r="R19">
        <f t="shared" si="0"/>
        <v>-0.55338471955567303</v>
      </c>
      <c r="S19">
        <f t="shared" si="13"/>
        <v>-3.0509252774302462E-3</v>
      </c>
      <c r="AC19">
        <v>0.61020000000200003</v>
      </c>
      <c r="AD19">
        <v>0.91530000000300005</v>
      </c>
      <c r="AE19">
        <v>15</v>
      </c>
      <c r="AF19">
        <f t="shared" si="1"/>
        <v>0.3</v>
      </c>
      <c r="AG19">
        <f t="shared" si="15"/>
        <v>0.28000000000000003</v>
      </c>
      <c r="AH19">
        <f t="shared" si="3"/>
        <v>-0.52440051270804089</v>
      </c>
      <c r="AI19">
        <f t="shared" si="4"/>
        <v>0.49878285880070905</v>
      </c>
      <c r="AJ19">
        <f t="shared" si="5"/>
        <v>0.21878285880070902</v>
      </c>
      <c r="AO19">
        <v>0.91530000000300005</v>
      </c>
      <c r="AP19">
        <v>15</v>
      </c>
      <c r="AQ19">
        <f t="shared" si="6"/>
        <v>0.3</v>
      </c>
      <c r="AR19">
        <f t="shared" si="7"/>
        <v>-3.0509252774302462E-3</v>
      </c>
      <c r="AS19" s="17">
        <f t="shared" si="8"/>
        <v>0.49878285880070905</v>
      </c>
      <c r="AT19">
        <f t="shared" si="9"/>
        <v>0.19878285880070906</v>
      </c>
    </row>
    <row r="20" spans="2:46" ht="15.6" x14ac:dyDescent="0.3">
      <c r="B20" s="7">
        <f t="shared" si="14"/>
        <v>0.91610186017854023</v>
      </c>
      <c r="C20">
        <f t="shared" si="10"/>
        <v>0.26282524238527133</v>
      </c>
      <c r="D20">
        <v>0.91530000000300005</v>
      </c>
      <c r="E20">
        <f t="shared" si="11"/>
        <v>-3.050925277431104E-3</v>
      </c>
      <c r="O20">
        <v>16</v>
      </c>
      <c r="P20">
        <v>0.91530000000300005</v>
      </c>
      <c r="Q20">
        <f t="shared" si="12"/>
        <v>0.31</v>
      </c>
      <c r="R20">
        <f t="shared" si="0"/>
        <v>-0.49585034734745354</v>
      </c>
      <c r="S20">
        <f t="shared" si="13"/>
        <v>-3.0509252774302462E-3</v>
      </c>
      <c r="AC20">
        <v>0.91530000000300005</v>
      </c>
      <c r="AD20">
        <v>0.91530000000300005</v>
      </c>
      <c r="AE20">
        <v>16</v>
      </c>
      <c r="AF20">
        <f t="shared" si="1"/>
        <v>0.32</v>
      </c>
      <c r="AG20">
        <f t="shared" si="15"/>
        <v>0.3</v>
      </c>
      <c r="AH20">
        <f t="shared" si="3"/>
        <v>-0.46769879911450829</v>
      </c>
      <c r="AI20">
        <f t="shared" si="4"/>
        <v>0.49878285880070905</v>
      </c>
      <c r="AJ20">
        <f t="shared" si="5"/>
        <v>0.19878285880070906</v>
      </c>
      <c r="AO20">
        <v>0.91530000000300005</v>
      </c>
      <c r="AP20">
        <v>16</v>
      </c>
      <c r="AQ20">
        <f t="shared" si="6"/>
        <v>0.32</v>
      </c>
      <c r="AR20">
        <f t="shared" si="7"/>
        <v>-3.0509252774302462E-3</v>
      </c>
      <c r="AS20" s="17">
        <f t="shared" si="8"/>
        <v>0.49878285880070905</v>
      </c>
      <c r="AT20">
        <f t="shared" si="9"/>
        <v>0.17878285880070904</v>
      </c>
    </row>
    <row r="21" spans="2:46" ht="15.6" x14ac:dyDescent="0.3">
      <c r="B21" s="7">
        <f t="shared" si="14"/>
        <v>0.91610186017854023</v>
      </c>
      <c r="C21">
        <f t="shared" si="10"/>
        <v>0.26282524238527133</v>
      </c>
      <c r="D21">
        <v>0.91530000000300005</v>
      </c>
      <c r="E21">
        <f t="shared" si="11"/>
        <v>-3.050925277431104E-3</v>
      </c>
      <c r="O21">
        <v>17</v>
      </c>
      <c r="P21">
        <v>0.91530000000300005</v>
      </c>
      <c r="Q21">
        <f t="shared" si="12"/>
        <v>0.33</v>
      </c>
      <c r="R21">
        <f t="shared" si="0"/>
        <v>-0.43991316567323374</v>
      </c>
      <c r="S21">
        <f t="shared" si="13"/>
        <v>-3.0509252774302462E-3</v>
      </c>
      <c r="AC21">
        <v>0.91530000000300005</v>
      </c>
      <c r="AD21">
        <v>0.91530000000300005</v>
      </c>
      <c r="AE21">
        <v>17</v>
      </c>
      <c r="AF21">
        <f t="shared" si="1"/>
        <v>0.34</v>
      </c>
      <c r="AG21">
        <f t="shared" si="15"/>
        <v>0.32</v>
      </c>
      <c r="AH21">
        <f t="shared" si="3"/>
        <v>-0.41246312944140484</v>
      </c>
      <c r="AI21">
        <f t="shared" si="4"/>
        <v>0.49878285880070905</v>
      </c>
      <c r="AJ21">
        <f t="shared" si="5"/>
        <v>0.17878285880070904</v>
      </c>
      <c r="AO21">
        <v>0.91530000000300005</v>
      </c>
      <c r="AP21">
        <v>17</v>
      </c>
      <c r="AQ21">
        <f t="shared" si="6"/>
        <v>0.34</v>
      </c>
      <c r="AR21">
        <f t="shared" si="7"/>
        <v>-3.0509252774302462E-3</v>
      </c>
      <c r="AS21" s="17">
        <f t="shared" si="8"/>
        <v>0.49878285880070905</v>
      </c>
      <c r="AT21">
        <f t="shared" si="9"/>
        <v>0.15878285880070903</v>
      </c>
    </row>
    <row r="22" spans="2:46" ht="15.6" x14ac:dyDescent="0.3">
      <c r="B22" s="7">
        <f t="shared" si="14"/>
        <v>0.91610186017854023</v>
      </c>
      <c r="C22">
        <f t="shared" si="10"/>
        <v>0.26282524238527133</v>
      </c>
      <c r="D22">
        <v>0.91530000000300005</v>
      </c>
      <c r="E22">
        <f t="shared" si="11"/>
        <v>-3.050925277431104E-3</v>
      </c>
      <c r="O22">
        <v>18</v>
      </c>
      <c r="P22">
        <v>0.91530000000300005</v>
      </c>
      <c r="Q22">
        <f t="shared" si="12"/>
        <v>0.35</v>
      </c>
      <c r="R22">
        <f t="shared" si="0"/>
        <v>-0.38532046640756784</v>
      </c>
      <c r="S22">
        <f t="shared" si="13"/>
        <v>-3.0509252774302462E-3</v>
      </c>
      <c r="AC22">
        <v>0.91530000000300005</v>
      </c>
      <c r="AD22">
        <v>0.91530000000300005</v>
      </c>
      <c r="AE22">
        <v>18</v>
      </c>
      <c r="AF22">
        <f t="shared" si="1"/>
        <v>0.36</v>
      </c>
      <c r="AG22">
        <f t="shared" si="15"/>
        <v>0.34</v>
      </c>
      <c r="AH22">
        <f t="shared" si="3"/>
        <v>-0.35845879325119384</v>
      </c>
      <c r="AI22">
        <f t="shared" si="4"/>
        <v>0.49878285880070905</v>
      </c>
      <c r="AJ22">
        <f t="shared" si="5"/>
        <v>0.15878285880070903</v>
      </c>
      <c r="AO22">
        <v>0.91530000000300005</v>
      </c>
      <c r="AP22">
        <v>18</v>
      </c>
      <c r="AQ22">
        <f t="shared" si="6"/>
        <v>0.36</v>
      </c>
      <c r="AR22">
        <f t="shared" si="7"/>
        <v>-3.0509252774302462E-3</v>
      </c>
      <c r="AS22" s="17">
        <f t="shared" si="8"/>
        <v>0.49878285880070905</v>
      </c>
      <c r="AT22">
        <f t="shared" si="9"/>
        <v>0.13878285880070906</v>
      </c>
    </row>
    <row r="23" spans="2:46" ht="15.6" x14ac:dyDescent="0.3">
      <c r="B23" s="7">
        <f t="shared" si="14"/>
        <v>0.91610186017854023</v>
      </c>
      <c r="C23">
        <f t="shared" si="10"/>
        <v>0.26282524238527133</v>
      </c>
      <c r="D23">
        <v>1.2204000000040001</v>
      </c>
      <c r="E23">
        <f t="shared" si="11"/>
        <v>1.1577964774760638</v>
      </c>
      <c r="O23">
        <v>19</v>
      </c>
      <c r="P23">
        <v>0.91530000000300005</v>
      </c>
      <c r="Q23">
        <f t="shared" si="12"/>
        <v>0.37</v>
      </c>
      <c r="R23">
        <f t="shared" si="0"/>
        <v>-0.33185334643681658</v>
      </c>
      <c r="S23">
        <f t="shared" si="13"/>
        <v>-3.0509252774302462E-3</v>
      </c>
      <c r="AC23">
        <v>1.2204000000040001</v>
      </c>
      <c r="AD23">
        <v>0.91530000000300005</v>
      </c>
      <c r="AE23">
        <v>19</v>
      </c>
      <c r="AF23">
        <f t="shared" si="1"/>
        <v>0.38</v>
      </c>
      <c r="AG23">
        <f t="shared" si="15"/>
        <v>0.36</v>
      </c>
      <c r="AH23">
        <f t="shared" si="3"/>
        <v>-0.30548078809939727</v>
      </c>
      <c r="AI23">
        <f t="shared" si="4"/>
        <v>0.49878285880070905</v>
      </c>
      <c r="AJ23">
        <f t="shared" si="5"/>
        <v>0.13878285880070906</v>
      </c>
      <c r="AO23">
        <v>0.91530000000300005</v>
      </c>
      <c r="AP23">
        <v>19</v>
      </c>
      <c r="AQ23">
        <f t="shared" si="6"/>
        <v>0.38</v>
      </c>
      <c r="AR23">
        <f t="shared" si="7"/>
        <v>-3.0509252774302462E-3</v>
      </c>
      <c r="AS23" s="17">
        <f t="shared" si="8"/>
        <v>0.49878285880070905</v>
      </c>
      <c r="AT23">
        <f t="shared" si="9"/>
        <v>0.11878285880070905</v>
      </c>
    </row>
    <row r="24" spans="2:46" ht="15.6" x14ac:dyDescent="0.3">
      <c r="B24" s="7">
        <f t="shared" si="14"/>
        <v>0.91610186017854023</v>
      </c>
      <c r="C24">
        <f t="shared" si="10"/>
        <v>0.26282524238527133</v>
      </c>
      <c r="D24">
        <v>0.91530000000300005</v>
      </c>
      <c r="E24">
        <f t="shared" si="11"/>
        <v>-3.050925277431104E-3</v>
      </c>
      <c r="O24">
        <v>20</v>
      </c>
      <c r="P24">
        <v>0.91530000000300005</v>
      </c>
      <c r="Q24">
        <f t="shared" si="12"/>
        <v>0.39</v>
      </c>
      <c r="R24">
        <f t="shared" si="0"/>
        <v>-0.27931903444745415</v>
      </c>
      <c r="S24">
        <f t="shared" si="13"/>
        <v>-3.0509252774302462E-3</v>
      </c>
      <c r="AC24">
        <v>0.91530000000300005</v>
      </c>
      <c r="AD24">
        <v>0.91530000000300005</v>
      </c>
      <c r="AE24">
        <v>20</v>
      </c>
      <c r="AF24">
        <f t="shared" si="1"/>
        <v>0.4</v>
      </c>
      <c r="AG24">
        <f t="shared" si="15"/>
        <v>0.38</v>
      </c>
      <c r="AH24">
        <f t="shared" si="3"/>
        <v>-0.25334710313579978</v>
      </c>
      <c r="AI24">
        <f t="shared" si="4"/>
        <v>0.49878285880070905</v>
      </c>
      <c r="AJ24">
        <f t="shared" si="5"/>
        <v>0.11878285880070905</v>
      </c>
      <c r="AO24">
        <v>0.91530000000300005</v>
      </c>
      <c r="AP24">
        <v>20</v>
      </c>
      <c r="AQ24">
        <f t="shared" si="6"/>
        <v>0.4</v>
      </c>
      <c r="AR24">
        <f t="shared" si="7"/>
        <v>-3.0509252774302462E-3</v>
      </c>
      <c r="AS24" s="17">
        <f t="shared" si="8"/>
        <v>0.49878285880070905</v>
      </c>
      <c r="AT24">
        <f t="shared" si="9"/>
        <v>9.8782858800709028E-2</v>
      </c>
    </row>
    <row r="25" spans="2:46" ht="15.6" x14ac:dyDescent="0.3">
      <c r="B25" s="7">
        <f t="shared" si="14"/>
        <v>0.91610186017854023</v>
      </c>
      <c r="C25">
        <f t="shared" si="10"/>
        <v>0.26282524238527133</v>
      </c>
      <c r="D25">
        <v>0.30510000000100002</v>
      </c>
      <c r="E25">
        <f t="shared" si="11"/>
        <v>-2.324745730784421</v>
      </c>
      <c r="O25">
        <v>21</v>
      </c>
      <c r="P25">
        <v>0.91530000000300005</v>
      </c>
      <c r="Q25">
        <f t="shared" si="12"/>
        <v>0.41</v>
      </c>
      <c r="R25">
        <f t="shared" si="0"/>
        <v>-0.2275449766411495</v>
      </c>
      <c r="S25">
        <f t="shared" si="13"/>
        <v>-3.0509252774302462E-3</v>
      </c>
      <c r="AC25">
        <v>0.30510000000100002</v>
      </c>
      <c r="AD25">
        <v>0.91530000000300005</v>
      </c>
      <c r="AE25">
        <v>21</v>
      </c>
      <c r="AF25">
        <f t="shared" si="1"/>
        <v>0.42</v>
      </c>
      <c r="AG25">
        <f t="shared" si="15"/>
        <v>0.4</v>
      </c>
      <c r="AH25">
        <f t="shared" si="3"/>
        <v>-0.20189347914185088</v>
      </c>
      <c r="AI25">
        <f t="shared" si="4"/>
        <v>0.49878285880070905</v>
      </c>
      <c r="AJ25">
        <f t="shared" si="5"/>
        <v>9.8782858800709028E-2</v>
      </c>
      <c r="AO25">
        <v>0.91530000000300005</v>
      </c>
      <c r="AP25">
        <v>21</v>
      </c>
      <c r="AQ25">
        <f t="shared" si="6"/>
        <v>0.42</v>
      </c>
      <c r="AR25">
        <f t="shared" si="7"/>
        <v>-3.0509252774302462E-3</v>
      </c>
      <c r="AS25" s="17">
        <f t="shared" si="8"/>
        <v>0.49878285880070905</v>
      </c>
      <c r="AT25">
        <f t="shared" si="9"/>
        <v>7.8782858800709066E-2</v>
      </c>
    </row>
    <row r="26" spans="2:46" ht="15.6" x14ac:dyDescent="0.3">
      <c r="B26" s="7">
        <f t="shared" si="14"/>
        <v>0.91610186017854023</v>
      </c>
      <c r="C26">
        <f t="shared" si="10"/>
        <v>0.26282524238527133</v>
      </c>
      <c r="D26">
        <v>0.91530000000300005</v>
      </c>
      <c r="E26">
        <f t="shared" si="11"/>
        <v>-3.050925277431104E-3</v>
      </c>
      <c r="O26">
        <v>22</v>
      </c>
      <c r="P26">
        <v>0.91530000000300005</v>
      </c>
      <c r="Q26">
        <f t="shared" si="12"/>
        <v>0.43</v>
      </c>
      <c r="R26">
        <f t="shared" si="0"/>
        <v>-0.17637416478086138</v>
      </c>
      <c r="S26">
        <f t="shared" si="13"/>
        <v>-3.0509252774302462E-3</v>
      </c>
      <c r="AC26">
        <v>0.91530000000300005</v>
      </c>
      <c r="AD26">
        <v>0.91530000000300005</v>
      </c>
      <c r="AE26">
        <v>22</v>
      </c>
      <c r="AF26">
        <f t="shared" si="1"/>
        <v>0.44</v>
      </c>
      <c r="AG26">
        <f t="shared" si="15"/>
        <v>0.42</v>
      </c>
      <c r="AH26">
        <f t="shared" si="3"/>
        <v>-0.15096921549677725</v>
      </c>
      <c r="AI26">
        <f t="shared" si="4"/>
        <v>0.49878285880070905</v>
      </c>
      <c r="AJ26">
        <f t="shared" si="5"/>
        <v>7.8782858800709066E-2</v>
      </c>
      <c r="AO26">
        <v>0.91530000000300005</v>
      </c>
      <c r="AP26">
        <v>22</v>
      </c>
      <c r="AQ26">
        <f t="shared" si="6"/>
        <v>0.44</v>
      </c>
      <c r="AR26">
        <f t="shared" si="7"/>
        <v>-3.0509252774302462E-3</v>
      </c>
      <c r="AS26" s="17">
        <f t="shared" si="8"/>
        <v>0.49878285880070905</v>
      </c>
      <c r="AT26">
        <f t="shared" si="9"/>
        <v>5.8782858800709048E-2</v>
      </c>
    </row>
    <row r="27" spans="2:46" ht="15.6" x14ac:dyDescent="0.3">
      <c r="B27" s="7">
        <f t="shared" si="14"/>
        <v>0.91610186017854023</v>
      </c>
      <c r="C27">
        <f t="shared" si="10"/>
        <v>0.26282524238527133</v>
      </c>
      <c r="D27">
        <v>1.2204000000040001</v>
      </c>
      <c r="E27">
        <f t="shared" si="11"/>
        <v>1.1577964774760638</v>
      </c>
      <c r="O27">
        <v>23</v>
      </c>
      <c r="P27">
        <v>0.91530000000300005</v>
      </c>
      <c r="Q27">
        <f t="shared" si="12"/>
        <v>0.45</v>
      </c>
      <c r="R27">
        <f t="shared" si="0"/>
        <v>-0.12566134685507402</v>
      </c>
      <c r="S27">
        <f t="shared" si="13"/>
        <v>-3.0509252774302462E-3</v>
      </c>
      <c r="AC27">
        <v>1.2204000000040001</v>
      </c>
      <c r="AD27">
        <v>0.91530000000300005</v>
      </c>
      <c r="AE27">
        <v>23</v>
      </c>
      <c r="AF27">
        <f t="shared" si="1"/>
        <v>0.46</v>
      </c>
      <c r="AG27">
        <f t="shared" si="15"/>
        <v>0.44</v>
      </c>
      <c r="AH27">
        <f t="shared" si="3"/>
        <v>-0.10043372051146976</v>
      </c>
      <c r="AI27">
        <f t="shared" si="4"/>
        <v>0.49878285880070905</v>
      </c>
      <c r="AJ27">
        <f t="shared" si="5"/>
        <v>5.8782858800709048E-2</v>
      </c>
      <c r="AO27">
        <v>0.91530000000300005</v>
      </c>
      <c r="AP27">
        <v>23</v>
      </c>
      <c r="AQ27">
        <f t="shared" si="6"/>
        <v>0.46</v>
      </c>
      <c r="AR27">
        <f t="shared" si="7"/>
        <v>-3.0509252774302462E-3</v>
      </c>
      <c r="AS27" s="17">
        <f t="shared" si="8"/>
        <v>0.49878285880070905</v>
      </c>
      <c r="AT27">
        <f t="shared" si="9"/>
        <v>3.878285880070903E-2</v>
      </c>
    </row>
    <row r="28" spans="2:46" ht="15.6" x14ac:dyDescent="0.3">
      <c r="B28" s="7">
        <f t="shared" si="14"/>
        <v>0.91610186017854023</v>
      </c>
      <c r="C28">
        <f t="shared" si="10"/>
        <v>0.26282524238527133</v>
      </c>
      <c r="D28">
        <v>0.91530000000300005</v>
      </c>
      <c r="E28">
        <f t="shared" si="11"/>
        <v>-3.050925277431104E-3</v>
      </c>
      <c r="O28">
        <v>24</v>
      </c>
      <c r="P28">
        <v>0.91530000000300005</v>
      </c>
      <c r="Q28">
        <f t="shared" si="12"/>
        <v>0.47</v>
      </c>
      <c r="R28">
        <f t="shared" si="0"/>
        <v>-7.5269862099829901E-2</v>
      </c>
      <c r="S28">
        <f t="shared" si="13"/>
        <v>-3.0509252774302462E-3</v>
      </c>
      <c r="AC28">
        <v>0.91530000000300005</v>
      </c>
      <c r="AD28">
        <v>0.91530000000300005</v>
      </c>
      <c r="AE28">
        <v>24</v>
      </c>
      <c r="AF28">
        <f t="shared" si="1"/>
        <v>0.48</v>
      </c>
      <c r="AG28">
        <f t="shared" si="15"/>
        <v>0.46</v>
      </c>
      <c r="AH28">
        <f t="shared" si="3"/>
        <v>-5.0153583464733656E-2</v>
      </c>
      <c r="AI28">
        <f t="shared" si="4"/>
        <v>0.49878285880070905</v>
      </c>
      <c r="AJ28">
        <f t="shared" si="5"/>
        <v>3.878285880070903E-2</v>
      </c>
      <c r="AO28">
        <v>0.91530000000300005</v>
      </c>
      <c r="AP28">
        <v>24</v>
      </c>
      <c r="AQ28">
        <f t="shared" si="6"/>
        <v>0.48</v>
      </c>
      <c r="AR28">
        <f t="shared" si="7"/>
        <v>-3.0509252774302462E-3</v>
      </c>
      <c r="AS28" s="17">
        <f t="shared" si="8"/>
        <v>0.49878285880070905</v>
      </c>
      <c r="AT28">
        <f t="shared" si="9"/>
        <v>1.8782858800709068E-2</v>
      </c>
    </row>
    <row r="29" spans="2:46" ht="15.6" x14ac:dyDescent="0.3">
      <c r="B29" s="7">
        <f t="shared" si="14"/>
        <v>0.91610186017854023</v>
      </c>
      <c r="C29">
        <f t="shared" si="10"/>
        <v>0.26282524238527133</v>
      </c>
      <c r="D29">
        <v>0.91572428847099996</v>
      </c>
      <c r="E29">
        <f t="shared" si="11"/>
        <v>-1.4365884498521388E-3</v>
      </c>
      <c r="O29">
        <v>25</v>
      </c>
      <c r="P29">
        <v>0.91530000000300005</v>
      </c>
      <c r="Q29">
        <f t="shared" si="12"/>
        <v>0.49</v>
      </c>
      <c r="R29">
        <f t="shared" si="0"/>
        <v>-2.506890825871106E-2</v>
      </c>
      <c r="S29">
        <f t="shared" si="13"/>
        <v>-3.0509252774302462E-3</v>
      </c>
      <c r="AC29">
        <v>0.91572428847099996</v>
      </c>
      <c r="AD29">
        <v>0.91530000000300005</v>
      </c>
      <c r="AE29">
        <v>25</v>
      </c>
      <c r="AF29">
        <f t="shared" si="1"/>
        <v>0.5</v>
      </c>
      <c r="AG29">
        <f t="shared" si="15"/>
        <v>0.48</v>
      </c>
      <c r="AH29">
        <f t="shared" si="3"/>
        <v>0</v>
      </c>
      <c r="AI29">
        <f t="shared" si="4"/>
        <v>0.49878285880070905</v>
      </c>
      <c r="AJ29">
        <f t="shared" si="5"/>
        <v>1.8782858800709068E-2</v>
      </c>
      <c r="AO29">
        <v>0.91530000000300005</v>
      </c>
      <c r="AP29">
        <v>25</v>
      </c>
      <c r="AQ29">
        <f t="shared" si="6"/>
        <v>0.5</v>
      </c>
      <c r="AR29">
        <f t="shared" si="7"/>
        <v>-3.0509252774302462E-3</v>
      </c>
      <c r="AS29" s="17">
        <f t="shared" si="8"/>
        <v>0.49878285880070905</v>
      </c>
      <c r="AT29">
        <f t="shared" si="9"/>
        <v>1.2171411992909498E-3</v>
      </c>
    </row>
    <row r="30" spans="2:46" ht="15.6" x14ac:dyDescent="0.3">
      <c r="B30" s="7">
        <f t="shared" si="14"/>
        <v>0.91610186017854023</v>
      </c>
      <c r="C30">
        <f t="shared" si="10"/>
        <v>0.26282524238527133</v>
      </c>
      <c r="D30">
        <v>0.91530000000300005</v>
      </c>
      <c r="E30">
        <f t="shared" si="11"/>
        <v>-3.050925277431104E-3</v>
      </c>
      <c r="O30">
        <v>26</v>
      </c>
      <c r="P30">
        <v>0.91530000000300005</v>
      </c>
      <c r="Q30">
        <f t="shared" si="12"/>
        <v>0.51</v>
      </c>
      <c r="R30">
        <f t="shared" si="0"/>
        <v>2.506890825871106E-2</v>
      </c>
      <c r="S30">
        <f t="shared" si="13"/>
        <v>-3.0509252774302462E-3</v>
      </c>
      <c r="AC30">
        <v>0.91530000000300005</v>
      </c>
      <c r="AD30">
        <v>0.91530000000300005</v>
      </c>
      <c r="AE30">
        <v>26</v>
      </c>
      <c r="AF30">
        <f t="shared" si="1"/>
        <v>0.52</v>
      </c>
      <c r="AG30">
        <f t="shared" si="15"/>
        <v>0.5</v>
      </c>
      <c r="AH30">
        <f t="shared" si="3"/>
        <v>5.0153583464733656E-2</v>
      </c>
      <c r="AI30">
        <f t="shared" si="4"/>
        <v>0.49878285880070905</v>
      </c>
      <c r="AJ30">
        <f t="shared" si="5"/>
        <v>1.2171411992909498E-3</v>
      </c>
      <c r="AO30">
        <v>0.91530000000300005</v>
      </c>
      <c r="AP30">
        <v>26</v>
      </c>
      <c r="AQ30">
        <f t="shared" si="6"/>
        <v>0.52</v>
      </c>
      <c r="AR30">
        <f t="shared" si="7"/>
        <v>-3.0509252774302462E-3</v>
      </c>
      <c r="AS30" s="17">
        <f t="shared" si="8"/>
        <v>0.49878285880070905</v>
      </c>
      <c r="AT30">
        <f t="shared" si="9"/>
        <v>2.1217141199290968E-2</v>
      </c>
    </row>
    <row r="31" spans="2:46" ht="15.6" x14ac:dyDescent="0.3">
      <c r="B31" s="7">
        <f t="shared" si="14"/>
        <v>0.91610186017854023</v>
      </c>
      <c r="C31">
        <f t="shared" si="10"/>
        <v>0.26282524238527133</v>
      </c>
      <c r="D31">
        <v>0.91580119928699999</v>
      </c>
      <c r="E31">
        <f t="shared" si="11"/>
        <v>-1.1439574403569071E-3</v>
      </c>
      <c r="O31">
        <v>27</v>
      </c>
      <c r="P31">
        <v>0.91530000000300005</v>
      </c>
      <c r="Q31">
        <f t="shared" si="12"/>
        <v>0.53</v>
      </c>
      <c r="R31">
        <f t="shared" si="0"/>
        <v>7.5269862099829901E-2</v>
      </c>
      <c r="S31">
        <f t="shared" si="13"/>
        <v>-3.0509252774302462E-3</v>
      </c>
      <c r="AC31">
        <v>0.91580119928699999</v>
      </c>
      <c r="AD31">
        <v>0.91530000000300005</v>
      </c>
      <c r="AE31">
        <v>27</v>
      </c>
      <c r="AF31">
        <f t="shared" si="1"/>
        <v>0.54</v>
      </c>
      <c r="AG31">
        <f t="shared" si="15"/>
        <v>0.52</v>
      </c>
      <c r="AH31">
        <f t="shared" si="3"/>
        <v>0.10043372051146988</v>
      </c>
      <c r="AI31">
        <f t="shared" si="4"/>
        <v>0.49878285880070905</v>
      </c>
      <c r="AJ31">
        <f t="shared" si="5"/>
        <v>2.1217141199290968E-2</v>
      </c>
      <c r="AO31">
        <v>0.91530000000300005</v>
      </c>
      <c r="AP31">
        <v>27</v>
      </c>
      <c r="AQ31">
        <f t="shared" si="6"/>
        <v>0.54</v>
      </c>
      <c r="AR31">
        <f t="shared" si="7"/>
        <v>-3.0509252774302462E-3</v>
      </c>
      <c r="AS31" s="17">
        <f t="shared" si="8"/>
        <v>0.49878285880070905</v>
      </c>
      <c r="AT31">
        <f t="shared" si="9"/>
        <v>4.1217141199290985E-2</v>
      </c>
    </row>
    <row r="32" spans="2:46" ht="15.6" x14ac:dyDescent="0.3">
      <c r="B32" s="7">
        <f t="shared" si="14"/>
        <v>0.91610186017854023</v>
      </c>
      <c r="C32">
        <f t="shared" si="10"/>
        <v>0.26282524238527133</v>
      </c>
      <c r="D32">
        <v>1.220789647273</v>
      </c>
      <c r="E32">
        <f t="shared" si="11"/>
        <v>1.1592790111378373</v>
      </c>
      <c r="O32">
        <v>28</v>
      </c>
      <c r="P32">
        <v>0.91530000000300005</v>
      </c>
      <c r="Q32">
        <f t="shared" si="12"/>
        <v>0.55000000000000004</v>
      </c>
      <c r="R32">
        <f t="shared" si="0"/>
        <v>0.12566134685507416</v>
      </c>
      <c r="S32">
        <f t="shared" si="13"/>
        <v>-3.0509252774302462E-3</v>
      </c>
      <c r="AC32">
        <v>1.220789647273</v>
      </c>
      <c r="AD32">
        <v>0.91530000000300005</v>
      </c>
      <c r="AE32">
        <v>28</v>
      </c>
      <c r="AF32">
        <f t="shared" si="1"/>
        <v>0.56000000000000005</v>
      </c>
      <c r="AG32">
        <f t="shared" si="15"/>
        <v>0.54</v>
      </c>
      <c r="AH32">
        <f t="shared" si="3"/>
        <v>0.15096921549677741</v>
      </c>
      <c r="AI32">
        <f t="shared" si="4"/>
        <v>0.49878285880070905</v>
      </c>
      <c r="AJ32">
        <f t="shared" si="5"/>
        <v>4.1217141199290985E-2</v>
      </c>
      <c r="AO32">
        <v>0.91530000000300005</v>
      </c>
      <c r="AP32">
        <v>28</v>
      </c>
      <c r="AQ32">
        <f t="shared" si="6"/>
        <v>0.56000000000000005</v>
      </c>
      <c r="AR32">
        <f t="shared" si="7"/>
        <v>-3.0509252774302462E-3</v>
      </c>
      <c r="AS32" s="17">
        <f t="shared" si="8"/>
        <v>0.49878285880070905</v>
      </c>
      <c r="AT32">
        <f t="shared" si="9"/>
        <v>6.1217141199291003E-2</v>
      </c>
    </row>
    <row r="33" spans="2:46" ht="15.6" x14ac:dyDescent="0.3">
      <c r="B33" s="7">
        <f t="shared" si="14"/>
        <v>0.91610186017854023</v>
      </c>
      <c r="C33">
        <f t="shared" si="10"/>
        <v>0.26282524238527133</v>
      </c>
      <c r="D33">
        <v>1.2204000000040001</v>
      </c>
      <c r="E33">
        <f t="shared" si="11"/>
        <v>1.1577964774760638</v>
      </c>
      <c r="O33">
        <v>29</v>
      </c>
      <c r="P33">
        <v>0.91530000000300005</v>
      </c>
      <c r="Q33">
        <f t="shared" si="12"/>
        <v>0.56999999999999995</v>
      </c>
      <c r="R33">
        <f t="shared" si="0"/>
        <v>0.17637416478086121</v>
      </c>
      <c r="S33">
        <f t="shared" si="13"/>
        <v>-3.0509252774302462E-3</v>
      </c>
      <c r="AC33">
        <v>1.2204000000040001</v>
      </c>
      <c r="AD33">
        <v>0.91530000000300005</v>
      </c>
      <c r="AE33">
        <v>29</v>
      </c>
      <c r="AF33">
        <f t="shared" si="1"/>
        <v>0.57999999999999996</v>
      </c>
      <c r="AG33">
        <f t="shared" si="15"/>
        <v>0.56000000000000005</v>
      </c>
      <c r="AH33">
        <f t="shared" si="3"/>
        <v>0.20189347914185077</v>
      </c>
      <c r="AI33">
        <f t="shared" si="4"/>
        <v>0.49878285880070905</v>
      </c>
      <c r="AJ33">
        <f t="shared" si="5"/>
        <v>6.1217141199291003E-2</v>
      </c>
      <c r="AO33">
        <v>0.91530000000300005</v>
      </c>
      <c r="AP33">
        <v>29</v>
      </c>
      <c r="AQ33">
        <f t="shared" si="6"/>
        <v>0.57999999999999996</v>
      </c>
      <c r="AR33">
        <f t="shared" si="7"/>
        <v>-3.0509252774302462E-3</v>
      </c>
      <c r="AS33" s="17">
        <f t="shared" si="8"/>
        <v>0.49878285880070905</v>
      </c>
      <c r="AT33">
        <f t="shared" si="9"/>
        <v>8.121714119929091E-2</v>
      </c>
    </row>
    <row r="34" spans="2:46" ht="15.6" x14ac:dyDescent="0.3">
      <c r="B34" s="7">
        <f t="shared" si="14"/>
        <v>0.91610186017854023</v>
      </c>
      <c r="C34">
        <f t="shared" si="10"/>
        <v>0.26282524238527133</v>
      </c>
      <c r="D34">
        <v>0.61020000000200003</v>
      </c>
      <c r="E34">
        <f t="shared" si="11"/>
        <v>-1.1638983280309261</v>
      </c>
      <c r="O34">
        <v>30</v>
      </c>
      <c r="P34">
        <v>0.91530000000300005</v>
      </c>
      <c r="Q34">
        <f t="shared" si="12"/>
        <v>0.59</v>
      </c>
      <c r="R34">
        <f t="shared" si="0"/>
        <v>0.22754497664114934</v>
      </c>
      <c r="S34">
        <f t="shared" si="13"/>
        <v>-3.0509252774302462E-3</v>
      </c>
      <c r="AC34">
        <v>0.61020000000200003</v>
      </c>
      <c r="AD34">
        <v>0.91530000000300005</v>
      </c>
      <c r="AE34">
        <v>30</v>
      </c>
      <c r="AF34">
        <f t="shared" si="1"/>
        <v>0.6</v>
      </c>
      <c r="AG34">
        <f t="shared" si="15"/>
        <v>0.57999999999999996</v>
      </c>
      <c r="AH34">
        <f t="shared" si="3"/>
        <v>0.25334710313579978</v>
      </c>
      <c r="AI34">
        <f t="shared" si="4"/>
        <v>0.49878285880070905</v>
      </c>
      <c r="AJ34">
        <f t="shared" si="5"/>
        <v>8.121714119929091E-2</v>
      </c>
      <c r="AO34">
        <v>0.91530000000300005</v>
      </c>
      <c r="AP34">
        <v>30</v>
      </c>
      <c r="AQ34">
        <f t="shared" si="6"/>
        <v>0.6</v>
      </c>
      <c r="AR34">
        <f t="shared" si="7"/>
        <v>-3.0509252774302462E-3</v>
      </c>
      <c r="AS34" s="17">
        <f t="shared" si="8"/>
        <v>0.49878285880070905</v>
      </c>
      <c r="AT34">
        <f t="shared" si="9"/>
        <v>0.10121714119929093</v>
      </c>
    </row>
    <row r="35" spans="2:46" ht="15.6" x14ac:dyDescent="0.3">
      <c r="B35" s="7">
        <f t="shared" si="14"/>
        <v>0.91610186017854023</v>
      </c>
      <c r="C35">
        <f t="shared" si="10"/>
        <v>0.26282524238527133</v>
      </c>
      <c r="D35">
        <v>0.91639452465600002</v>
      </c>
      <c r="E35">
        <f t="shared" si="11"/>
        <v>1.1135326074608154E-3</v>
      </c>
      <c r="O35">
        <v>31</v>
      </c>
      <c r="P35">
        <v>0.91530000000300005</v>
      </c>
      <c r="Q35">
        <f t="shared" si="12"/>
        <v>0.61</v>
      </c>
      <c r="R35">
        <f t="shared" si="0"/>
        <v>0.27931903444745415</v>
      </c>
      <c r="S35">
        <f t="shared" si="13"/>
        <v>-3.0509252774302462E-3</v>
      </c>
      <c r="AC35">
        <v>0.91639452465600002</v>
      </c>
      <c r="AD35">
        <v>0.91530000000300005</v>
      </c>
      <c r="AE35">
        <v>31</v>
      </c>
      <c r="AF35">
        <f t="shared" si="1"/>
        <v>0.62</v>
      </c>
      <c r="AG35">
        <f t="shared" si="15"/>
        <v>0.6</v>
      </c>
      <c r="AH35">
        <f t="shared" si="3"/>
        <v>0.30548078809939727</v>
      </c>
      <c r="AI35">
        <f t="shared" si="4"/>
        <v>0.49878285880070905</v>
      </c>
      <c r="AJ35">
        <f t="shared" si="5"/>
        <v>0.10121714119929093</v>
      </c>
      <c r="AO35">
        <v>0.91530000000300005</v>
      </c>
      <c r="AP35">
        <v>31</v>
      </c>
      <c r="AQ35">
        <f t="shared" si="6"/>
        <v>0.62</v>
      </c>
      <c r="AR35">
        <f t="shared" si="7"/>
        <v>-3.0509252774302462E-3</v>
      </c>
      <c r="AS35" s="17">
        <f t="shared" si="8"/>
        <v>0.49878285880070905</v>
      </c>
      <c r="AT35">
        <f t="shared" si="9"/>
        <v>0.12121714119929095</v>
      </c>
    </row>
    <row r="36" spans="2:46" ht="15.6" x14ac:dyDescent="0.3">
      <c r="B36" s="7">
        <f t="shared" si="14"/>
        <v>0.91610186017854023</v>
      </c>
      <c r="C36">
        <f t="shared" si="10"/>
        <v>0.26282524238527133</v>
      </c>
      <c r="D36">
        <v>0.91530000000300005</v>
      </c>
      <c r="E36">
        <f t="shared" si="11"/>
        <v>-3.050925277431104E-3</v>
      </c>
      <c r="O36">
        <v>32</v>
      </c>
      <c r="P36">
        <v>0.915326595774</v>
      </c>
      <c r="Q36">
        <f t="shared" si="12"/>
        <v>0.63</v>
      </c>
      <c r="R36">
        <f t="shared" si="0"/>
        <v>0.33185334643681658</v>
      </c>
      <c r="S36">
        <f t="shared" si="13"/>
        <v>-2.949733433151597E-3</v>
      </c>
      <c r="AC36">
        <v>0.91530000000300005</v>
      </c>
      <c r="AD36">
        <v>0.915326595774</v>
      </c>
      <c r="AE36">
        <v>32</v>
      </c>
      <c r="AF36">
        <f t="shared" si="1"/>
        <v>0.64</v>
      </c>
      <c r="AG36">
        <f t="shared" si="15"/>
        <v>0.62</v>
      </c>
      <c r="AH36">
        <f t="shared" si="3"/>
        <v>0.35845879325119384</v>
      </c>
      <c r="AI36">
        <f t="shared" si="4"/>
        <v>0.4988232283241032</v>
      </c>
      <c r="AJ36">
        <f t="shared" si="5"/>
        <v>0.1211767716758968</v>
      </c>
      <c r="AO36">
        <v>0.915326595774</v>
      </c>
      <c r="AP36">
        <v>32</v>
      </c>
      <c r="AQ36">
        <f t="shared" si="6"/>
        <v>0.64</v>
      </c>
      <c r="AR36">
        <f t="shared" si="7"/>
        <v>-2.949733433151597E-3</v>
      </c>
      <c r="AS36" s="17">
        <f t="shared" si="8"/>
        <v>0.4988232283241032</v>
      </c>
      <c r="AT36">
        <f t="shared" si="9"/>
        <v>0.14117677167589682</v>
      </c>
    </row>
    <row r="37" spans="2:46" ht="15.6" x14ac:dyDescent="0.3">
      <c r="B37" s="7">
        <f t="shared" si="14"/>
        <v>0.91610186017854023</v>
      </c>
      <c r="C37">
        <f t="shared" si="10"/>
        <v>0.26282524238527133</v>
      </c>
      <c r="D37">
        <v>0.91530000000300005</v>
      </c>
      <c r="E37">
        <f t="shared" si="11"/>
        <v>-3.050925277431104E-3</v>
      </c>
      <c r="O37">
        <v>33</v>
      </c>
      <c r="P37">
        <v>0.91533333333599998</v>
      </c>
      <c r="Q37">
        <f t="shared" si="12"/>
        <v>0.65</v>
      </c>
      <c r="R37">
        <f t="shared" si="0"/>
        <v>0.38532046640756784</v>
      </c>
      <c r="S37">
        <f t="shared" si="13"/>
        <v>-2.9240982927106174E-3</v>
      </c>
      <c r="AC37">
        <v>0.91530000000300005</v>
      </c>
      <c r="AD37">
        <v>0.91533333333599998</v>
      </c>
      <c r="AE37">
        <v>33</v>
      </c>
      <c r="AF37">
        <f t="shared" si="1"/>
        <v>0.66</v>
      </c>
      <c r="AG37">
        <f t="shared" si="15"/>
        <v>0.64</v>
      </c>
      <c r="AH37">
        <f t="shared" si="3"/>
        <v>0.41246312944140473</v>
      </c>
      <c r="AI37">
        <f t="shared" si="4"/>
        <v>0.49883345522138284</v>
      </c>
      <c r="AJ37">
        <f t="shared" si="5"/>
        <v>0.14116654477861718</v>
      </c>
      <c r="AO37">
        <v>0.91533333333599998</v>
      </c>
      <c r="AP37">
        <v>33</v>
      </c>
      <c r="AQ37">
        <f t="shared" si="6"/>
        <v>0.66</v>
      </c>
      <c r="AR37">
        <f t="shared" si="7"/>
        <v>-2.9240982927106174E-3</v>
      </c>
      <c r="AS37" s="17">
        <f t="shared" si="8"/>
        <v>0.49883345522138284</v>
      </c>
      <c r="AT37">
        <f t="shared" si="9"/>
        <v>0.16116654477861719</v>
      </c>
    </row>
    <row r="38" spans="2:46" ht="15.6" x14ac:dyDescent="0.3">
      <c r="B38" s="7">
        <f t="shared" si="14"/>
        <v>0.91610186017854023</v>
      </c>
      <c r="C38">
        <f t="shared" si="10"/>
        <v>0.26282524238527133</v>
      </c>
      <c r="D38">
        <v>0.91533333333599998</v>
      </c>
      <c r="E38">
        <f t="shared" si="11"/>
        <v>-2.9240982927114748E-3</v>
      </c>
      <c r="O38">
        <v>34</v>
      </c>
      <c r="P38">
        <v>0.91572428847099996</v>
      </c>
      <c r="Q38">
        <f t="shared" si="12"/>
        <v>0.67</v>
      </c>
      <c r="R38">
        <f t="shared" si="0"/>
        <v>0.43991316567323396</v>
      </c>
      <c r="S38">
        <f t="shared" si="13"/>
        <v>-1.4365884498512879E-3</v>
      </c>
      <c r="AC38">
        <v>0.91533333333599998</v>
      </c>
      <c r="AD38">
        <v>0.91572428847099996</v>
      </c>
      <c r="AE38">
        <v>34</v>
      </c>
      <c r="AF38">
        <f t="shared" si="1"/>
        <v>0.68</v>
      </c>
      <c r="AG38">
        <f t="shared" si="15"/>
        <v>0.66</v>
      </c>
      <c r="AH38">
        <f t="shared" si="3"/>
        <v>0.46769879911450835</v>
      </c>
      <c r="AI38">
        <f t="shared" si="4"/>
        <v>0.49942688432494936</v>
      </c>
      <c r="AJ38">
        <f t="shared" si="5"/>
        <v>0.16057311567505067</v>
      </c>
      <c r="AO38">
        <v>0.91572428847099996</v>
      </c>
      <c r="AP38">
        <v>34</v>
      </c>
      <c r="AQ38">
        <f t="shared" si="6"/>
        <v>0.68</v>
      </c>
      <c r="AR38">
        <f t="shared" si="7"/>
        <v>-1.4365884498512879E-3</v>
      </c>
      <c r="AS38" s="17">
        <f t="shared" si="8"/>
        <v>0.49942688432494936</v>
      </c>
      <c r="AT38">
        <f t="shared" si="9"/>
        <v>0.18057311567505069</v>
      </c>
    </row>
    <row r="39" spans="2:46" ht="15.6" x14ac:dyDescent="0.3">
      <c r="B39" s="7">
        <f t="shared" si="14"/>
        <v>0.91610186017854023</v>
      </c>
      <c r="C39">
        <f t="shared" si="10"/>
        <v>0.26282524238527133</v>
      </c>
      <c r="D39">
        <v>0.91530000000300005</v>
      </c>
      <c r="E39">
        <f t="shared" si="11"/>
        <v>-3.050925277431104E-3</v>
      </c>
      <c r="O39">
        <v>35</v>
      </c>
      <c r="P39">
        <v>0.91580119928699999</v>
      </c>
      <c r="Q39">
        <f t="shared" si="12"/>
        <v>0.69</v>
      </c>
      <c r="R39">
        <f t="shared" si="0"/>
        <v>0.49585034734745331</v>
      </c>
      <c r="S39">
        <f t="shared" si="13"/>
        <v>-1.1439574403560573E-3</v>
      </c>
      <c r="AC39">
        <v>0.91530000000300005</v>
      </c>
      <c r="AD39">
        <v>0.91580119928699999</v>
      </c>
      <c r="AE39">
        <v>35</v>
      </c>
      <c r="AF39">
        <f t="shared" si="1"/>
        <v>0.7</v>
      </c>
      <c r="AG39">
        <f t="shared" si="15"/>
        <v>0.68</v>
      </c>
      <c r="AH39">
        <f t="shared" si="3"/>
        <v>0.52440051270804078</v>
      </c>
      <c r="AI39">
        <f t="shared" si="4"/>
        <v>0.49954362710960004</v>
      </c>
      <c r="AJ39">
        <f t="shared" si="5"/>
        <v>0.18045637289040001</v>
      </c>
      <c r="AO39">
        <v>0.91580119928699999</v>
      </c>
      <c r="AP39">
        <v>35</v>
      </c>
      <c r="AQ39">
        <f t="shared" si="6"/>
        <v>0.7</v>
      </c>
      <c r="AR39">
        <f t="shared" si="7"/>
        <v>-1.1439574403560573E-3</v>
      </c>
      <c r="AS39" s="17">
        <f t="shared" si="8"/>
        <v>0.49954362710960004</v>
      </c>
      <c r="AT39">
        <f t="shared" si="9"/>
        <v>0.20045637289039991</v>
      </c>
    </row>
    <row r="40" spans="2:46" ht="15.6" x14ac:dyDescent="0.3">
      <c r="B40" s="7">
        <f t="shared" si="14"/>
        <v>0.91610186017854023</v>
      </c>
      <c r="C40">
        <f t="shared" si="10"/>
        <v>0.26282524238527133</v>
      </c>
      <c r="D40">
        <v>0.91530000000300005</v>
      </c>
      <c r="E40">
        <f t="shared" si="11"/>
        <v>-3.050925277431104E-3</v>
      </c>
      <c r="O40">
        <v>36</v>
      </c>
      <c r="P40">
        <v>0.91610358299899997</v>
      </c>
      <c r="Q40">
        <f t="shared" si="12"/>
        <v>0.71</v>
      </c>
      <c r="R40">
        <f t="shared" si="0"/>
        <v>0.5533847195556727</v>
      </c>
      <c r="S40">
        <f t="shared" si="13"/>
        <v>6.5550037900623962E-6</v>
      </c>
      <c r="AC40">
        <v>0.91530000000300005</v>
      </c>
      <c r="AD40">
        <v>0.91610358299899997</v>
      </c>
      <c r="AE40">
        <v>36</v>
      </c>
      <c r="AF40">
        <f t="shared" si="1"/>
        <v>0.72</v>
      </c>
      <c r="AG40">
        <f t="shared" si="15"/>
        <v>0.7</v>
      </c>
      <c r="AH40">
        <f t="shared" si="3"/>
        <v>0.58284150727121631</v>
      </c>
      <c r="AI40">
        <f t="shared" si="4"/>
        <v>0.50000261506816002</v>
      </c>
      <c r="AJ40">
        <f t="shared" si="5"/>
        <v>0.19999738493183994</v>
      </c>
      <c r="AO40">
        <v>0.91610358299899997</v>
      </c>
      <c r="AP40">
        <v>36</v>
      </c>
      <c r="AQ40">
        <f t="shared" si="6"/>
        <v>0.72</v>
      </c>
      <c r="AR40">
        <f t="shared" si="7"/>
        <v>6.5550037900623962E-6</v>
      </c>
      <c r="AS40" s="17">
        <f t="shared" si="8"/>
        <v>0.50000261506816002</v>
      </c>
      <c r="AT40">
        <f t="shared" si="9"/>
        <v>0.21999738493183996</v>
      </c>
    </row>
    <row r="41" spans="2:46" ht="15.6" x14ac:dyDescent="0.3">
      <c r="B41" s="7">
        <f t="shared" si="14"/>
        <v>0.91610186017854023</v>
      </c>
      <c r="C41">
        <f t="shared" si="10"/>
        <v>0.26282524238527133</v>
      </c>
      <c r="D41">
        <v>0.61020000000200003</v>
      </c>
      <c r="E41">
        <f t="shared" si="11"/>
        <v>-1.1638983280309261</v>
      </c>
      <c r="O41">
        <v>37</v>
      </c>
      <c r="P41">
        <v>0.91621382376299998</v>
      </c>
      <c r="Q41">
        <f t="shared" si="12"/>
        <v>0.73</v>
      </c>
      <c r="R41">
        <f t="shared" si="0"/>
        <v>0.61281299101662734</v>
      </c>
      <c r="S41">
        <f t="shared" si="13"/>
        <v>4.260001187246962E-4</v>
      </c>
      <c r="AC41">
        <v>0.61020000000200003</v>
      </c>
      <c r="AD41">
        <v>0.91621382376299998</v>
      </c>
      <c r="AE41">
        <v>37</v>
      </c>
      <c r="AF41">
        <f t="shared" si="1"/>
        <v>0.74</v>
      </c>
      <c r="AG41">
        <f t="shared" si="15"/>
        <v>0.72</v>
      </c>
      <c r="AH41">
        <f t="shared" si="3"/>
        <v>0.64334540539291696</v>
      </c>
      <c r="AI41">
        <f t="shared" si="4"/>
        <v>0.5001699494536751</v>
      </c>
      <c r="AJ41">
        <f t="shared" si="5"/>
        <v>0.21983005054632487</v>
      </c>
      <c r="AO41">
        <v>0.91621382376299998</v>
      </c>
      <c r="AP41">
        <v>37</v>
      </c>
      <c r="AQ41">
        <f t="shared" si="6"/>
        <v>0.74</v>
      </c>
      <c r="AR41">
        <f t="shared" si="7"/>
        <v>4.260001187246962E-4</v>
      </c>
      <c r="AS41" s="17">
        <f t="shared" si="8"/>
        <v>0.5001699494536751</v>
      </c>
      <c r="AT41">
        <f t="shared" si="9"/>
        <v>0.23983005054632489</v>
      </c>
    </row>
    <row r="42" spans="2:46" ht="15.6" x14ac:dyDescent="0.3">
      <c r="B42" s="7">
        <f t="shared" si="14"/>
        <v>0.91610186017854023</v>
      </c>
      <c r="C42">
        <f t="shared" si="10"/>
        <v>0.26282524238527133</v>
      </c>
      <c r="D42">
        <v>0.915326595774</v>
      </c>
      <c r="E42">
        <f t="shared" si="11"/>
        <v>-2.9497334331524544E-3</v>
      </c>
      <c r="O42">
        <v>38</v>
      </c>
      <c r="P42">
        <v>0.91639452465600002</v>
      </c>
      <c r="Q42">
        <f t="shared" si="12"/>
        <v>0.75</v>
      </c>
      <c r="R42">
        <f t="shared" si="0"/>
        <v>0.67448975019608193</v>
      </c>
      <c r="S42">
        <f t="shared" si="13"/>
        <v>1.1135326074616554E-3</v>
      </c>
      <c r="AC42">
        <v>0.915326595774</v>
      </c>
      <c r="AD42">
        <v>0.91639452465600002</v>
      </c>
      <c r="AE42">
        <v>38</v>
      </c>
      <c r="AF42">
        <f t="shared" si="1"/>
        <v>0.76</v>
      </c>
      <c r="AG42">
        <f t="shared" si="15"/>
        <v>0.74</v>
      </c>
      <c r="AH42">
        <f t="shared" si="3"/>
        <v>0.7063025628400873</v>
      </c>
      <c r="AI42">
        <f t="shared" si="4"/>
        <v>0.50044423514591685</v>
      </c>
      <c r="AJ42">
        <f t="shared" si="5"/>
        <v>0.23955576485408314</v>
      </c>
      <c r="AO42">
        <v>0.91639452465600002</v>
      </c>
      <c r="AP42">
        <v>38</v>
      </c>
      <c r="AQ42">
        <f t="shared" si="6"/>
        <v>0.76</v>
      </c>
      <c r="AR42">
        <f t="shared" si="7"/>
        <v>1.1135326074616554E-3</v>
      </c>
      <c r="AS42" s="17">
        <f t="shared" si="8"/>
        <v>0.50044423514591685</v>
      </c>
      <c r="AT42">
        <f t="shared" si="9"/>
        <v>0.25955576485408316</v>
      </c>
    </row>
    <row r="43" spans="2:46" ht="15.6" x14ac:dyDescent="0.3">
      <c r="B43" s="7">
        <f t="shared" si="14"/>
        <v>0.91610186017854023</v>
      </c>
      <c r="C43">
        <f t="shared" si="10"/>
        <v>0.26282524238527133</v>
      </c>
      <c r="D43">
        <v>0.91530000000300005</v>
      </c>
      <c r="E43">
        <f t="shared" si="11"/>
        <v>-3.050925277431104E-3</v>
      </c>
      <c r="O43">
        <v>39</v>
      </c>
      <c r="P43">
        <v>0.92268943506099999</v>
      </c>
      <c r="Q43">
        <f t="shared" si="12"/>
        <v>0.77</v>
      </c>
      <c r="R43">
        <f t="shared" si="0"/>
        <v>0.73884684918521393</v>
      </c>
      <c r="S43">
        <f t="shared" si="13"/>
        <v>2.5064468019412419E-2</v>
      </c>
      <c r="AC43">
        <v>0.91530000000300005</v>
      </c>
      <c r="AD43">
        <v>0.92268943506099999</v>
      </c>
      <c r="AE43">
        <v>39</v>
      </c>
      <c r="AF43">
        <f t="shared" si="1"/>
        <v>0.78</v>
      </c>
      <c r="AG43">
        <f t="shared" si="15"/>
        <v>0.76</v>
      </c>
      <c r="AH43">
        <f t="shared" si="3"/>
        <v>0.77219321418868503</v>
      </c>
      <c r="AI43">
        <f t="shared" si="4"/>
        <v>0.50999822915724069</v>
      </c>
      <c r="AJ43">
        <f t="shared" si="5"/>
        <v>0.25000177084275932</v>
      </c>
      <c r="AO43">
        <v>0.92268943506099999</v>
      </c>
      <c r="AP43">
        <v>39</v>
      </c>
      <c r="AQ43">
        <f t="shared" si="6"/>
        <v>0.78</v>
      </c>
      <c r="AR43">
        <f t="shared" si="7"/>
        <v>2.5064468019412419E-2</v>
      </c>
      <c r="AS43" s="17">
        <f t="shared" si="8"/>
        <v>0.50999822915724069</v>
      </c>
      <c r="AT43">
        <f t="shared" si="9"/>
        <v>0.27000177084275934</v>
      </c>
    </row>
    <row r="44" spans="2:46" ht="15.6" x14ac:dyDescent="0.3">
      <c r="B44" s="7">
        <f t="shared" si="14"/>
        <v>0.91610186017854023</v>
      </c>
      <c r="C44">
        <f t="shared" si="10"/>
        <v>0.26282524238527133</v>
      </c>
      <c r="D44">
        <v>0.61020000000200003</v>
      </c>
      <c r="E44">
        <f t="shared" si="11"/>
        <v>-1.1638983280309261</v>
      </c>
      <c r="O44">
        <v>40</v>
      </c>
      <c r="P44">
        <v>1.2204000000040001</v>
      </c>
      <c r="Q44">
        <f t="shared" si="12"/>
        <v>0.79</v>
      </c>
      <c r="R44">
        <f t="shared" si="0"/>
        <v>0.80642124701824058</v>
      </c>
      <c r="S44">
        <f t="shared" si="13"/>
        <v>1.1577964774760598</v>
      </c>
      <c r="AC44">
        <v>0.61020000000200003</v>
      </c>
      <c r="AD44">
        <v>1.2204000000040001</v>
      </c>
      <c r="AE44">
        <v>40</v>
      </c>
      <c r="AF44">
        <f t="shared" si="1"/>
        <v>0.8</v>
      </c>
      <c r="AG44">
        <f t="shared" si="15"/>
        <v>0.78</v>
      </c>
      <c r="AH44">
        <f t="shared" si="3"/>
        <v>0.84162123357291474</v>
      </c>
      <c r="AI44">
        <f t="shared" si="4"/>
        <v>0.87652644938718871</v>
      </c>
      <c r="AJ44">
        <f t="shared" si="5"/>
        <v>9.6526449387188684E-2</v>
      </c>
      <c r="AO44">
        <v>1.2204000000040001</v>
      </c>
      <c r="AP44">
        <v>40</v>
      </c>
      <c r="AQ44">
        <f t="shared" si="6"/>
        <v>0.8</v>
      </c>
      <c r="AR44">
        <f t="shared" si="7"/>
        <v>1.1577964774760598</v>
      </c>
      <c r="AS44" s="17">
        <f t="shared" si="8"/>
        <v>0.87652644938718871</v>
      </c>
      <c r="AT44">
        <f t="shared" si="9"/>
        <v>7.6526449387188666E-2</v>
      </c>
    </row>
    <row r="45" spans="2:46" ht="15.6" x14ac:dyDescent="0.3">
      <c r="B45" s="7">
        <f t="shared" si="14"/>
        <v>0.91610186017854023</v>
      </c>
      <c r="C45">
        <f t="shared" si="10"/>
        <v>0.26282524238527133</v>
      </c>
      <c r="D45">
        <v>1.222507013815</v>
      </c>
      <c r="E45">
        <f t="shared" si="11"/>
        <v>1.165813263808601</v>
      </c>
      <c r="O45">
        <v>41</v>
      </c>
      <c r="P45">
        <v>1.2204000000040001</v>
      </c>
      <c r="Q45">
        <f t="shared" si="12"/>
        <v>0.81</v>
      </c>
      <c r="R45">
        <f t="shared" si="0"/>
        <v>0.87789629505122857</v>
      </c>
      <c r="S45">
        <f t="shared" si="13"/>
        <v>1.1577964774760598</v>
      </c>
      <c r="AC45">
        <v>1.222507013815</v>
      </c>
      <c r="AD45">
        <v>1.2204000000040001</v>
      </c>
      <c r="AE45">
        <v>41</v>
      </c>
      <c r="AF45">
        <f t="shared" si="1"/>
        <v>0.82</v>
      </c>
      <c r="AG45">
        <f t="shared" si="15"/>
        <v>0.8</v>
      </c>
      <c r="AH45">
        <f t="shared" si="3"/>
        <v>0.91536508784281256</v>
      </c>
      <c r="AI45">
        <f t="shared" si="4"/>
        <v>0.87652644938718871</v>
      </c>
      <c r="AJ45">
        <f t="shared" si="5"/>
        <v>7.6526449387188666E-2</v>
      </c>
      <c r="AO45">
        <v>1.2204000000040001</v>
      </c>
      <c r="AP45">
        <v>41</v>
      </c>
      <c r="AQ45">
        <f t="shared" si="6"/>
        <v>0.82</v>
      </c>
      <c r="AR45">
        <f t="shared" si="7"/>
        <v>1.1577964774760598</v>
      </c>
      <c r="AS45" s="17">
        <f t="shared" si="8"/>
        <v>0.87652644938718871</v>
      </c>
      <c r="AT45">
        <f t="shared" si="9"/>
        <v>5.652644938718876E-2</v>
      </c>
    </row>
    <row r="46" spans="2:46" ht="15.6" x14ac:dyDescent="0.3">
      <c r="B46" s="7">
        <f t="shared" si="14"/>
        <v>0.91610186017854023</v>
      </c>
      <c r="C46">
        <f t="shared" si="10"/>
        <v>0.26282524238527133</v>
      </c>
      <c r="D46">
        <v>1.2204000000040001</v>
      </c>
      <c r="E46">
        <f t="shared" si="11"/>
        <v>1.1577964774760638</v>
      </c>
      <c r="O46">
        <v>42</v>
      </c>
      <c r="P46">
        <v>1.2204000000040001</v>
      </c>
      <c r="Q46">
        <f t="shared" si="12"/>
        <v>0.83</v>
      </c>
      <c r="R46">
        <f t="shared" si="0"/>
        <v>0.95416525314619549</v>
      </c>
      <c r="S46">
        <f t="shared" si="13"/>
        <v>1.1577964774760598</v>
      </c>
      <c r="AC46">
        <v>1.2204000000040001</v>
      </c>
      <c r="AD46">
        <v>1.2204000000040001</v>
      </c>
      <c r="AE46">
        <v>42</v>
      </c>
      <c r="AF46">
        <f t="shared" si="1"/>
        <v>0.84</v>
      </c>
      <c r="AG46">
        <f t="shared" si="15"/>
        <v>0.82</v>
      </c>
      <c r="AH46">
        <f t="shared" si="3"/>
        <v>0.9944578832097497</v>
      </c>
      <c r="AI46">
        <f t="shared" si="4"/>
        <v>0.87652644938718871</v>
      </c>
      <c r="AJ46">
        <f t="shared" si="5"/>
        <v>5.652644938718876E-2</v>
      </c>
      <c r="AO46">
        <v>1.2204000000040001</v>
      </c>
      <c r="AP46">
        <v>42</v>
      </c>
      <c r="AQ46">
        <f t="shared" si="6"/>
        <v>0.84</v>
      </c>
      <c r="AR46">
        <f t="shared" si="7"/>
        <v>1.1577964774760598</v>
      </c>
      <c r="AS46" s="17">
        <f t="shared" si="8"/>
        <v>0.87652644938718871</v>
      </c>
      <c r="AT46">
        <f t="shared" si="9"/>
        <v>3.6526449387188742E-2</v>
      </c>
    </row>
    <row r="47" spans="2:46" ht="15.6" x14ac:dyDescent="0.3">
      <c r="B47" s="7">
        <f t="shared" si="14"/>
        <v>0.91610186017854023</v>
      </c>
      <c r="C47">
        <f t="shared" si="10"/>
        <v>0.26282524238527133</v>
      </c>
      <c r="D47">
        <v>1.5255000000050001</v>
      </c>
      <c r="E47">
        <f t="shared" si="11"/>
        <v>2.3186438802295588</v>
      </c>
      <c r="O47">
        <v>43</v>
      </c>
      <c r="P47">
        <v>1.2204000000040001</v>
      </c>
      <c r="Q47">
        <f t="shared" si="12"/>
        <v>0.85</v>
      </c>
      <c r="R47">
        <f t="shared" si="0"/>
        <v>1.0364333894937898</v>
      </c>
      <c r="S47">
        <f t="shared" si="13"/>
        <v>1.1577964774760598</v>
      </c>
      <c r="AC47">
        <v>1.5255000000050001</v>
      </c>
      <c r="AD47">
        <v>1.2204000000040001</v>
      </c>
      <c r="AE47">
        <v>43</v>
      </c>
      <c r="AF47">
        <f t="shared" si="1"/>
        <v>0.86</v>
      </c>
      <c r="AG47">
        <f>(AE47-1)/$AM$5</f>
        <v>0.84</v>
      </c>
      <c r="AH47">
        <f t="shared" si="3"/>
        <v>1.0803193408149565</v>
      </c>
      <c r="AI47">
        <f t="shared" si="4"/>
        <v>0.87652644938718871</v>
      </c>
      <c r="AJ47">
        <f t="shared" si="5"/>
        <v>3.6526449387188742E-2</v>
      </c>
      <c r="AO47">
        <v>1.2204000000040001</v>
      </c>
      <c r="AP47">
        <v>43</v>
      </c>
      <c r="AQ47">
        <f t="shared" si="6"/>
        <v>0.86</v>
      </c>
      <c r="AR47">
        <f t="shared" si="7"/>
        <v>1.1577964774760598</v>
      </c>
      <c r="AS47" s="17">
        <f t="shared" si="8"/>
        <v>0.87652644938718871</v>
      </c>
      <c r="AT47">
        <f t="shared" si="9"/>
        <v>1.6526449387188724E-2</v>
      </c>
    </row>
    <row r="48" spans="2:46" ht="15.6" x14ac:dyDescent="0.3">
      <c r="B48" s="7">
        <f t="shared" si="14"/>
        <v>0.91610186017854023</v>
      </c>
      <c r="C48">
        <f t="shared" si="10"/>
        <v>0.26282524238527133</v>
      </c>
      <c r="D48">
        <v>0.91530000000300005</v>
      </c>
      <c r="E48">
        <f t="shared" si="11"/>
        <v>-3.050925277431104E-3</v>
      </c>
      <c r="O48">
        <v>44</v>
      </c>
      <c r="P48">
        <v>1.2204000000040001</v>
      </c>
      <c r="Q48">
        <f t="shared" si="12"/>
        <v>0.87</v>
      </c>
      <c r="R48">
        <f t="shared" si="0"/>
        <v>1.1263911290388013</v>
      </c>
      <c r="S48">
        <f t="shared" si="13"/>
        <v>1.1577964774760598</v>
      </c>
      <c r="AC48">
        <v>0.91530000000300005</v>
      </c>
      <c r="AD48">
        <v>1.2204000000040001</v>
      </c>
      <c r="AE48">
        <v>44</v>
      </c>
      <c r="AF48">
        <f t="shared" si="1"/>
        <v>0.88</v>
      </c>
      <c r="AG48">
        <f t="shared" si="15"/>
        <v>0.86</v>
      </c>
      <c r="AH48">
        <f t="shared" si="3"/>
        <v>1.1749867920660904</v>
      </c>
      <c r="AI48">
        <f t="shared" si="4"/>
        <v>0.87652644938718871</v>
      </c>
      <c r="AJ48">
        <f t="shared" si="5"/>
        <v>1.6526449387188724E-2</v>
      </c>
      <c r="AO48">
        <v>1.2204000000040001</v>
      </c>
      <c r="AP48">
        <v>44</v>
      </c>
      <c r="AQ48">
        <f t="shared" si="6"/>
        <v>0.88</v>
      </c>
      <c r="AR48">
        <f t="shared" si="7"/>
        <v>1.1577964774760598</v>
      </c>
      <c r="AS48" s="17">
        <f t="shared" si="8"/>
        <v>0.87652644938718871</v>
      </c>
      <c r="AT48">
        <f t="shared" si="9"/>
        <v>3.4735506128112936E-3</v>
      </c>
    </row>
    <row r="49" spans="1:46" ht="15.6" x14ac:dyDescent="0.3">
      <c r="B49" s="7">
        <f t="shared" si="14"/>
        <v>0.91610186017854023</v>
      </c>
      <c r="C49">
        <f t="shared" si="10"/>
        <v>0.26282524238527133</v>
      </c>
      <c r="D49">
        <v>1.2204000000040001</v>
      </c>
      <c r="E49">
        <f t="shared" si="11"/>
        <v>1.1577964774760638</v>
      </c>
      <c r="O49">
        <v>45</v>
      </c>
      <c r="P49">
        <v>1.2204000000040001</v>
      </c>
      <c r="Q49">
        <f t="shared" si="12"/>
        <v>0.89</v>
      </c>
      <c r="R49">
        <f t="shared" si="0"/>
        <v>1.2265281200366105</v>
      </c>
      <c r="S49">
        <f t="shared" si="13"/>
        <v>1.1577964774760598</v>
      </c>
      <c r="AC49">
        <v>1.2204000000040001</v>
      </c>
      <c r="AD49">
        <v>1.2204000000040001</v>
      </c>
      <c r="AE49">
        <v>45</v>
      </c>
      <c r="AF49">
        <f t="shared" si="1"/>
        <v>0.9</v>
      </c>
      <c r="AG49">
        <f t="shared" si="15"/>
        <v>0.88</v>
      </c>
      <c r="AH49">
        <f t="shared" si="3"/>
        <v>1.2815515655446006</v>
      </c>
      <c r="AI49">
        <f t="shared" si="4"/>
        <v>0.87652644938718871</v>
      </c>
      <c r="AJ49">
        <f t="shared" si="5"/>
        <v>3.4735506128112936E-3</v>
      </c>
      <c r="AO49">
        <v>1.2204000000040001</v>
      </c>
      <c r="AP49">
        <v>45</v>
      </c>
      <c r="AQ49">
        <f t="shared" si="6"/>
        <v>0.9</v>
      </c>
      <c r="AR49">
        <f t="shared" si="7"/>
        <v>1.1577964774760598</v>
      </c>
      <c r="AS49" s="17">
        <f t="shared" si="8"/>
        <v>0.87652644938718871</v>
      </c>
      <c r="AT49">
        <f t="shared" si="9"/>
        <v>2.3473550612811311E-2</v>
      </c>
    </row>
    <row r="50" spans="1:46" ht="15.6" x14ac:dyDescent="0.3">
      <c r="B50" s="7">
        <f t="shared" si="14"/>
        <v>0.91610186017854023</v>
      </c>
      <c r="C50">
        <f t="shared" si="10"/>
        <v>0.26282524238527133</v>
      </c>
      <c r="D50">
        <v>0.61020000000200003</v>
      </c>
      <c r="E50">
        <f t="shared" si="11"/>
        <v>-1.1638983280309261</v>
      </c>
      <c r="O50">
        <v>46</v>
      </c>
      <c r="P50">
        <v>1.220789647273</v>
      </c>
      <c r="Q50">
        <f t="shared" si="12"/>
        <v>0.91</v>
      </c>
      <c r="R50">
        <f t="shared" si="0"/>
        <v>1.3407550336902161</v>
      </c>
      <c r="S50">
        <f t="shared" si="13"/>
        <v>1.1592790111378333</v>
      </c>
      <c r="AC50">
        <v>0.61020000000200003</v>
      </c>
      <c r="AD50">
        <v>1.220789647273</v>
      </c>
      <c r="AE50">
        <v>46</v>
      </c>
      <c r="AF50">
        <f t="shared" si="1"/>
        <v>0.92</v>
      </c>
      <c r="AG50">
        <f t="shared" si="15"/>
        <v>0.9</v>
      </c>
      <c r="AH50">
        <f t="shared" si="3"/>
        <v>1.4050715603096329</v>
      </c>
      <c r="AI50">
        <f t="shared" si="4"/>
        <v>0.87682876286419187</v>
      </c>
      <c r="AJ50">
        <f t="shared" si="5"/>
        <v>2.3171237135808154E-2</v>
      </c>
      <c r="AO50">
        <v>1.220789647273</v>
      </c>
      <c r="AP50">
        <v>46</v>
      </c>
      <c r="AQ50">
        <f t="shared" si="6"/>
        <v>0.92</v>
      </c>
      <c r="AR50">
        <f t="shared" si="7"/>
        <v>1.1592790111378333</v>
      </c>
      <c r="AS50" s="17">
        <f t="shared" si="8"/>
        <v>0.87682876286419187</v>
      </c>
      <c r="AT50">
        <f t="shared" si="9"/>
        <v>4.3171237135808171E-2</v>
      </c>
    </row>
    <row r="51" spans="1:46" ht="15.6" x14ac:dyDescent="0.3">
      <c r="B51" s="7">
        <f t="shared" si="14"/>
        <v>0.91610186017854023</v>
      </c>
      <c r="C51">
        <f t="shared" si="10"/>
        <v>0.26282524238527133</v>
      </c>
      <c r="D51">
        <v>0.91530000000300005</v>
      </c>
      <c r="E51">
        <f t="shared" si="11"/>
        <v>-3.050925277431104E-3</v>
      </c>
      <c r="O51">
        <v>47</v>
      </c>
      <c r="P51">
        <v>1.221610090177</v>
      </c>
      <c r="Q51">
        <f t="shared" si="12"/>
        <v>0.93</v>
      </c>
      <c r="R51">
        <f t="shared" si="0"/>
        <v>1.4757910281791713</v>
      </c>
      <c r="S51">
        <f t="shared" si="13"/>
        <v>1.1624006401585241</v>
      </c>
      <c r="AC51">
        <v>0.91530000000300005</v>
      </c>
      <c r="AD51">
        <v>1.221610090177</v>
      </c>
      <c r="AE51">
        <v>47</v>
      </c>
      <c r="AF51">
        <f t="shared" si="1"/>
        <v>0.94</v>
      </c>
      <c r="AG51">
        <f>(AE51-1)/$AM$5</f>
        <v>0.92</v>
      </c>
      <c r="AH51">
        <f t="shared" si="3"/>
        <v>1.5547735945968528</v>
      </c>
      <c r="AI51">
        <f t="shared" si="4"/>
        <v>0.87746361830713249</v>
      </c>
      <c r="AJ51">
        <f t="shared" si="5"/>
        <v>4.2536381692867553E-2</v>
      </c>
      <c r="AO51">
        <v>1.221610090177</v>
      </c>
      <c r="AP51">
        <v>47</v>
      </c>
      <c r="AQ51">
        <f t="shared" si="6"/>
        <v>0.94</v>
      </c>
      <c r="AR51">
        <f t="shared" si="7"/>
        <v>1.1624006401585241</v>
      </c>
      <c r="AS51" s="17">
        <f t="shared" si="8"/>
        <v>0.87746361830713249</v>
      </c>
      <c r="AT51">
        <f t="shared" si="9"/>
        <v>6.253638169286746E-2</v>
      </c>
    </row>
    <row r="52" spans="1:46" ht="15.6" x14ac:dyDescent="0.3">
      <c r="B52" s="7">
        <f t="shared" si="14"/>
        <v>0.91610186017854023</v>
      </c>
      <c r="C52">
        <f t="shared" si="10"/>
        <v>0.26282524238527133</v>
      </c>
      <c r="D52">
        <v>0.30510000000100002</v>
      </c>
      <c r="E52">
        <f t="shared" si="11"/>
        <v>-2.324745730784421</v>
      </c>
      <c r="O52">
        <v>48</v>
      </c>
      <c r="P52">
        <v>1.222507013815</v>
      </c>
      <c r="Q52">
        <f t="shared" si="12"/>
        <v>0.95</v>
      </c>
      <c r="R52">
        <f t="shared" si="0"/>
        <v>1.6448536269514715</v>
      </c>
      <c r="S52">
        <f t="shared" si="13"/>
        <v>1.165813263808597</v>
      </c>
      <c r="AC52">
        <v>0.30510000000100002</v>
      </c>
      <c r="AD52">
        <v>1.222507013815</v>
      </c>
      <c r="AE52">
        <v>48</v>
      </c>
      <c r="AF52">
        <f t="shared" si="1"/>
        <v>0.96</v>
      </c>
      <c r="AG52">
        <f t="shared" si="15"/>
        <v>0.94</v>
      </c>
      <c r="AH52">
        <f t="shared" si="3"/>
        <v>1.7506860712521695</v>
      </c>
      <c r="AI52">
        <f t="shared" si="4"/>
        <v>0.87815502334545448</v>
      </c>
      <c r="AJ52">
        <f t="shared" si="5"/>
        <v>6.1844976654545469E-2</v>
      </c>
      <c r="AO52">
        <v>1.222507013815</v>
      </c>
      <c r="AP52">
        <v>48</v>
      </c>
      <c r="AQ52">
        <f t="shared" si="6"/>
        <v>0.96</v>
      </c>
      <c r="AR52">
        <f t="shared" si="7"/>
        <v>1.165813263808597</v>
      </c>
      <c r="AS52" s="17">
        <f t="shared" si="8"/>
        <v>0.87815502334545448</v>
      </c>
      <c r="AT52">
        <f t="shared" si="9"/>
        <v>8.1844976654545487E-2</v>
      </c>
    </row>
    <row r="53" spans="1:46" ht="15.6" x14ac:dyDescent="0.3">
      <c r="B53" s="7">
        <f t="shared" si="14"/>
        <v>0.91610186017854023</v>
      </c>
      <c r="C53">
        <f t="shared" si="10"/>
        <v>0.26282524238527133</v>
      </c>
      <c r="D53">
        <v>0.91530000000300005</v>
      </c>
      <c r="E53">
        <f t="shared" si="11"/>
        <v>-3.050925277431104E-3</v>
      </c>
      <c r="O53">
        <v>49</v>
      </c>
      <c r="P53">
        <v>1.5255000000050001</v>
      </c>
      <c r="Q53">
        <f t="shared" si="12"/>
        <v>0.97</v>
      </c>
      <c r="R53">
        <f t="shared" si="0"/>
        <v>1.8807936081512504</v>
      </c>
      <c r="S53">
        <f t="shared" si="13"/>
        <v>2.3186438802295499</v>
      </c>
      <c r="AC53">
        <v>0.91530000000300005</v>
      </c>
      <c r="AD53">
        <v>1.5255000000050001</v>
      </c>
      <c r="AE53">
        <v>49</v>
      </c>
      <c r="AF53">
        <f t="shared" si="1"/>
        <v>0.98</v>
      </c>
      <c r="AG53">
        <f t="shared" si="15"/>
        <v>0.96</v>
      </c>
      <c r="AH53">
        <f t="shared" si="3"/>
        <v>2.0537489106318221</v>
      </c>
      <c r="AI53">
        <f t="shared" si="4"/>
        <v>0.9897928231174431</v>
      </c>
      <c r="AJ53">
        <f t="shared" si="5"/>
        <v>2.9792823117443135E-2</v>
      </c>
      <c r="AO53">
        <v>1.5255000000050001</v>
      </c>
      <c r="AP53">
        <v>49</v>
      </c>
      <c r="AQ53">
        <f t="shared" si="6"/>
        <v>0.98</v>
      </c>
      <c r="AR53">
        <f t="shared" si="7"/>
        <v>2.3186438802295499</v>
      </c>
      <c r="AS53" s="17">
        <f t="shared" si="8"/>
        <v>0.9897928231174431</v>
      </c>
      <c r="AT53">
        <f t="shared" si="9"/>
        <v>9.7928231174431168E-3</v>
      </c>
    </row>
    <row r="54" spans="1:46" ht="15.6" x14ac:dyDescent="0.3">
      <c r="B54" s="7">
        <f t="shared" si="14"/>
        <v>0.91610186017854023</v>
      </c>
      <c r="C54">
        <f t="shared" si="10"/>
        <v>0.26282524238527133</v>
      </c>
      <c r="D54">
        <v>0.91530000000300005</v>
      </c>
      <c r="E54">
        <f t="shared" si="11"/>
        <v>-3.050925277431104E-3</v>
      </c>
      <c r="O54">
        <v>50</v>
      </c>
      <c r="P54">
        <v>1.5506994742060001</v>
      </c>
      <c r="Q54">
        <f t="shared" si="12"/>
        <v>0.99</v>
      </c>
      <c r="R54">
        <f t="shared" si="0"/>
        <v>2.3263478740408408</v>
      </c>
      <c r="S54">
        <f>(P54-$P$55)/$P$56</f>
        <v>2.4145230810715312</v>
      </c>
      <c r="AC54">
        <v>0.91530000000300005</v>
      </c>
      <c r="AD54">
        <v>1.5506994742060001</v>
      </c>
      <c r="AE54">
        <v>50</v>
      </c>
      <c r="AF54">
        <f t="shared" si="1"/>
        <v>1</v>
      </c>
      <c r="AG54">
        <f t="shared" si="15"/>
        <v>0.98</v>
      </c>
      <c r="AH54" t="str">
        <f t="shared" si="3"/>
        <v/>
      </c>
      <c r="AI54">
        <f t="shared" si="4"/>
        <v>0.99212208765952326</v>
      </c>
      <c r="AJ54">
        <f t="shared" si="5"/>
        <v>1.2122087659523273E-2</v>
      </c>
      <c r="AO54">
        <v>1.5506994742060001</v>
      </c>
      <c r="AP54">
        <v>50</v>
      </c>
      <c r="AQ54">
        <f t="shared" si="6"/>
        <v>1</v>
      </c>
      <c r="AR54">
        <f t="shared" si="7"/>
        <v>2.4145230810715312</v>
      </c>
      <c r="AS54" s="17">
        <f t="shared" si="8"/>
        <v>0.99212208765952326</v>
      </c>
      <c r="AT54">
        <f t="shared" si="9"/>
        <v>7.8779123404767448E-3</v>
      </c>
    </row>
    <row r="55" spans="1:46" x14ac:dyDescent="0.3">
      <c r="C55" t="s">
        <v>22</v>
      </c>
      <c r="D55" s="7">
        <f>AVERAGE(D5:D54)</f>
        <v>0.91610186017854023</v>
      </c>
      <c r="O55" t="s">
        <v>22</v>
      </c>
      <c r="P55" s="7">
        <f>AVERAGE(P5:P54)</f>
        <v>0.91610186017854001</v>
      </c>
    </row>
    <row r="56" spans="1:46" x14ac:dyDescent="0.3">
      <c r="C56" t="s">
        <v>23</v>
      </c>
      <c r="D56">
        <f>STDEV(D5:D54)</f>
        <v>0.26282524238527133</v>
      </c>
      <c r="O56" t="s">
        <v>34</v>
      </c>
      <c r="P56">
        <f>_xlfn.STDEV.S(P5:P54)</f>
        <v>0.26282524238527244</v>
      </c>
    </row>
    <row r="57" spans="1:46" x14ac:dyDescent="0.3">
      <c r="C57" t="s">
        <v>26</v>
      </c>
      <c r="D57">
        <f>SKEW(D5:D54)</f>
        <v>-0.17350563726348589</v>
      </c>
    </row>
    <row r="60" spans="1:46" x14ac:dyDescent="0.3">
      <c r="A60" t="s">
        <v>37</v>
      </c>
      <c r="O60" t="s">
        <v>67</v>
      </c>
      <c r="AC60" t="s">
        <v>66</v>
      </c>
    </row>
    <row r="61" spans="1:46" x14ac:dyDescent="0.3">
      <c r="D61" t="s">
        <v>24</v>
      </c>
      <c r="E61" t="s">
        <v>25</v>
      </c>
      <c r="O61" t="s">
        <v>29</v>
      </c>
      <c r="P61" t="s">
        <v>24</v>
      </c>
      <c r="Q61" t="s">
        <v>30</v>
      </c>
      <c r="R61" t="s">
        <v>31</v>
      </c>
      <c r="S61" t="s">
        <v>32</v>
      </c>
      <c r="AC61" t="s">
        <v>24</v>
      </c>
      <c r="AD61" t="s">
        <v>58</v>
      </c>
      <c r="AE61" t="s">
        <v>59</v>
      </c>
      <c r="AF61" t="s">
        <v>60</v>
      </c>
      <c r="AG61" t="s">
        <v>61</v>
      </c>
      <c r="AH61" t="s">
        <v>62</v>
      </c>
      <c r="AI61" t="s">
        <v>63</v>
      </c>
      <c r="AJ61" t="s">
        <v>64</v>
      </c>
    </row>
    <row r="62" spans="1:46" x14ac:dyDescent="0.3">
      <c r="D62">
        <v>0.91530000000300005</v>
      </c>
      <c r="E62">
        <f>STANDARDIZE(D62,$D$162,$D$163)</f>
        <v>3.9822865927528532E-2</v>
      </c>
      <c r="O62">
        <v>1</v>
      </c>
      <c r="P62">
        <v>0.30510000000100002</v>
      </c>
      <c r="Q62">
        <f>(O62-0.5)/100</f>
        <v>5.0000000000000001E-3</v>
      </c>
      <c r="R62">
        <f>_xlfn.NORM.S.INV(Q62)</f>
        <v>-2.5758293035488999</v>
      </c>
      <c r="S62">
        <f>STANDARDIZE(P62,$P$162,$P$163)</f>
        <v>-2.2089248849057839</v>
      </c>
      <c r="AC62">
        <v>0.91530000000300005</v>
      </c>
      <c r="AD62">
        <v>0.30510000000100002</v>
      </c>
      <c r="AE62">
        <v>1</v>
      </c>
      <c r="AF62">
        <f>AE62/$AM$62</f>
        <v>0.01</v>
      </c>
      <c r="AG62">
        <f>(AE62-1)/$AM$62</f>
        <v>0</v>
      </c>
      <c r="AH62">
        <f>IF(AF62&lt;1,_xlfn.NORM.S.INV(AF62),"")</f>
        <v>-2.3263478740408408</v>
      </c>
      <c r="AI62">
        <f>_xlfn.NORM.DIST(AD62,$AM$63,$AM$64,TRUE)</f>
        <v>1.3589932998991494E-2</v>
      </c>
      <c r="AJ62">
        <f>ABS(AI62-AG62)</f>
        <v>1.3589932998991494E-2</v>
      </c>
      <c r="AL62" t="s">
        <v>57</v>
      </c>
      <c r="AM62">
        <f>COUNT(AD62:AD161)</f>
        <v>100</v>
      </c>
    </row>
    <row r="63" spans="1:46" x14ac:dyDescent="0.3">
      <c r="D63">
        <v>0.91530000000300005</v>
      </c>
      <c r="E63">
        <f t="shared" ref="E63:E126" si="16">STANDARDIZE(D63,$D$162,$D$163)</f>
        <v>3.9822865927528532E-2</v>
      </c>
      <c r="O63">
        <v>2</v>
      </c>
      <c r="P63">
        <v>0.30510000000100002</v>
      </c>
      <c r="Q63">
        <f t="shared" ref="Q63:Q126" si="17">(O63-0.5)/100</f>
        <v>1.4999999999999999E-2</v>
      </c>
      <c r="R63">
        <f t="shared" ref="R63:R126" si="18">_xlfn.NORM.S.INV(Q63)</f>
        <v>-2.1700903775845601</v>
      </c>
      <c r="S63">
        <f t="shared" ref="S63:S126" si="19">STANDARDIZE(P63,$P$162,$P$163)</f>
        <v>-2.2089248849057839</v>
      </c>
      <c r="AC63">
        <v>0.91530000000300005</v>
      </c>
      <c r="AD63">
        <v>0.30510000000100002</v>
      </c>
      <c r="AE63">
        <v>2</v>
      </c>
      <c r="AF63">
        <f t="shared" ref="AF63:AF126" si="20">AE63/$AM$62</f>
        <v>0.02</v>
      </c>
      <c r="AG63">
        <f>(AE63-1)/$AM$62</f>
        <v>0.01</v>
      </c>
      <c r="AH63">
        <f t="shared" ref="AH63:AH126" si="21">IF(AF63&lt;1,_xlfn.NORM.S.INV(AF63),"")</f>
        <v>-2.0537489106318225</v>
      </c>
      <c r="AI63">
        <f t="shared" ref="AI63:AI126" si="22">_xlfn.NORM.DIST(AD63,$AM$63,$AM$64,TRUE)</f>
        <v>1.3589932998991494E-2</v>
      </c>
      <c r="AJ63">
        <f t="shared" ref="AJ63:AJ126" si="23">ABS(AI63-AG63)</f>
        <v>3.5899329989914942E-3</v>
      </c>
      <c r="AL63" t="s">
        <v>55</v>
      </c>
      <c r="AM63">
        <f>AVERAGE(AD62:AD161)</f>
        <v>0.90449402464180073</v>
      </c>
    </row>
    <row r="64" spans="1:46" x14ac:dyDescent="0.3">
      <c r="D64">
        <v>1.2204000000040001</v>
      </c>
      <c r="E64">
        <f t="shared" si="16"/>
        <v>1.1641967413441803</v>
      </c>
      <c r="O64">
        <v>3</v>
      </c>
      <c r="P64">
        <v>0.30510000000100002</v>
      </c>
      <c r="Q64">
        <f t="shared" si="17"/>
        <v>2.5000000000000001E-2</v>
      </c>
      <c r="R64">
        <f t="shared" si="18"/>
        <v>-1.9599639845400538</v>
      </c>
      <c r="S64">
        <f t="shared" si="19"/>
        <v>-2.2089248849057839</v>
      </c>
      <c r="AC64">
        <v>1.2204000000040001</v>
      </c>
      <c r="AD64">
        <v>0.30510000000100002</v>
      </c>
      <c r="AE64">
        <v>3</v>
      </c>
      <c r="AF64">
        <f t="shared" si="20"/>
        <v>0.03</v>
      </c>
      <c r="AG64">
        <f>(AE64-1)/$AM$62</f>
        <v>0.02</v>
      </c>
      <c r="AH64">
        <f t="shared" si="21"/>
        <v>-1.8807936081512509</v>
      </c>
      <c r="AI64">
        <f t="shared" si="22"/>
        <v>1.3589932998991494E-2</v>
      </c>
      <c r="AJ64">
        <f t="shared" si="23"/>
        <v>6.410067001008506E-3</v>
      </c>
      <c r="AL64" t="s">
        <v>65</v>
      </c>
      <c r="AM64">
        <f>_xlfn.STDEV.S(AD62:AD161)</f>
        <v>0.27135102181909021</v>
      </c>
    </row>
    <row r="65" spans="4:39" x14ac:dyDescent="0.3">
      <c r="D65">
        <v>0.61020000000200003</v>
      </c>
      <c r="E65">
        <f t="shared" si="16"/>
        <v>-1.0845510094891233</v>
      </c>
      <c r="O65">
        <v>4</v>
      </c>
      <c r="P65">
        <v>0.30510000000100002</v>
      </c>
      <c r="Q65">
        <f t="shared" si="17"/>
        <v>3.5000000000000003E-2</v>
      </c>
      <c r="R65">
        <f t="shared" si="18"/>
        <v>-1.8119106729525978</v>
      </c>
      <c r="S65">
        <f t="shared" si="19"/>
        <v>-2.2089248849057839</v>
      </c>
      <c r="AC65">
        <v>0.61020000000200003</v>
      </c>
      <c r="AD65">
        <v>0.30510000000100002</v>
      </c>
      <c r="AE65">
        <v>4</v>
      </c>
      <c r="AF65">
        <f t="shared" si="20"/>
        <v>0.04</v>
      </c>
      <c r="AG65">
        <f t="shared" ref="AG65:AG128" si="24">(AE65-1)/$AM$62</f>
        <v>0.03</v>
      </c>
      <c r="AH65">
        <f t="shared" si="21"/>
        <v>-1.7506860712521695</v>
      </c>
      <c r="AI65">
        <f t="shared" si="22"/>
        <v>1.3589932998991494E-2</v>
      </c>
      <c r="AJ65">
        <f>ABS(AI65-AG65)</f>
        <v>1.6410067001008506E-2</v>
      </c>
      <c r="AL65" t="s">
        <v>56</v>
      </c>
      <c r="AM65">
        <f>MAX(AJ62:AJ161)</f>
        <v>0.26588282684265219</v>
      </c>
    </row>
    <row r="66" spans="4:39" x14ac:dyDescent="0.3">
      <c r="D66">
        <v>0.91530000000300005</v>
      </c>
      <c r="E66">
        <f t="shared" si="16"/>
        <v>3.9822865927528532E-2</v>
      </c>
      <c r="O66">
        <v>5</v>
      </c>
      <c r="P66">
        <v>0.30510000000100002</v>
      </c>
      <c r="Q66">
        <f t="shared" si="17"/>
        <v>4.4999999999999998E-2</v>
      </c>
      <c r="R66">
        <f t="shared" si="18"/>
        <v>-1.6953977102721358</v>
      </c>
      <c r="S66">
        <f t="shared" si="19"/>
        <v>-2.2089248849057839</v>
      </c>
      <c r="AC66">
        <v>0.91530000000300005</v>
      </c>
      <c r="AD66">
        <v>0.30510000000100002</v>
      </c>
      <c r="AE66">
        <v>5</v>
      </c>
      <c r="AF66">
        <f t="shared" si="20"/>
        <v>0.05</v>
      </c>
      <c r="AG66">
        <f t="shared" si="24"/>
        <v>0.04</v>
      </c>
      <c r="AH66">
        <f t="shared" si="21"/>
        <v>-1.6448536269514726</v>
      </c>
      <c r="AI66">
        <f t="shared" si="22"/>
        <v>1.3589932998991494E-2</v>
      </c>
      <c r="AJ66">
        <f t="shared" si="23"/>
        <v>2.6410067001008508E-2</v>
      </c>
    </row>
    <row r="67" spans="4:39" x14ac:dyDescent="0.3">
      <c r="D67">
        <v>0.30510000000100002</v>
      </c>
      <c r="E67">
        <f t="shared" si="16"/>
        <v>-2.208924884905775</v>
      </c>
      <c r="O67">
        <v>6</v>
      </c>
      <c r="P67">
        <v>0.30510000000100002</v>
      </c>
      <c r="Q67">
        <f t="shared" si="17"/>
        <v>5.5E-2</v>
      </c>
      <c r="R67">
        <f t="shared" si="18"/>
        <v>-1.5981931399228173</v>
      </c>
      <c r="S67">
        <f t="shared" si="19"/>
        <v>-2.2089248849057839</v>
      </c>
      <c r="AC67">
        <v>0.30510000000100002</v>
      </c>
      <c r="AD67">
        <v>0.30510000000100002</v>
      </c>
      <c r="AE67">
        <v>6</v>
      </c>
      <c r="AF67">
        <f t="shared" si="20"/>
        <v>0.06</v>
      </c>
      <c r="AG67">
        <f t="shared" si="24"/>
        <v>0.05</v>
      </c>
      <c r="AH67">
        <f t="shared" si="21"/>
        <v>-1.554773594596853</v>
      </c>
      <c r="AI67">
        <f t="shared" si="22"/>
        <v>1.3589932998991494E-2</v>
      </c>
      <c r="AJ67">
        <f t="shared" si="23"/>
        <v>3.641006700100851E-2</v>
      </c>
      <c r="AL67" t="s">
        <v>68</v>
      </c>
      <c r="AM67">
        <f>1.3581/SQRT(AM62)</f>
        <v>0.13581000000000001</v>
      </c>
    </row>
    <row r="68" spans="4:39" x14ac:dyDescent="0.3">
      <c r="D68">
        <v>1.5506994742060001</v>
      </c>
      <c r="E68">
        <f t="shared" si="16"/>
        <v>2.3814373177301777</v>
      </c>
      <c r="O68">
        <v>7</v>
      </c>
      <c r="P68">
        <v>0.30510000000100002</v>
      </c>
      <c r="Q68">
        <f t="shared" si="17"/>
        <v>6.5000000000000002E-2</v>
      </c>
      <c r="R68">
        <f t="shared" si="18"/>
        <v>-1.5141018876192833</v>
      </c>
      <c r="S68">
        <f t="shared" si="19"/>
        <v>-2.2089248849057839</v>
      </c>
      <c r="AC68">
        <v>1.5506994742060001</v>
      </c>
      <c r="AD68">
        <v>0.30510000000100002</v>
      </c>
      <c r="AE68">
        <v>7</v>
      </c>
      <c r="AF68">
        <f t="shared" si="20"/>
        <v>7.0000000000000007E-2</v>
      </c>
      <c r="AG68">
        <f t="shared" si="24"/>
        <v>0.06</v>
      </c>
      <c r="AH68">
        <f t="shared" si="21"/>
        <v>-1.4757910281791702</v>
      </c>
      <c r="AI68">
        <f t="shared" si="22"/>
        <v>1.3589932998991494E-2</v>
      </c>
      <c r="AJ68">
        <f t="shared" si="23"/>
        <v>4.6410067001008505E-2</v>
      </c>
    </row>
    <row r="69" spans="4:39" x14ac:dyDescent="0.3">
      <c r="D69">
        <v>0.91530000000300005</v>
      </c>
      <c r="E69">
        <f t="shared" si="16"/>
        <v>3.9822865927528532E-2</v>
      </c>
      <c r="O69">
        <v>8</v>
      </c>
      <c r="P69">
        <v>0.61020000000200003</v>
      </c>
      <c r="Q69">
        <f t="shared" si="17"/>
        <v>7.4999999999999997E-2</v>
      </c>
      <c r="R69">
        <f t="shared" si="18"/>
        <v>-1.4395314709384572</v>
      </c>
      <c r="S69">
        <f t="shared" si="19"/>
        <v>-1.084551009489128</v>
      </c>
      <c r="AC69">
        <v>0.91530000000300005</v>
      </c>
      <c r="AD69">
        <v>0.61020000000200003</v>
      </c>
      <c r="AE69">
        <v>8</v>
      </c>
      <c r="AF69">
        <f t="shared" si="20"/>
        <v>0.08</v>
      </c>
      <c r="AG69">
        <f t="shared" si="24"/>
        <v>7.0000000000000007E-2</v>
      </c>
      <c r="AH69">
        <f t="shared" si="21"/>
        <v>-1.4050715603096353</v>
      </c>
      <c r="AI69">
        <f t="shared" si="22"/>
        <v>0.13906028153926356</v>
      </c>
      <c r="AJ69">
        <f t="shared" si="23"/>
        <v>6.9060281539263552E-2</v>
      </c>
    </row>
    <row r="70" spans="4:39" x14ac:dyDescent="0.3">
      <c r="D70">
        <v>0.61020000000200003</v>
      </c>
      <c r="E70">
        <f t="shared" si="16"/>
        <v>-1.0845510094891233</v>
      </c>
      <c r="O70">
        <v>9</v>
      </c>
      <c r="P70">
        <v>0.61020000000200003</v>
      </c>
      <c r="Q70">
        <f t="shared" si="17"/>
        <v>8.5000000000000006E-2</v>
      </c>
      <c r="R70">
        <f t="shared" si="18"/>
        <v>-1.3722038089987272</v>
      </c>
      <c r="S70">
        <f t="shared" si="19"/>
        <v>-1.084551009489128</v>
      </c>
      <c r="AC70">
        <v>0.61020000000200003</v>
      </c>
      <c r="AD70">
        <v>0.61020000000200003</v>
      </c>
      <c r="AE70">
        <v>9</v>
      </c>
      <c r="AF70">
        <f t="shared" si="20"/>
        <v>0.09</v>
      </c>
      <c r="AG70">
        <f t="shared" si="24"/>
        <v>0.08</v>
      </c>
      <c r="AH70">
        <f t="shared" si="21"/>
        <v>-1.3407550336902161</v>
      </c>
      <c r="AI70">
        <f t="shared" si="22"/>
        <v>0.13906028153926356</v>
      </c>
      <c r="AJ70">
        <f t="shared" si="23"/>
        <v>5.9060281539263557E-2</v>
      </c>
    </row>
    <row r="71" spans="4:39" x14ac:dyDescent="0.3">
      <c r="D71">
        <v>0.91610358299899997</v>
      </c>
      <c r="E71">
        <f t="shared" si="16"/>
        <v>4.2784280963347576E-2</v>
      </c>
      <c r="O71">
        <v>10</v>
      </c>
      <c r="P71">
        <v>0.61020000000200003</v>
      </c>
      <c r="Q71">
        <f t="shared" si="17"/>
        <v>9.5000000000000001E-2</v>
      </c>
      <c r="R71">
        <f t="shared" si="18"/>
        <v>-1.3105791121681303</v>
      </c>
      <c r="S71">
        <f t="shared" si="19"/>
        <v>-1.084551009489128</v>
      </c>
      <c r="AC71">
        <v>0.91610358299899997</v>
      </c>
      <c r="AD71">
        <v>0.61020000000200003</v>
      </c>
      <c r="AE71">
        <v>10</v>
      </c>
      <c r="AF71">
        <f t="shared" si="20"/>
        <v>0.1</v>
      </c>
      <c r="AG71">
        <f t="shared" si="24"/>
        <v>0.09</v>
      </c>
      <c r="AH71">
        <f t="shared" si="21"/>
        <v>-1.2815515655446006</v>
      </c>
      <c r="AI71">
        <f t="shared" si="22"/>
        <v>0.13906028153926356</v>
      </c>
      <c r="AJ71">
        <f t="shared" si="23"/>
        <v>4.9060281539263562E-2</v>
      </c>
    </row>
    <row r="72" spans="4:39" ht="14.25" customHeight="1" x14ac:dyDescent="0.3">
      <c r="D72">
        <v>1.221610090177</v>
      </c>
      <c r="E72">
        <f t="shared" si="16"/>
        <v>1.1686562424173204</v>
      </c>
      <c r="O72">
        <v>11</v>
      </c>
      <c r="P72">
        <v>0.61020000000200003</v>
      </c>
      <c r="Q72">
        <f t="shared" si="17"/>
        <v>0.105</v>
      </c>
      <c r="R72">
        <f t="shared" si="18"/>
        <v>-1.2535654384704511</v>
      </c>
      <c r="S72">
        <f t="shared" si="19"/>
        <v>-1.084551009489128</v>
      </c>
      <c r="AC72">
        <v>1.221610090177</v>
      </c>
      <c r="AD72">
        <v>0.61020000000200003</v>
      </c>
      <c r="AE72">
        <v>11</v>
      </c>
      <c r="AF72">
        <f t="shared" si="20"/>
        <v>0.11</v>
      </c>
      <c r="AG72">
        <f t="shared" si="24"/>
        <v>0.1</v>
      </c>
      <c r="AH72">
        <f t="shared" si="21"/>
        <v>-1.2265281200366105</v>
      </c>
      <c r="AI72">
        <f t="shared" si="22"/>
        <v>0.13906028153926356</v>
      </c>
      <c r="AJ72">
        <f t="shared" si="23"/>
        <v>3.9060281539263553E-2</v>
      </c>
    </row>
    <row r="73" spans="4:39" x14ac:dyDescent="0.3">
      <c r="D73">
        <v>0.91530000000300005</v>
      </c>
      <c r="E73">
        <f t="shared" si="16"/>
        <v>3.9822865927528532E-2</v>
      </c>
      <c r="O73">
        <v>12</v>
      </c>
      <c r="P73">
        <v>0.61020000000200003</v>
      </c>
      <c r="Q73">
        <f t="shared" si="17"/>
        <v>0.115</v>
      </c>
      <c r="R73">
        <f t="shared" si="18"/>
        <v>-1.2003588580308597</v>
      </c>
      <c r="S73">
        <f t="shared" si="19"/>
        <v>-1.084551009489128</v>
      </c>
      <c r="AC73">
        <v>0.91530000000300005</v>
      </c>
      <c r="AD73">
        <v>0.61020000000200003</v>
      </c>
      <c r="AE73">
        <v>12</v>
      </c>
      <c r="AF73">
        <f t="shared" si="20"/>
        <v>0.12</v>
      </c>
      <c r="AG73">
        <f t="shared" si="24"/>
        <v>0.11</v>
      </c>
      <c r="AH73">
        <f t="shared" si="21"/>
        <v>-1.1749867920660904</v>
      </c>
      <c r="AI73">
        <f t="shared" si="22"/>
        <v>0.13906028153926356</v>
      </c>
      <c r="AJ73">
        <f t="shared" si="23"/>
        <v>2.9060281539263558E-2</v>
      </c>
    </row>
    <row r="74" spans="4:39" x14ac:dyDescent="0.3">
      <c r="D74">
        <v>0.91621382376299998</v>
      </c>
      <c r="E74">
        <f t="shared" si="16"/>
        <v>4.3190547220467147E-2</v>
      </c>
      <c r="O74">
        <v>13</v>
      </c>
      <c r="P74">
        <v>0.61020000000200003</v>
      </c>
      <c r="Q74">
        <f t="shared" si="17"/>
        <v>0.125</v>
      </c>
      <c r="R74">
        <f t="shared" si="18"/>
        <v>-1.1503493803760083</v>
      </c>
      <c r="S74">
        <f t="shared" si="19"/>
        <v>-1.084551009489128</v>
      </c>
      <c r="AC74">
        <v>0.91621382376299998</v>
      </c>
      <c r="AD74">
        <v>0.61020000000200003</v>
      </c>
      <c r="AE74">
        <v>13</v>
      </c>
      <c r="AF74">
        <f t="shared" si="20"/>
        <v>0.13</v>
      </c>
      <c r="AG74">
        <f t="shared" si="24"/>
        <v>0.12</v>
      </c>
      <c r="AH74">
        <f t="shared" si="21"/>
        <v>-1.1263911290388013</v>
      </c>
      <c r="AI74">
        <f t="shared" si="22"/>
        <v>0.13906028153926356</v>
      </c>
      <c r="AJ74">
        <f t="shared" si="23"/>
        <v>1.9060281539263563E-2</v>
      </c>
    </row>
    <row r="75" spans="4:39" x14ac:dyDescent="0.3">
      <c r="D75">
        <v>0.92268943506099999</v>
      </c>
      <c r="E75">
        <f t="shared" si="16"/>
        <v>6.7054880785856391E-2</v>
      </c>
      <c r="O75">
        <v>14</v>
      </c>
      <c r="P75">
        <v>0.61020000000200003</v>
      </c>
      <c r="Q75">
        <f t="shared" si="17"/>
        <v>0.13500000000000001</v>
      </c>
      <c r="R75">
        <f t="shared" si="18"/>
        <v>-1.1030625561995977</v>
      </c>
      <c r="S75">
        <f t="shared" si="19"/>
        <v>-1.084551009489128</v>
      </c>
      <c r="AC75">
        <v>0.92268943506099999</v>
      </c>
      <c r="AD75">
        <v>0.61020000000200003</v>
      </c>
      <c r="AE75">
        <v>14</v>
      </c>
      <c r="AF75">
        <f t="shared" si="20"/>
        <v>0.14000000000000001</v>
      </c>
      <c r="AG75">
        <f t="shared" si="24"/>
        <v>0.13</v>
      </c>
      <c r="AH75">
        <f t="shared" si="21"/>
        <v>-1.0803193408149565</v>
      </c>
      <c r="AI75">
        <f t="shared" si="22"/>
        <v>0.13906028153926356</v>
      </c>
      <c r="AJ75">
        <f t="shared" si="23"/>
        <v>9.0602815392635538E-3</v>
      </c>
    </row>
    <row r="76" spans="4:39" x14ac:dyDescent="0.3">
      <c r="D76">
        <v>0.61020000000200003</v>
      </c>
      <c r="E76">
        <f t="shared" si="16"/>
        <v>-1.0845510094891233</v>
      </c>
      <c r="O76">
        <v>15</v>
      </c>
      <c r="P76">
        <v>0.61020000000200003</v>
      </c>
      <c r="Q76">
        <f t="shared" si="17"/>
        <v>0.14499999999999999</v>
      </c>
      <c r="R76">
        <f t="shared" si="18"/>
        <v>-1.058121617684777</v>
      </c>
      <c r="S76">
        <f t="shared" si="19"/>
        <v>-1.084551009489128</v>
      </c>
      <c r="AC76">
        <v>0.61020000000200003</v>
      </c>
      <c r="AD76">
        <v>0.61020000000200003</v>
      </c>
      <c r="AE76">
        <v>15</v>
      </c>
      <c r="AF76">
        <f t="shared" si="20"/>
        <v>0.15</v>
      </c>
      <c r="AG76">
        <f t="shared" si="24"/>
        <v>0.14000000000000001</v>
      </c>
      <c r="AH76">
        <f t="shared" si="21"/>
        <v>-1.0364333894937898</v>
      </c>
      <c r="AI76">
        <f t="shared" si="22"/>
        <v>0.13906028153926356</v>
      </c>
      <c r="AJ76">
        <f t="shared" si="23"/>
        <v>9.3971846073645504E-4</v>
      </c>
    </row>
    <row r="77" spans="4:39" x14ac:dyDescent="0.3">
      <c r="D77">
        <v>0.91530000000300005</v>
      </c>
      <c r="E77">
        <f t="shared" si="16"/>
        <v>3.9822865927528532E-2</v>
      </c>
      <c r="O77">
        <v>16</v>
      </c>
      <c r="P77">
        <v>0.61020000000200003</v>
      </c>
      <c r="Q77">
        <f t="shared" si="17"/>
        <v>0.155</v>
      </c>
      <c r="R77">
        <f t="shared" si="18"/>
        <v>-1.0152220332170301</v>
      </c>
      <c r="S77">
        <f t="shared" si="19"/>
        <v>-1.084551009489128</v>
      </c>
      <c r="AC77">
        <v>0.91530000000300005</v>
      </c>
      <c r="AD77">
        <v>0.61020000000200003</v>
      </c>
      <c r="AE77">
        <v>16</v>
      </c>
      <c r="AF77">
        <f t="shared" si="20"/>
        <v>0.16</v>
      </c>
      <c r="AG77">
        <f t="shared" si="24"/>
        <v>0.15</v>
      </c>
      <c r="AH77">
        <f t="shared" si="21"/>
        <v>-0.9944578832097497</v>
      </c>
      <c r="AI77">
        <f t="shared" si="22"/>
        <v>0.13906028153926356</v>
      </c>
      <c r="AJ77">
        <f t="shared" si="23"/>
        <v>1.0939718460736436E-2</v>
      </c>
    </row>
    <row r="78" spans="4:39" x14ac:dyDescent="0.3">
      <c r="D78">
        <v>0.91530000000300005</v>
      </c>
      <c r="E78">
        <f t="shared" si="16"/>
        <v>3.9822865927528532E-2</v>
      </c>
      <c r="O78">
        <v>17</v>
      </c>
      <c r="P78">
        <v>0.61020000000200003</v>
      </c>
      <c r="Q78">
        <f t="shared" si="17"/>
        <v>0.16500000000000001</v>
      </c>
      <c r="R78">
        <f t="shared" si="18"/>
        <v>-0.97411387705930974</v>
      </c>
      <c r="S78">
        <f t="shared" si="19"/>
        <v>-1.084551009489128</v>
      </c>
      <c r="AC78">
        <v>0.91530000000300005</v>
      </c>
      <c r="AD78">
        <v>0.61020000000200003</v>
      </c>
      <c r="AE78">
        <v>17</v>
      </c>
      <c r="AF78">
        <f t="shared" si="20"/>
        <v>0.17</v>
      </c>
      <c r="AG78">
        <f t="shared" si="24"/>
        <v>0.16</v>
      </c>
      <c r="AH78">
        <f t="shared" si="21"/>
        <v>-0.95416525314619549</v>
      </c>
      <c r="AI78">
        <f t="shared" si="22"/>
        <v>0.13906028153926356</v>
      </c>
      <c r="AJ78">
        <f t="shared" si="23"/>
        <v>2.0939718460736445E-2</v>
      </c>
    </row>
    <row r="79" spans="4:39" x14ac:dyDescent="0.3">
      <c r="D79">
        <v>0.91530000000300005</v>
      </c>
      <c r="E79">
        <f t="shared" si="16"/>
        <v>3.9822865927528532E-2</v>
      </c>
      <c r="O79">
        <v>18</v>
      </c>
      <c r="P79">
        <v>0.61020000000200003</v>
      </c>
      <c r="Q79">
        <f t="shared" si="17"/>
        <v>0.17499999999999999</v>
      </c>
      <c r="R79">
        <f t="shared" si="18"/>
        <v>-0.93458929107347943</v>
      </c>
      <c r="S79">
        <f t="shared" si="19"/>
        <v>-1.084551009489128</v>
      </c>
      <c r="AC79">
        <v>0.91530000000300005</v>
      </c>
      <c r="AD79">
        <v>0.61020000000200003</v>
      </c>
      <c r="AE79">
        <v>18</v>
      </c>
      <c r="AF79">
        <f t="shared" si="20"/>
        <v>0.18</v>
      </c>
      <c r="AG79">
        <f t="shared" si="24"/>
        <v>0.17</v>
      </c>
      <c r="AH79">
        <f t="shared" si="21"/>
        <v>-0.91536508784281501</v>
      </c>
      <c r="AI79">
        <f t="shared" si="22"/>
        <v>0.13906028153926356</v>
      </c>
      <c r="AJ79">
        <f t="shared" si="23"/>
        <v>3.0939718460736454E-2</v>
      </c>
    </row>
    <row r="80" spans="4:39" x14ac:dyDescent="0.3">
      <c r="D80">
        <v>1.2204000000040001</v>
      </c>
      <c r="E80">
        <f t="shared" si="16"/>
        <v>1.1641967413441803</v>
      </c>
      <c r="O80">
        <v>19</v>
      </c>
      <c r="P80">
        <v>0.61020000000200003</v>
      </c>
      <c r="Q80">
        <f t="shared" si="17"/>
        <v>0.185</v>
      </c>
      <c r="R80">
        <f t="shared" si="18"/>
        <v>-0.89647336400191613</v>
      </c>
      <c r="S80">
        <f t="shared" si="19"/>
        <v>-1.084551009489128</v>
      </c>
      <c r="AC80">
        <v>1.2204000000040001</v>
      </c>
      <c r="AD80">
        <v>0.61020000000200003</v>
      </c>
      <c r="AE80">
        <v>19</v>
      </c>
      <c r="AF80">
        <f t="shared" si="20"/>
        <v>0.19</v>
      </c>
      <c r="AG80">
        <f t="shared" si="24"/>
        <v>0.18</v>
      </c>
      <c r="AH80">
        <f t="shared" si="21"/>
        <v>-0.87789629505122846</v>
      </c>
      <c r="AI80">
        <f t="shared" si="22"/>
        <v>0.13906028153926356</v>
      </c>
      <c r="AJ80">
        <f t="shared" si="23"/>
        <v>4.0939718460736435E-2</v>
      </c>
    </row>
    <row r="81" spans="4:42" x14ac:dyDescent="0.3">
      <c r="D81">
        <v>0.91530000000300005</v>
      </c>
      <c r="E81">
        <f t="shared" si="16"/>
        <v>3.9822865927528532E-2</v>
      </c>
      <c r="O81">
        <v>20</v>
      </c>
      <c r="P81">
        <v>0.61020000000200003</v>
      </c>
      <c r="Q81">
        <f t="shared" si="17"/>
        <v>0.19500000000000001</v>
      </c>
      <c r="R81">
        <f t="shared" si="18"/>
        <v>-0.85961736424191304</v>
      </c>
      <c r="S81">
        <f t="shared" si="19"/>
        <v>-1.084551009489128</v>
      </c>
      <c r="AC81">
        <v>0.91530000000300005</v>
      </c>
      <c r="AD81">
        <v>0.61020000000200003</v>
      </c>
      <c r="AE81">
        <v>20</v>
      </c>
      <c r="AF81">
        <f t="shared" si="20"/>
        <v>0.2</v>
      </c>
      <c r="AG81">
        <f t="shared" si="24"/>
        <v>0.19</v>
      </c>
      <c r="AH81">
        <f t="shared" si="21"/>
        <v>-0.84162123357291452</v>
      </c>
      <c r="AI81">
        <f t="shared" si="22"/>
        <v>0.13906028153926356</v>
      </c>
      <c r="AJ81">
        <f t="shared" si="23"/>
        <v>5.0939718460736444E-2</v>
      </c>
    </row>
    <row r="82" spans="4:42" x14ac:dyDescent="0.3">
      <c r="D82">
        <v>0.30510000000100002</v>
      </c>
      <c r="E82">
        <f t="shared" si="16"/>
        <v>-2.208924884905775</v>
      </c>
      <c r="O82">
        <v>21</v>
      </c>
      <c r="P82">
        <v>0.61020000000200003</v>
      </c>
      <c r="Q82">
        <f t="shared" si="17"/>
        <v>0.20499999999999999</v>
      </c>
      <c r="R82">
        <f t="shared" si="18"/>
        <v>-0.82389363033855767</v>
      </c>
      <c r="S82">
        <f t="shared" si="19"/>
        <v>-1.084551009489128</v>
      </c>
      <c r="AC82">
        <v>0.30510000000100002</v>
      </c>
      <c r="AD82">
        <v>0.61020000000200003</v>
      </c>
      <c r="AE82">
        <v>21</v>
      </c>
      <c r="AF82">
        <f t="shared" si="20"/>
        <v>0.21</v>
      </c>
      <c r="AG82">
        <f t="shared" si="24"/>
        <v>0.2</v>
      </c>
      <c r="AH82">
        <f t="shared" si="21"/>
        <v>-0.80642124701824058</v>
      </c>
      <c r="AI82">
        <f t="shared" si="22"/>
        <v>0.13906028153926356</v>
      </c>
      <c r="AJ82">
        <f t="shared" si="23"/>
        <v>6.0939718460736453E-2</v>
      </c>
    </row>
    <row r="83" spans="4:42" x14ac:dyDescent="0.3">
      <c r="D83">
        <v>0.91530000000300005</v>
      </c>
      <c r="E83">
        <f t="shared" si="16"/>
        <v>3.9822865927528532E-2</v>
      </c>
      <c r="O83">
        <v>22</v>
      </c>
      <c r="P83">
        <v>0.61020000000200003</v>
      </c>
      <c r="Q83">
        <f t="shared" si="17"/>
        <v>0.215</v>
      </c>
      <c r="R83">
        <f t="shared" si="18"/>
        <v>-0.78919165265822189</v>
      </c>
      <c r="S83">
        <f t="shared" si="19"/>
        <v>-1.084551009489128</v>
      </c>
      <c r="AC83">
        <v>0.91530000000300005</v>
      </c>
      <c r="AD83">
        <v>0.61020000000200003</v>
      </c>
      <c r="AE83">
        <v>22</v>
      </c>
      <c r="AF83">
        <f t="shared" si="20"/>
        <v>0.22</v>
      </c>
      <c r="AG83">
        <f t="shared" si="24"/>
        <v>0.21</v>
      </c>
      <c r="AH83">
        <f t="shared" si="21"/>
        <v>-0.77219321418868503</v>
      </c>
      <c r="AI83">
        <f t="shared" si="22"/>
        <v>0.13906028153926356</v>
      </c>
      <c r="AJ83">
        <f t="shared" si="23"/>
        <v>7.0939718460736434E-2</v>
      </c>
    </row>
    <row r="84" spans="4:42" x14ac:dyDescent="0.3">
      <c r="D84">
        <v>1.2204000000040001</v>
      </c>
      <c r="E84">
        <f t="shared" si="16"/>
        <v>1.1641967413441803</v>
      </c>
      <c r="O84">
        <v>23</v>
      </c>
      <c r="P84">
        <v>0.61020000000200003</v>
      </c>
      <c r="Q84">
        <f t="shared" si="17"/>
        <v>0.22500000000000001</v>
      </c>
      <c r="R84">
        <f t="shared" si="18"/>
        <v>-0.75541502636046909</v>
      </c>
      <c r="S84">
        <f t="shared" si="19"/>
        <v>-1.084551009489128</v>
      </c>
      <c r="AC84">
        <v>1.2204000000040001</v>
      </c>
      <c r="AD84">
        <v>0.61020000000200003</v>
      </c>
      <c r="AE84">
        <v>23</v>
      </c>
      <c r="AF84">
        <f t="shared" si="20"/>
        <v>0.23</v>
      </c>
      <c r="AG84">
        <f t="shared" si="24"/>
        <v>0.22</v>
      </c>
      <c r="AH84">
        <f t="shared" si="21"/>
        <v>-0.73884684918521393</v>
      </c>
      <c r="AI84">
        <f t="shared" si="22"/>
        <v>0.13906028153926356</v>
      </c>
      <c r="AJ84">
        <f t="shared" si="23"/>
        <v>8.0939718460736443E-2</v>
      </c>
    </row>
    <row r="85" spans="4:42" x14ac:dyDescent="0.3">
      <c r="D85">
        <v>0.91530000000300005</v>
      </c>
      <c r="E85">
        <f t="shared" si="16"/>
        <v>3.9822865927528532E-2</v>
      </c>
      <c r="O85">
        <v>24</v>
      </c>
      <c r="P85">
        <v>0.61096771642100001</v>
      </c>
      <c r="Q85">
        <f t="shared" si="17"/>
        <v>0.23499999999999999</v>
      </c>
      <c r="R85">
        <f t="shared" si="18"/>
        <v>-0.72247905192806261</v>
      </c>
      <c r="S85">
        <f t="shared" si="19"/>
        <v>-1.0817217722382295</v>
      </c>
      <c r="AC85">
        <v>0.91530000000300005</v>
      </c>
      <c r="AD85">
        <v>0.61096771642100001</v>
      </c>
      <c r="AE85">
        <v>24</v>
      </c>
      <c r="AF85">
        <f t="shared" si="20"/>
        <v>0.24</v>
      </c>
      <c r="AG85">
        <f t="shared" si="24"/>
        <v>0.23</v>
      </c>
      <c r="AH85">
        <f t="shared" si="21"/>
        <v>-0.7063025628400873</v>
      </c>
      <c r="AI85">
        <f t="shared" si="22"/>
        <v>0.13968808787455136</v>
      </c>
      <c r="AJ85">
        <f t="shared" si="23"/>
        <v>9.0311912125448646E-2</v>
      </c>
    </row>
    <row r="86" spans="4:42" x14ac:dyDescent="0.3">
      <c r="D86">
        <v>0.91572428847099996</v>
      </c>
      <c r="E86">
        <f t="shared" si="16"/>
        <v>4.1386480706479989E-2</v>
      </c>
      <c r="O86">
        <v>25</v>
      </c>
      <c r="P86">
        <v>0.64430279008400004</v>
      </c>
      <c r="Q86">
        <f t="shared" si="17"/>
        <v>0.245</v>
      </c>
      <c r="R86">
        <f t="shared" si="18"/>
        <v>-0.69030882393303394</v>
      </c>
      <c r="S86">
        <f t="shared" si="19"/>
        <v>-0.95887324401258467</v>
      </c>
      <c r="AC86">
        <v>0.91572428847099996</v>
      </c>
      <c r="AD86">
        <v>0.64430279008400004</v>
      </c>
      <c r="AE86">
        <v>25</v>
      </c>
      <c r="AF86">
        <f t="shared" si="20"/>
        <v>0.25</v>
      </c>
      <c r="AG86">
        <f t="shared" si="24"/>
        <v>0.24</v>
      </c>
      <c r="AH86">
        <f t="shared" si="21"/>
        <v>-0.67448975019608193</v>
      </c>
      <c r="AI86">
        <f t="shared" si="22"/>
        <v>0.16881130258167654</v>
      </c>
      <c r="AJ86">
        <f t="shared" si="23"/>
        <v>7.1188697418323454E-2</v>
      </c>
    </row>
    <row r="87" spans="4:42" x14ac:dyDescent="0.3">
      <c r="D87">
        <v>0.91530000000300005</v>
      </c>
      <c r="E87">
        <f t="shared" si="16"/>
        <v>3.9822865927528532E-2</v>
      </c>
      <c r="O87">
        <v>26</v>
      </c>
      <c r="P87">
        <v>0.91530000000300005</v>
      </c>
      <c r="Q87">
        <f t="shared" si="17"/>
        <v>0.255</v>
      </c>
      <c r="R87">
        <f t="shared" si="18"/>
        <v>-0.65883769273618775</v>
      </c>
      <c r="S87">
        <f t="shared" si="19"/>
        <v>3.9822865927527859E-2</v>
      </c>
      <c r="AC87">
        <v>0.91530000000300005</v>
      </c>
      <c r="AD87">
        <v>0.91530000000300005</v>
      </c>
      <c r="AE87">
        <v>26</v>
      </c>
      <c r="AF87">
        <f t="shared" si="20"/>
        <v>0.26</v>
      </c>
      <c r="AG87">
        <f t="shared" si="24"/>
        <v>0.25</v>
      </c>
      <c r="AH87">
        <f t="shared" si="21"/>
        <v>-0.64334540539291696</v>
      </c>
      <c r="AI87">
        <f t="shared" si="22"/>
        <v>0.51588282684265219</v>
      </c>
      <c r="AJ87">
        <f t="shared" si="23"/>
        <v>0.26588282684265219</v>
      </c>
    </row>
    <row r="88" spans="4:42" x14ac:dyDescent="0.3">
      <c r="D88">
        <v>0.91580119928699999</v>
      </c>
      <c r="E88">
        <f t="shared" si="16"/>
        <v>4.1669917324792444E-2</v>
      </c>
      <c r="O88">
        <v>27</v>
      </c>
      <c r="P88">
        <v>0.91530000000300005</v>
      </c>
      <c r="Q88">
        <f t="shared" si="17"/>
        <v>0.26500000000000001</v>
      </c>
      <c r="R88">
        <f t="shared" si="18"/>
        <v>-0.62800601443756987</v>
      </c>
      <c r="S88">
        <f t="shared" si="19"/>
        <v>3.9822865927527859E-2</v>
      </c>
      <c r="AC88">
        <v>0.91580119928699999</v>
      </c>
      <c r="AD88">
        <v>0.91530000000300005</v>
      </c>
      <c r="AE88">
        <v>27</v>
      </c>
      <c r="AF88">
        <f t="shared" si="20"/>
        <v>0.27</v>
      </c>
      <c r="AG88">
        <f t="shared" si="24"/>
        <v>0.26</v>
      </c>
      <c r="AH88">
        <f t="shared" si="21"/>
        <v>-0.61281299101662734</v>
      </c>
      <c r="AI88">
        <f t="shared" si="22"/>
        <v>0.51588282684265219</v>
      </c>
      <c r="AJ88">
        <f t="shared" si="23"/>
        <v>0.25588282684265218</v>
      </c>
    </row>
    <row r="89" spans="4:42" x14ac:dyDescent="0.3">
      <c r="D89">
        <v>1.220789647273</v>
      </c>
      <c r="E89">
        <f t="shared" si="16"/>
        <v>1.1656326941789543</v>
      </c>
      <c r="O89">
        <v>28</v>
      </c>
      <c r="P89">
        <v>0.91530000000300005</v>
      </c>
      <c r="Q89">
        <f t="shared" si="17"/>
        <v>0.27500000000000002</v>
      </c>
      <c r="R89">
        <f t="shared" si="18"/>
        <v>-0.59776012604247841</v>
      </c>
      <c r="S89">
        <f t="shared" si="19"/>
        <v>3.9822865927527859E-2</v>
      </c>
      <c r="AC89">
        <v>1.220789647273</v>
      </c>
      <c r="AD89">
        <v>0.91530000000300005</v>
      </c>
      <c r="AE89">
        <v>28</v>
      </c>
      <c r="AF89">
        <f t="shared" si="20"/>
        <v>0.28000000000000003</v>
      </c>
      <c r="AG89">
        <f t="shared" si="24"/>
        <v>0.27</v>
      </c>
      <c r="AH89">
        <f t="shared" si="21"/>
        <v>-0.58284150727121631</v>
      </c>
      <c r="AI89">
        <f t="shared" si="22"/>
        <v>0.51588282684265219</v>
      </c>
      <c r="AJ89">
        <f t="shared" si="23"/>
        <v>0.24588282684265217</v>
      </c>
    </row>
    <row r="90" spans="4:42" x14ac:dyDescent="0.3">
      <c r="D90">
        <v>1.2204000000040001</v>
      </c>
      <c r="E90">
        <f t="shared" si="16"/>
        <v>1.1641967413441803</v>
      </c>
      <c r="O90">
        <v>29</v>
      </c>
      <c r="P90">
        <v>0.91530000000300005</v>
      </c>
      <c r="Q90">
        <f t="shared" si="17"/>
        <v>0.28499999999999998</v>
      </c>
      <c r="R90">
        <f t="shared" si="18"/>
        <v>-0.56805149833898283</v>
      </c>
      <c r="S90">
        <f t="shared" si="19"/>
        <v>3.9822865927527859E-2</v>
      </c>
      <c r="AC90">
        <v>1.2204000000040001</v>
      </c>
      <c r="AD90">
        <v>0.91530000000300005</v>
      </c>
      <c r="AE90">
        <v>29</v>
      </c>
      <c r="AF90">
        <f t="shared" si="20"/>
        <v>0.28999999999999998</v>
      </c>
      <c r="AG90">
        <f t="shared" si="24"/>
        <v>0.28000000000000003</v>
      </c>
      <c r="AH90">
        <f t="shared" si="21"/>
        <v>-0.55338471955567303</v>
      </c>
      <c r="AI90">
        <f t="shared" si="22"/>
        <v>0.51588282684265219</v>
      </c>
      <c r="AJ90">
        <f t="shared" si="23"/>
        <v>0.23588282684265216</v>
      </c>
    </row>
    <row r="91" spans="4:42" x14ac:dyDescent="0.3">
      <c r="D91">
        <v>0.61020000000200003</v>
      </c>
      <c r="E91">
        <f t="shared" si="16"/>
        <v>-1.0845510094891233</v>
      </c>
      <c r="O91">
        <v>30</v>
      </c>
      <c r="P91">
        <v>0.91530000000300005</v>
      </c>
      <c r="Q91">
        <f t="shared" si="17"/>
        <v>0.29499999999999998</v>
      </c>
      <c r="R91">
        <f t="shared" si="18"/>
        <v>-0.5388360302784504</v>
      </c>
      <c r="S91">
        <f t="shared" si="19"/>
        <v>3.9822865927527859E-2</v>
      </c>
      <c r="AC91">
        <v>0.61020000000200003</v>
      </c>
      <c r="AD91">
        <v>0.91530000000300005</v>
      </c>
      <c r="AE91">
        <v>30</v>
      </c>
      <c r="AF91">
        <f t="shared" si="20"/>
        <v>0.3</v>
      </c>
      <c r="AG91">
        <f t="shared" si="24"/>
        <v>0.28999999999999998</v>
      </c>
      <c r="AH91">
        <f t="shared" si="21"/>
        <v>-0.52440051270804089</v>
      </c>
      <c r="AI91">
        <f t="shared" si="22"/>
        <v>0.51588282684265219</v>
      </c>
      <c r="AJ91">
        <f t="shared" si="23"/>
        <v>0.22588282684265221</v>
      </c>
    </row>
    <row r="92" spans="4:42" x14ac:dyDescent="0.3">
      <c r="D92">
        <v>0.91639452465600002</v>
      </c>
      <c r="E92">
        <f t="shared" si="16"/>
        <v>4.3856477614937946E-2</v>
      </c>
      <c r="O92">
        <v>31</v>
      </c>
      <c r="P92">
        <v>0.91530000000300005</v>
      </c>
      <c r="Q92">
        <f t="shared" si="17"/>
        <v>0.30499999999999999</v>
      </c>
      <c r="R92">
        <f t="shared" si="18"/>
        <v>-0.51007345696859485</v>
      </c>
      <c r="S92">
        <f t="shared" si="19"/>
        <v>3.9822865927527859E-2</v>
      </c>
      <c r="AC92">
        <v>0.91639452465600002</v>
      </c>
      <c r="AD92">
        <v>0.91530000000300005</v>
      </c>
      <c r="AE92">
        <v>31</v>
      </c>
      <c r="AF92">
        <f t="shared" si="20"/>
        <v>0.31</v>
      </c>
      <c r="AG92">
        <f t="shared" si="24"/>
        <v>0.3</v>
      </c>
      <c r="AH92">
        <f t="shared" si="21"/>
        <v>-0.49585034734745354</v>
      </c>
      <c r="AI92">
        <f t="shared" si="22"/>
        <v>0.51588282684265219</v>
      </c>
      <c r="AJ92">
        <f t="shared" si="23"/>
        <v>0.2158828268426522</v>
      </c>
    </row>
    <row r="93" spans="4:42" x14ac:dyDescent="0.3">
      <c r="D93">
        <v>0.91530000000300005</v>
      </c>
      <c r="E93">
        <f t="shared" si="16"/>
        <v>3.9822865927528532E-2</v>
      </c>
      <c r="O93">
        <v>32</v>
      </c>
      <c r="P93">
        <v>0.91530000000300005</v>
      </c>
      <c r="Q93">
        <f t="shared" si="17"/>
        <v>0.315</v>
      </c>
      <c r="R93">
        <f t="shared" si="18"/>
        <v>-0.48172684958473044</v>
      </c>
      <c r="S93">
        <f t="shared" si="19"/>
        <v>3.9822865927527859E-2</v>
      </c>
      <c r="AC93">
        <v>0.91530000000300005</v>
      </c>
      <c r="AD93">
        <v>0.91530000000300005</v>
      </c>
      <c r="AE93">
        <v>32</v>
      </c>
      <c r="AF93">
        <f t="shared" si="20"/>
        <v>0.32</v>
      </c>
      <c r="AG93">
        <f t="shared" si="24"/>
        <v>0.31</v>
      </c>
      <c r="AH93">
        <f t="shared" si="21"/>
        <v>-0.46769879911450829</v>
      </c>
      <c r="AI93">
        <f t="shared" si="22"/>
        <v>0.51588282684265219</v>
      </c>
      <c r="AJ93">
        <f t="shared" si="23"/>
        <v>0.20588282684265219</v>
      </c>
    </row>
    <row r="94" spans="4:42" x14ac:dyDescent="0.3">
      <c r="D94">
        <v>0.91530000000300005</v>
      </c>
      <c r="E94">
        <f t="shared" si="16"/>
        <v>3.9822865927528532E-2</v>
      </c>
      <c r="O94">
        <v>33</v>
      </c>
      <c r="P94">
        <v>0.91530000000300005</v>
      </c>
      <c r="Q94">
        <f t="shared" si="17"/>
        <v>0.32500000000000001</v>
      </c>
      <c r="R94">
        <f t="shared" si="18"/>
        <v>-0.45376219016987951</v>
      </c>
      <c r="S94">
        <f t="shared" si="19"/>
        <v>3.9822865927527859E-2</v>
      </c>
      <c r="AC94">
        <v>0.91530000000300005</v>
      </c>
      <c r="AD94">
        <v>0.91530000000300005</v>
      </c>
      <c r="AE94">
        <v>33</v>
      </c>
      <c r="AF94">
        <f t="shared" si="20"/>
        <v>0.33</v>
      </c>
      <c r="AG94">
        <f t="shared" si="24"/>
        <v>0.32</v>
      </c>
      <c r="AH94">
        <f t="shared" si="21"/>
        <v>-0.43991316567323374</v>
      </c>
      <c r="AI94">
        <f t="shared" si="22"/>
        <v>0.51588282684265219</v>
      </c>
      <c r="AJ94">
        <f t="shared" si="23"/>
        <v>0.19588282684265218</v>
      </c>
      <c r="AP94">
        <f>1.3581/SQRT(1000)</f>
        <v>4.2946892902746767E-2</v>
      </c>
    </row>
    <row r="95" spans="4:42" x14ac:dyDescent="0.3">
      <c r="D95">
        <v>0.91533333333599998</v>
      </c>
      <c r="E95">
        <f t="shared" si="16"/>
        <v>3.9945708040952203E-2</v>
      </c>
      <c r="O95">
        <v>34</v>
      </c>
      <c r="P95">
        <v>0.91530000000300005</v>
      </c>
      <c r="Q95">
        <f t="shared" si="17"/>
        <v>0.33500000000000002</v>
      </c>
      <c r="R95">
        <f t="shared" si="18"/>
        <v>-0.42614800784127821</v>
      </c>
      <c r="S95">
        <f t="shared" si="19"/>
        <v>3.9822865927527859E-2</v>
      </c>
      <c r="AC95">
        <v>0.91533333333599998</v>
      </c>
      <c r="AD95">
        <v>0.91530000000300005</v>
      </c>
      <c r="AE95">
        <v>34</v>
      </c>
      <c r="AF95">
        <f t="shared" si="20"/>
        <v>0.34</v>
      </c>
      <c r="AG95">
        <f t="shared" si="24"/>
        <v>0.33</v>
      </c>
      <c r="AH95">
        <f t="shared" si="21"/>
        <v>-0.41246312944140484</v>
      </c>
      <c r="AI95">
        <f t="shared" si="22"/>
        <v>0.51588282684265219</v>
      </c>
      <c r="AJ95">
        <f t="shared" si="23"/>
        <v>0.18588282684265217</v>
      </c>
    </row>
    <row r="96" spans="4:42" x14ac:dyDescent="0.3">
      <c r="D96">
        <v>0.91530000000300005</v>
      </c>
      <c r="E96">
        <f t="shared" si="16"/>
        <v>3.9822865927528532E-2</v>
      </c>
      <c r="O96">
        <v>35</v>
      </c>
      <c r="P96">
        <v>0.91530000000300005</v>
      </c>
      <c r="Q96">
        <f t="shared" si="17"/>
        <v>0.34499999999999997</v>
      </c>
      <c r="R96">
        <f t="shared" si="18"/>
        <v>-0.39885506564233691</v>
      </c>
      <c r="S96">
        <f t="shared" si="19"/>
        <v>3.9822865927527859E-2</v>
      </c>
      <c r="AC96">
        <v>0.91530000000300005</v>
      </c>
      <c r="AD96">
        <v>0.91530000000300005</v>
      </c>
      <c r="AE96">
        <v>35</v>
      </c>
      <c r="AF96">
        <f t="shared" si="20"/>
        <v>0.35</v>
      </c>
      <c r="AG96">
        <f t="shared" si="24"/>
        <v>0.34</v>
      </c>
      <c r="AH96">
        <f t="shared" si="21"/>
        <v>-0.38532046640756784</v>
      </c>
      <c r="AI96">
        <f t="shared" si="22"/>
        <v>0.51588282684265219</v>
      </c>
      <c r="AJ96">
        <f t="shared" si="23"/>
        <v>0.17588282684265216</v>
      </c>
    </row>
    <row r="97" spans="4:36" x14ac:dyDescent="0.3">
      <c r="D97">
        <v>0.91530000000300005</v>
      </c>
      <c r="E97">
        <f t="shared" si="16"/>
        <v>3.9822865927528532E-2</v>
      </c>
      <c r="O97">
        <v>36</v>
      </c>
      <c r="P97">
        <v>0.91530000000300005</v>
      </c>
      <c r="Q97">
        <f t="shared" si="17"/>
        <v>0.35499999999999998</v>
      </c>
      <c r="R97">
        <f t="shared" si="18"/>
        <v>-0.3718560893850747</v>
      </c>
      <c r="S97">
        <f t="shared" si="19"/>
        <v>3.9822865927527859E-2</v>
      </c>
      <c r="AC97">
        <v>0.91530000000300005</v>
      </c>
      <c r="AD97">
        <v>0.91530000000300005</v>
      </c>
      <c r="AE97">
        <v>36</v>
      </c>
      <c r="AF97">
        <f t="shared" si="20"/>
        <v>0.36</v>
      </c>
      <c r="AG97">
        <f t="shared" si="24"/>
        <v>0.35</v>
      </c>
      <c r="AH97">
        <f t="shared" si="21"/>
        <v>-0.35845879325119384</v>
      </c>
      <c r="AI97">
        <f t="shared" si="22"/>
        <v>0.51588282684265219</v>
      </c>
      <c r="AJ97">
        <f t="shared" si="23"/>
        <v>0.16588282684265221</v>
      </c>
    </row>
    <row r="98" spans="4:36" x14ac:dyDescent="0.3">
      <c r="D98">
        <v>0.61020000000200003</v>
      </c>
      <c r="E98">
        <f t="shared" si="16"/>
        <v>-1.0845510094891233</v>
      </c>
      <c r="O98">
        <v>37</v>
      </c>
      <c r="P98">
        <v>0.91530000000300005</v>
      </c>
      <c r="Q98">
        <f t="shared" si="17"/>
        <v>0.36499999999999999</v>
      </c>
      <c r="R98">
        <f t="shared" si="18"/>
        <v>-0.34512553147047242</v>
      </c>
      <c r="S98">
        <f t="shared" si="19"/>
        <v>3.9822865927527859E-2</v>
      </c>
      <c r="AC98">
        <v>0.61020000000200003</v>
      </c>
      <c r="AD98">
        <v>0.91530000000300005</v>
      </c>
      <c r="AE98">
        <v>37</v>
      </c>
      <c r="AF98">
        <f t="shared" si="20"/>
        <v>0.37</v>
      </c>
      <c r="AG98">
        <f t="shared" si="24"/>
        <v>0.36</v>
      </c>
      <c r="AH98">
        <f t="shared" si="21"/>
        <v>-0.33185334643681658</v>
      </c>
      <c r="AI98">
        <f t="shared" si="22"/>
        <v>0.51588282684265219</v>
      </c>
      <c r="AJ98">
        <f t="shared" si="23"/>
        <v>0.1558828268426522</v>
      </c>
    </row>
    <row r="99" spans="4:36" x14ac:dyDescent="0.3">
      <c r="D99">
        <v>0.915326595774</v>
      </c>
      <c r="E99">
        <f t="shared" si="16"/>
        <v>3.9920878350041829E-2</v>
      </c>
      <c r="O99">
        <v>38</v>
      </c>
      <c r="P99">
        <v>0.91530000000300005</v>
      </c>
      <c r="Q99">
        <f t="shared" si="17"/>
        <v>0.375</v>
      </c>
      <c r="R99">
        <f t="shared" si="18"/>
        <v>-0.3186393639643752</v>
      </c>
      <c r="S99">
        <f t="shared" si="19"/>
        <v>3.9822865927527859E-2</v>
      </c>
      <c r="AC99">
        <v>0.915326595774</v>
      </c>
      <c r="AD99">
        <v>0.91530000000300005</v>
      </c>
      <c r="AE99">
        <v>38</v>
      </c>
      <c r="AF99">
        <f t="shared" si="20"/>
        <v>0.38</v>
      </c>
      <c r="AG99">
        <f t="shared" si="24"/>
        <v>0.37</v>
      </c>
      <c r="AH99">
        <f t="shared" si="21"/>
        <v>-0.30548078809939727</v>
      </c>
      <c r="AI99">
        <f t="shared" si="22"/>
        <v>0.51588282684265219</v>
      </c>
      <c r="AJ99">
        <f t="shared" si="23"/>
        <v>0.14588282684265219</v>
      </c>
    </row>
    <row r="100" spans="4:36" x14ac:dyDescent="0.3">
      <c r="D100">
        <v>0.91530000000300005</v>
      </c>
      <c r="E100">
        <f t="shared" si="16"/>
        <v>3.9822865927528532E-2</v>
      </c>
      <c r="O100">
        <v>39</v>
      </c>
      <c r="P100">
        <v>0.91530000000300005</v>
      </c>
      <c r="Q100">
        <f t="shared" si="17"/>
        <v>0.38500000000000001</v>
      </c>
      <c r="R100">
        <f t="shared" si="18"/>
        <v>-0.29237489622680418</v>
      </c>
      <c r="S100">
        <f t="shared" si="19"/>
        <v>3.9822865927527859E-2</v>
      </c>
      <c r="AC100">
        <v>0.91530000000300005</v>
      </c>
      <c r="AD100">
        <v>0.91530000000300005</v>
      </c>
      <c r="AE100">
        <v>39</v>
      </c>
      <c r="AF100">
        <f t="shared" si="20"/>
        <v>0.39</v>
      </c>
      <c r="AG100">
        <f t="shared" si="24"/>
        <v>0.38</v>
      </c>
      <c r="AH100">
        <f t="shared" si="21"/>
        <v>-0.27931903444745415</v>
      </c>
      <c r="AI100">
        <f t="shared" si="22"/>
        <v>0.51588282684265219</v>
      </c>
      <c r="AJ100">
        <f t="shared" si="23"/>
        <v>0.13588282684265218</v>
      </c>
    </row>
    <row r="101" spans="4:36" x14ac:dyDescent="0.3">
      <c r="D101">
        <v>0.61020000000200003</v>
      </c>
      <c r="E101">
        <f t="shared" si="16"/>
        <v>-1.0845510094891233</v>
      </c>
      <c r="O101">
        <v>40</v>
      </c>
      <c r="P101">
        <v>0.91530000000300005</v>
      </c>
      <c r="Q101">
        <f t="shared" si="17"/>
        <v>0.39500000000000002</v>
      </c>
      <c r="R101">
        <f t="shared" si="18"/>
        <v>-0.26631061320409499</v>
      </c>
      <c r="S101">
        <f t="shared" si="19"/>
        <v>3.9822865927527859E-2</v>
      </c>
      <c r="AC101">
        <v>0.61020000000200003</v>
      </c>
      <c r="AD101">
        <v>0.91530000000300005</v>
      </c>
      <c r="AE101">
        <v>40</v>
      </c>
      <c r="AF101">
        <f t="shared" si="20"/>
        <v>0.4</v>
      </c>
      <c r="AG101">
        <f t="shared" si="24"/>
        <v>0.39</v>
      </c>
      <c r="AH101">
        <f t="shared" si="21"/>
        <v>-0.25334710313579978</v>
      </c>
      <c r="AI101">
        <f t="shared" si="22"/>
        <v>0.51588282684265219</v>
      </c>
      <c r="AJ101">
        <f t="shared" si="23"/>
        <v>0.12588282684265217</v>
      </c>
    </row>
    <row r="102" spans="4:36" x14ac:dyDescent="0.3">
      <c r="D102">
        <v>1.222507013815</v>
      </c>
      <c r="E102">
        <f t="shared" si="16"/>
        <v>1.1719616423085286</v>
      </c>
      <c r="O102">
        <v>41</v>
      </c>
      <c r="P102">
        <v>0.91530000000300005</v>
      </c>
      <c r="Q102">
        <f t="shared" si="17"/>
        <v>0.40500000000000003</v>
      </c>
      <c r="R102">
        <f t="shared" si="18"/>
        <v>-0.2404260311423079</v>
      </c>
      <c r="S102">
        <f t="shared" si="19"/>
        <v>3.9822865927527859E-2</v>
      </c>
      <c r="AC102">
        <v>1.222507013815</v>
      </c>
      <c r="AD102">
        <v>0.91530000000300005</v>
      </c>
      <c r="AE102">
        <v>41</v>
      </c>
      <c r="AF102">
        <f t="shared" si="20"/>
        <v>0.41</v>
      </c>
      <c r="AG102">
        <f t="shared" si="24"/>
        <v>0.4</v>
      </c>
      <c r="AH102">
        <f t="shared" si="21"/>
        <v>-0.2275449766411495</v>
      </c>
      <c r="AI102">
        <f t="shared" si="22"/>
        <v>0.51588282684265219</v>
      </c>
      <c r="AJ102">
        <f t="shared" si="23"/>
        <v>0.11588282684265216</v>
      </c>
    </row>
    <row r="103" spans="4:36" x14ac:dyDescent="0.3">
      <c r="D103">
        <v>1.2204000000040001</v>
      </c>
      <c r="E103">
        <f t="shared" si="16"/>
        <v>1.1641967413441803</v>
      </c>
      <c r="O103">
        <v>42</v>
      </c>
      <c r="P103">
        <v>0.91530000000300005</v>
      </c>
      <c r="Q103">
        <f t="shared" si="17"/>
        <v>0.41499999999999998</v>
      </c>
      <c r="R103">
        <f t="shared" si="18"/>
        <v>-0.21470156800174456</v>
      </c>
      <c r="S103">
        <f t="shared" si="19"/>
        <v>3.9822865927527859E-2</v>
      </c>
      <c r="AC103">
        <v>1.2204000000040001</v>
      </c>
      <c r="AD103">
        <v>0.91530000000300005</v>
      </c>
      <c r="AE103">
        <v>42</v>
      </c>
      <c r="AF103">
        <f t="shared" si="20"/>
        <v>0.42</v>
      </c>
      <c r="AG103">
        <f t="shared" si="24"/>
        <v>0.41</v>
      </c>
      <c r="AH103">
        <f t="shared" si="21"/>
        <v>-0.20189347914185088</v>
      </c>
      <c r="AI103">
        <f t="shared" si="22"/>
        <v>0.51588282684265219</v>
      </c>
      <c r="AJ103">
        <f t="shared" si="23"/>
        <v>0.10588282684265221</v>
      </c>
    </row>
    <row r="104" spans="4:36" x14ac:dyDescent="0.3">
      <c r="D104">
        <v>1.5255000000050001</v>
      </c>
      <c r="E104">
        <f t="shared" si="16"/>
        <v>2.2885706167608322</v>
      </c>
      <c r="O104">
        <v>43</v>
      </c>
      <c r="P104">
        <v>0.91530000000300005</v>
      </c>
      <c r="Q104">
        <f t="shared" si="17"/>
        <v>0.42499999999999999</v>
      </c>
      <c r="R104">
        <f t="shared" si="18"/>
        <v>-0.18911842627279254</v>
      </c>
      <c r="S104">
        <f t="shared" si="19"/>
        <v>3.9822865927527859E-2</v>
      </c>
      <c r="AC104">
        <v>1.5255000000050001</v>
      </c>
      <c r="AD104">
        <v>0.91530000000300005</v>
      </c>
      <c r="AE104">
        <v>43</v>
      </c>
      <c r="AF104">
        <f t="shared" si="20"/>
        <v>0.43</v>
      </c>
      <c r="AG104">
        <f t="shared" si="24"/>
        <v>0.42</v>
      </c>
      <c r="AH104">
        <f t="shared" si="21"/>
        <v>-0.17637416478086138</v>
      </c>
      <c r="AI104">
        <f t="shared" si="22"/>
        <v>0.51588282684265219</v>
      </c>
      <c r="AJ104">
        <f t="shared" si="23"/>
        <v>9.5882826842652202E-2</v>
      </c>
    </row>
    <row r="105" spans="4:36" x14ac:dyDescent="0.3">
      <c r="D105">
        <v>0.91530000000300005</v>
      </c>
      <c r="E105">
        <f t="shared" si="16"/>
        <v>3.9822865927528532E-2</v>
      </c>
      <c r="O105">
        <v>44</v>
      </c>
      <c r="P105">
        <v>0.91530000000300005</v>
      </c>
      <c r="Q105">
        <f t="shared" si="17"/>
        <v>0.435</v>
      </c>
      <c r="R105">
        <f t="shared" si="18"/>
        <v>-0.16365848623314128</v>
      </c>
      <c r="S105">
        <f t="shared" si="19"/>
        <v>3.9822865927527859E-2</v>
      </c>
      <c r="AC105">
        <v>0.91530000000300005</v>
      </c>
      <c r="AD105">
        <v>0.91530000000300005</v>
      </c>
      <c r="AE105">
        <v>44</v>
      </c>
      <c r="AF105">
        <f t="shared" si="20"/>
        <v>0.44</v>
      </c>
      <c r="AG105">
        <f t="shared" si="24"/>
        <v>0.43</v>
      </c>
      <c r="AH105">
        <f t="shared" si="21"/>
        <v>-0.15096921549677725</v>
      </c>
      <c r="AI105">
        <f t="shared" si="22"/>
        <v>0.51588282684265219</v>
      </c>
      <c r="AJ105">
        <f t="shared" si="23"/>
        <v>8.5882826842652193E-2</v>
      </c>
    </row>
    <row r="106" spans="4:36" x14ac:dyDescent="0.3">
      <c r="D106">
        <v>1.2204000000040001</v>
      </c>
      <c r="E106">
        <f t="shared" si="16"/>
        <v>1.1641967413441803</v>
      </c>
      <c r="O106">
        <v>45</v>
      </c>
      <c r="P106">
        <v>0.91530000000300005</v>
      </c>
      <c r="Q106">
        <f t="shared" si="17"/>
        <v>0.44500000000000001</v>
      </c>
      <c r="R106">
        <f t="shared" si="18"/>
        <v>-0.1383042079614045</v>
      </c>
      <c r="S106">
        <f t="shared" si="19"/>
        <v>3.9822865927527859E-2</v>
      </c>
      <c r="AC106">
        <v>1.2204000000040001</v>
      </c>
      <c r="AD106">
        <v>0.91530000000300005</v>
      </c>
      <c r="AE106">
        <v>45</v>
      </c>
      <c r="AF106">
        <f t="shared" si="20"/>
        <v>0.45</v>
      </c>
      <c r="AG106">
        <f t="shared" si="24"/>
        <v>0.44</v>
      </c>
      <c r="AH106">
        <f t="shared" si="21"/>
        <v>-0.12566134685507402</v>
      </c>
      <c r="AI106">
        <f t="shared" si="22"/>
        <v>0.51588282684265219</v>
      </c>
      <c r="AJ106">
        <f t="shared" si="23"/>
        <v>7.5882826842652185E-2</v>
      </c>
    </row>
    <row r="107" spans="4:36" x14ac:dyDescent="0.3">
      <c r="D107">
        <v>0.61020000000200003</v>
      </c>
      <c r="E107">
        <f t="shared" si="16"/>
        <v>-1.0845510094891233</v>
      </c>
      <c r="O107">
        <v>46</v>
      </c>
      <c r="P107">
        <v>0.91530000000300005</v>
      </c>
      <c r="Q107">
        <f t="shared" si="17"/>
        <v>0.45500000000000002</v>
      </c>
      <c r="R107">
        <f t="shared" si="18"/>
        <v>-0.11303854064456513</v>
      </c>
      <c r="S107">
        <f t="shared" si="19"/>
        <v>3.9822865927527859E-2</v>
      </c>
      <c r="AC107">
        <v>0.61020000000200003</v>
      </c>
      <c r="AD107">
        <v>0.91530000000300005</v>
      </c>
      <c r="AE107">
        <v>46</v>
      </c>
      <c r="AF107">
        <f t="shared" si="20"/>
        <v>0.46</v>
      </c>
      <c r="AG107">
        <f t="shared" si="24"/>
        <v>0.45</v>
      </c>
      <c r="AH107">
        <f t="shared" si="21"/>
        <v>-0.10043372051146976</v>
      </c>
      <c r="AI107">
        <f t="shared" si="22"/>
        <v>0.51588282684265219</v>
      </c>
      <c r="AJ107">
        <f t="shared" si="23"/>
        <v>6.5882826842652176E-2</v>
      </c>
    </row>
    <row r="108" spans="4:36" x14ac:dyDescent="0.3">
      <c r="D108">
        <v>0.91530000000300005</v>
      </c>
      <c r="E108">
        <f t="shared" si="16"/>
        <v>3.9822865927528532E-2</v>
      </c>
      <c r="O108">
        <v>47</v>
      </c>
      <c r="P108">
        <v>0.91530000000300005</v>
      </c>
      <c r="Q108">
        <f t="shared" si="17"/>
        <v>0.46500000000000002</v>
      </c>
      <c r="R108">
        <f t="shared" si="18"/>
        <v>-8.7844837895871677E-2</v>
      </c>
      <c r="S108">
        <f t="shared" si="19"/>
        <v>3.9822865927527859E-2</v>
      </c>
      <c r="AC108">
        <v>0.91530000000300005</v>
      </c>
      <c r="AD108">
        <v>0.91530000000300005</v>
      </c>
      <c r="AE108">
        <v>47</v>
      </c>
      <c r="AF108">
        <f t="shared" si="20"/>
        <v>0.47</v>
      </c>
      <c r="AG108">
        <f t="shared" si="24"/>
        <v>0.46</v>
      </c>
      <c r="AH108">
        <f t="shared" si="21"/>
        <v>-7.5269862099829901E-2</v>
      </c>
      <c r="AI108">
        <f t="shared" si="22"/>
        <v>0.51588282684265219</v>
      </c>
      <c r="AJ108">
        <f t="shared" si="23"/>
        <v>5.5882826842652167E-2</v>
      </c>
    </row>
    <row r="109" spans="4:36" x14ac:dyDescent="0.3">
      <c r="D109">
        <v>0.30510000000100002</v>
      </c>
      <c r="E109">
        <f t="shared" si="16"/>
        <v>-2.208924884905775</v>
      </c>
      <c r="O109">
        <v>48</v>
      </c>
      <c r="P109">
        <v>0.91530000000300005</v>
      </c>
      <c r="Q109">
        <f t="shared" si="17"/>
        <v>0.47499999999999998</v>
      </c>
      <c r="R109">
        <f t="shared" si="18"/>
        <v>-6.2706777943213846E-2</v>
      </c>
      <c r="S109">
        <f t="shared" si="19"/>
        <v>3.9822865927527859E-2</v>
      </c>
      <c r="AC109">
        <v>0.30510000000100002</v>
      </c>
      <c r="AD109">
        <v>0.91530000000300005</v>
      </c>
      <c r="AE109">
        <v>48</v>
      </c>
      <c r="AF109">
        <f t="shared" si="20"/>
        <v>0.48</v>
      </c>
      <c r="AG109">
        <f t="shared" si="24"/>
        <v>0.47</v>
      </c>
      <c r="AH109">
        <f t="shared" si="21"/>
        <v>-5.0153583464733656E-2</v>
      </c>
      <c r="AI109">
        <f t="shared" si="22"/>
        <v>0.51588282684265219</v>
      </c>
      <c r="AJ109">
        <f t="shared" si="23"/>
        <v>4.5882826842652213E-2</v>
      </c>
    </row>
    <row r="110" spans="4:36" x14ac:dyDescent="0.3">
      <c r="D110">
        <v>0.91530000000300005</v>
      </c>
      <c r="E110">
        <f t="shared" si="16"/>
        <v>3.9822865927528532E-2</v>
      </c>
      <c r="O110">
        <v>49</v>
      </c>
      <c r="P110">
        <v>0.91530000000300005</v>
      </c>
      <c r="Q110">
        <f t="shared" si="17"/>
        <v>0.48499999999999999</v>
      </c>
      <c r="R110">
        <f t="shared" si="18"/>
        <v>-3.7608287661255936E-2</v>
      </c>
      <c r="S110">
        <f t="shared" si="19"/>
        <v>3.9822865927527859E-2</v>
      </c>
      <c r="AC110">
        <v>0.91530000000300005</v>
      </c>
      <c r="AD110">
        <v>0.91530000000300005</v>
      </c>
      <c r="AE110">
        <v>49</v>
      </c>
      <c r="AF110">
        <f t="shared" si="20"/>
        <v>0.49</v>
      </c>
      <c r="AG110">
        <f t="shared" si="24"/>
        <v>0.48</v>
      </c>
      <c r="AH110">
        <f t="shared" si="21"/>
        <v>-2.506890825871106E-2</v>
      </c>
      <c r="AI110">
        <f t="shared" si="22"/>
        <v>0.51588282684265219</v>
      </c>
      <c r="AJ110">
        <f t="shared" si="23"/>
        <v>3.5882826842652205E-2</v>
      </c>
    </row>
    <row r="111" spans="4:36" x14ac:dyDescent="0.3">
      <c r="D111">
        <v>0.91530000000300005</v>
      </c>
      <c r="E111">
        <f t="shared" si="16"/>
        <v>3.9822865927528532E-2</v>
      </c>
      <c r="O111">
        <v>50</v>
      </c>
      <c r="P111">
        <v>0.91530000000300005</v>
      </c>
      <c r="Q111">
        <f t="shared" si="17"/>
        <v>0.495</v>
      </c>
      <c r="R111">
        <f t="shared" si="18"/>
        <v>-1.2533469508069276E-2</v>
      </c>
      <c r="S111">
        <f t="shared" si="19"/>
        <v>3.9822865927527859E-2</v>
      </c>
      <c r="AC111">
        <v>0.91530000000300005</v>
      </c>
      <c r="AD111">
        <v>0.91530000000300005</v>
      </c>
      <c r="AE111">
        <v>50</v>
      </c>
      <c r="AF111">
        <f t="shared" si="20"/>
        <v>0.5</v>
      </c>
      <c r="AG111">
        <f t="shared" si="24"/>
        <v>0.49</v>
      </c>
      <c r="AH111">
        <f t="shared" si="21"/>
        <v>0</v>
      </c>
      <c r="AI111">
        <f t="shared" si="22"/>
        <v>0.51588282684265219</v>
      </c>
      <c r="AJ111">
        <f t="shared" si="23"/>
        <v>2.5882826842652196E-2</v>
      </c>
    </row>
    <row r="112" spans="4:36" x14ac:dyDescent="0.3">
      <c r="D112">
        <v>0.91530000000300005</v>
      </c>
      <c r="E112">
        <f t="shared" si="16"/>
        <v>3.9822865927528532E-2</v>
      </c>
      <c r="O112">
        <v>51</v>
      </c>
      <c r="P112">
        <v>0.91530000000300005</v>
      </c>
      <c r="Q112">
        <f t="shared" si="17"/>
        <v>0.505</v>
      </c>
      <c r="R112">
        <f t="shared" si="18"/>
        <v>1.2533469508069276E-2</v>
      </c>
      <c r="S112">
        <f t="shared" si="19"/>
        <v>3.9822865927527859E-2</v>
      </c>
      <c r="AC112">
        <v>0.91530000000300005</v>
      </c>
      <c r="AD112">
        <v>0.91530000000300005</v>
      </c>
      <c r="AE112">
        <v>51</v>
      </c>
      <c r="AF112">
        <f t="shared" si="20"/>
        <v>0.51</v>
      </c>
      <c r="AG112">
        <f t="shared" si="24"/>
        <v>0.5</v>
      </c>
      <c r="AH112">
        <f t="shared" si="21"/>
        <v>2.506890825871106E-2</v>
      </c>
      <c r="AI112">
        <f t="shared" si="22"/>
        <v>0.51588282684265219</v>
      </c>
      <c r="AJ112">
        <f t="shared" si="23"/>
        <v>1.5882826842652187E-2</v>
      </c>
    </row>
    <row r="113" spans="4:36" x14ac:dyDescent="0.3">
      <c r="D113">
        <v>1.2204000000040001</v>
      </c>
      <c r="E113">
        <f t="shared" si="16"/>
        <v>1.1641967413441803</v>
      </c>
      <c r="O113">
        <v>52</v>
      </c>
      <c r="P113">
        <v>0.91530000000300005</v>
      </c>
      <c r="Q113">
        <f t="shared" si="17"/>
        <v>0.51500000000000001</v>
      </c>
      <c r="R113">
        <f t="shared" si="18"/>
        <v>3.7608287661255936E-2</v>
      </c>
      <c r="S113">
        <f t="shared" si="19"/>
        <v>3.9822865927527859E-2</v>
      </c>
      <c r="AC113">
        <v>1.2204000000040001</v>
      </c>
      <c r="AD113">
        <v>0.91530000000300005</v>
      </c>
      <c r="AE113">
        <v>52</v>
      </c>
      <c r="AF113">
        <f t="shared" si="20"/>
        <v>0.52</v>
      </c>
      <c r="AG113">
        <f t="shared" si="24"/>
        <v>0.51</v>
      </c>
      <c r="AH113">
        <f t="shared" si="21"/>
        <v>5.0153583464733656E-2</v>
      </c>
      <c r="AI113">
        <f t="shared" si="22"/>
        <v>0.51588282684265219</v>
      </c>
      <c r="AJ113">
        <f t="shared" si="23"/>
        <v>5.8828268426521779E-3</v>
      </c>
    </row>
    <row r="114" spans="4:36" x14ac:dyDescent="0.3">
      <c r="D114">
        <v>0.91530000000300005</v>
      </c>
      <c r="E114">
        <f t="shared" si="16"/>
        <v>3.9822865927528532E-2</v>
      </c>
      <c r="O114">
        <v>53</v>
      </c>
      <c r="P114">
        <v>0.91530000000300005</v>
      </c>
      <c r="Q114">
        <f t="shared" si="17"/>
        <v>0.52500000000000002</v>
      </c>
      <c r="R114">
        <f t="shared" si="18"/>
        <v>6.2706777943213846E-2</v>
      </c>
      <c r="S114">
        <f t="shared" si="19"/>
        <v>3.9822865927527859E-2</v>
      </c>
      <c r="AC114">
        <v>0.91530000000300005</v>
      </c>
      <c r="AD114">
        <v>0.91530000000300005</v>
      </c>
      <c r="AE114">
        <v>53</v>
      </c>
      <c r="AF114">
        <f t="shared" si="20"/>
        <v>0.53</v>
      </c>
      <c r="AG114">
        <f t="shared" si="24"/>
        <v>0.52</v>
      </c>
      <c r="AH114">
        <f t="shared" si="21"/>
        <v>7.5269862099829901E-2</v>
      </c>
      <c r="AI114">
        <f t="shared" si="22"/>
        <v>0.51588282684265219</v>
      </c>
      <c r="AJ114">
        <f t="shared" si="23"/>
        <v>4.117173157347831E-3</v>
      </c>
    </row>
    <row r="115" spans="4:36" x14ac:dyDescent="0.3">
      <c r="D115">
        <v>0.61020000000200003</v>
      </c>
      <c r="E115">
        <f t="shared" si="16"/>
        <v>-1.0845510094891233</v>
      </c>
      <c r="O115">
        <v>54</v>
      </c>
      <c r="P115">
        <v>0.91530000000300005</v>
      </c>
      <c r="Q115">
        <f t="shared" si="17"/>
        <v>0.53500000000000003</v>
      </c>
      <c r="R115">
        <f t="shared" si="18"/>
        <v>8.7844837895871816E-2</v>
      </c>
      <c r="S115">
        <f t="shared" si="19"/>
        <v>3.9822865927527859E-2</v>
      </c>
      <c r="AC115">
        <v>0.61020000000200003</v>
      </c>
      <c r="AD115">
        <v>0.91530000000300005</v>
      </c>
      <c r="AE115">
        <v>54</v>
      </c>
      <c r="AF115">
        <f t="shared" si="20"/>
        <v>0.54</v>
      </c>
      <c r="AG115">
        <f t="shared" si="24"/>
        <v>0.53</v>
      </c>
      <c r="AH115">
        <f t="shared" si="21"/>
        <v>0.10043372051146988</v>
      </c>
      <c r="AI115">
        <f t="shared" si="22"/>
        <v>0.51588282684265219</v>
      </c>
      <c r="AJ115">
        <f t="shared" si="23"/>
        <v>1.411717315734784E-2</v>
      </c>
    </row>
    <row r="116" spans="4:36" x14ac:dyDescent="0.3">
      <c r="D116">
        <v>0.91530000000300005</v>
      </c>
      <c r="E116">
        <f t="shared" si="16"/>
        <v>3.9822865927528532E-2</v>
      </c>
      <c r="O116">
        <v>55</v>
      </c>
      <c r="P116">
        <v>0.91530000000300005</v>
      </c>
      <c r="Q116">
        <f t="shared" si="17"/>
        <v>0.54500000000000004</v>
      </c>
      <c r="R116">
        <f t="shared" si="18"/>
        <v>0.11303854064456527</v>
      </c>
      <c r="S116">
        <f t="shared" si="19"/>
        <v>3.9822865927527859E-2</v>
      </c>
      <c r="AC116">
        <v>0.91530000000300005</v>
      </c>
      <c r="AD116">
        <v>0.91530000000300005</v>
      </c>
      <c r="AE116">
        <v>55</v>
      </c>
      <c r="AF116">
        <f t="shared" si="20"/>
        <v>0.55000000000000004</v>
      </c>
      <c r="AG116">
        <f t="shared" si="24"/>
        <v>0.54</v>
      </c>
      <c r="AH116">
        <f t="shared" si="21"/>
        <v>0.12566134685507416</v>
      </c>
      <c r="AI116">
        <f t="shared" si="22"/>
        <v>0.51588282684265219</v>
      </c>
      <c r="AJ116">
        <f t="shared" si="23"/>
        <v>2.4117173157347849E-2</v>
      </c>
    </row>
    <row r="117" spans="4:36" x14ac:dyDescent="0.3">
      <c r="D117">
        <v>0.30510000000100002</v>
      </c>
      <c r="E117">
        <f t="shared" si="16"/>
        <v>-2.208924884905775</v>
      </c>
      <c r="O117">
        <v>56</v>
      </c>
      <c r="P117">
        <v>0.91530000000300005</v>
      </c>
      <c r="Q117">
        <f t="shared" si="17"/>
        <v>0.55500000000000005</v>
      </c>
      <c r="R117">
        <f t="shared" si="18"/>
        <v>0.13830420796140466</v>
      </c>
      <c r="S117">
        <f t="shared" si="19"/>
        <v>3.9822865927527859E-2</v>
      </c>
      <c r="AC117">
        <v>0.30510000000100002</v>
      </c>
      <c r="AD117">
        <v>0.91530000000300005</v>
      </c>
      <c r="AE117">
        <v>56</v>
      </c>
      <c r="AF117">
        <f t="shared" si="20"/>
        <v>0.56000000000000005</v>
      </c>
      <c r="AG117">
        <f t="shared" si="24"/>
        <v>0.55000000000000004</v>
      </c>
      <c r="AH117">
        <f t="shared" si="21"/>
        <v>0.15096921549677741</v>
      </c>
      <c r="AI117">
        <f t="shared" si="22"/>
        <v>0.51588282684265219</v>
      </c>
      <c r="AJ117">
        <f t="shared" si="23"/>
        <v>3.4117173157347858E-2</v>
      </c>
    </row>
    <row r="118" spans="4:36" x14ac:dyDescent="0.3">
      <c r="D118">
        <v>0.91530000000300005</v>
      </c>
      <c r="E118">
        <f t="shared" si="16"/>
        <v>3.9822865927528532E-2</v>
      </c>
      <c r="O118">
        <v>57</v>
      </c>
      <c r="P118">
        <v>0.91530000000300005</v>
      </c>
      <c r="Q118">
        <f t="shared" si="17"/>
        <v>0.56499999999999995</v>
      </c>
      <c r="R118">
        <f t="shared" si="18"/>
        <v>0.16365848623314114</v>
      </c>
      <c r="S118">
        <f t="shared" si="19"/>
        <v>3.9822865927527859E-2</v>
      </c>
      <c r="AC118">
        <v>0.91530000000300005</v>
      </c>
      <c r="AD118">
        <v>0.91530000000300005</v>
      </c>
      <c r="AE118">
        <v>57</v>
      </c>
      <c r="AF118">
        <f t="shared" si="20"/>
        <v>0.56999999999999995</v>
      </c>
      <c r="AG118">
        <f t="shared" si="24"/>
        <v>0.56000000000000005</v>
      </c>
      <c r="AH118">
        <f t="shared" si="21"/>
        <v>0.17637416478086121</v>
      </c>
      <c r="AI118">
        <f t="shared" si="22"/>
        <v>0.51588282684265219</v>
      </c>
      <c r="AJ118">
        <f t="shared" si="23"/>
        <v>4.4117173157347866E-2</v>
      </c>
    </row>
    <row r="119" spans="4:36" x14ac:dyDescent="0.3">
      <c r="D119">
        <v>0.61020000000200003</v>
      </c>
      <c r="E119">
        <f t="shared" si="16"/>
        <v>-1.0845510094891233</v>
      </c>
      <c r="O119">
        <v>58</v>
      </c>
      <c r="P119">
        <v>0.91530000000300005</v>
      </c>
      <c r="Q119">
        <f t="shared" si="17"/>
        <v>0.57499999999999996</v>
      </c>
      <c r="R119">
        <f t="shared" si="18"/>
        <v>0.18911842627279243</v>
      </c>
      <c r="S119">
        <f t="shared" si="19"/>
        <v>3.9822865927527859E-2</v>
      </c>
      <c r="AC119">
        <v>0.61020000000200003</v>
      </c>
      <c r="AD119">
        <v>0.91530000000300005</v>
      </c>
      <c r="AE119">
        <v>58</v>
      </c>
      <c r="AF119">
        <f t="shared" si="20"/>
        <v>0.57999999999999996</v>
      </c>
      <c r="AG119">
        <f t="shared" si="24"/>
        <v>0.56999999999999995</v>
      </c>
      <c r="AH119">
        <f t="shared" si="21"/>
        <v>0.20189347914185077</v>
      </c>
      <c r="AI119">
        <f t="shared" si="22"/>
        <v>0.51588282684265219</v>
      </c>
      <c r="AJ119">
        <f t="shared" si="23"/>
        <v>5.4117173157347764E-2</v>
      </c>
    </row>
    <row r="120" spans="4:36" x14ac:dyDescent="0.3">
      <c r="D120">
        <v>0.91530000000300005</v>
      </c>
      <c r="E120">
        <f t="shared" si="16"/>
        <v>3.9822865927528532E-2</v>
      </c>
      <c r="O120">
        <v>59</v>
      </c>
      <c r="P120">
        <v>0.91530000000300005</v>
      </c>
      <c r="Q120">
        <f t="shared" si="17"/>
        <v>0.58499999999999996</v>
      </c>
      <c r="R120">
        <f t="shared" si="18"/>
        <v>0.21470156800174439</v>
      </c>
      <c r="S120">
        <f t="shared" si="19"/>
        <v>3.9822865927527859E-2</v>
      </c>
      <c r="AC120">
        <v>0.91530000000300005</v>
      </c>
      <c r="AD120">
        <v>0.91530000000300005</v>
      </c>
      <c r="AE120">
        <v>59</v>
      </c>
      <c r="AF120">
        <f t="shared" si="20"/>
        <v>0.59</v>
      </c>
      <c r="AG120">
        <f t="shared" si="24"/>
        <v>0.57999999999999996</v>
      </c>
      <c r="AH120">
        <f t="shared" si="21"/>
        <v>0.22754497664114934</v>
      </c>
      <c r="AI120">
        <f t="shared" si="22"/>
        <v>0.51588282684265219</v>
      </c>
      <c r="AJ120">
        <f t="shared" si="23"/>
        <v>6.4117173157347773E-2</v>
      </c>
    </row>
    <row r="121" spans="4:36" x14ac:dyDescent="0.3">
      <c r="D121">
        <v>1.2204000000040001</v>
      </c>
      <c r="E121">
        <f t="shared" si="16"/>
        <v>1.1641967413441803</v>
      </c>
      <c r="O121">
        <v>60</v>
      </c>
      <c r="P121">
        <v>0.91530000000300005</v>
      </c>
      <c r="Q121">
        <f t="shared" si="17"/>
        <v>0.59499999999999997</v>
      </c>
      <c r="R121">
        <f t="shared" si="18"/>
        <v>0.2404260311423079</v>
      </c>
      <c r="S121">
        <f t="shared" si="19"/>
        <v>3.9822865927527859E-2</v>
      </c>
      <c r="AC121">
        <v>1.2204000000040001</v>
      </c>
      <c r="AD121">
        <v>0.91530000000300005</v>
      </c>
      <c r="AE121">
        <v>60</v>
      </c>
      <c r="AF121">
        <f t="shared" si="20"/>
        <v>0.6</v>
      </c>
      <c r="AG121">
        <f t="shared" si="24"/>
        <v>0.59</v>
      </c>
      <c r="AH121">
        <f t="shared" si="21"/>
        <v>0.25334710313579978</v>
      </c>
      <c r="AI121">
        <f t="shared" si="22"/>
        <v>0.51588282684265219</v>
      </c>
      <c r="AJ121">
        <f t="shared" si="23"/>
        <v>7.4117173157347782E-2</v>
      </c>
    </row>
    <row r="122" spans="4:36" x14ac:dyDescent="0.3">
      <c r="D122">
        <v>0.61020000000200003</v>
      </c>
      <c r="E122">
        <f t="shared" si="16"/>
        <v>-1.0845510094891233</v>
      </c>
      <c r="O122">
        <v>61</v>
      </c>
      <c r="P122">
        <v>0.91530000000300005</v>
      </c>
      <c r="Q122">
        <f t="shared" si="17"/>
        <v>0.60499999999999998</v>
      </c>
      <c r="R122">
        <f t="shared" si="18"/>
        <v>0.26631061320409499</v>
      </c>
      <c r="S122">
        <f t="shared" si="19"/>
        <v>3.9822865927527859E-2</v>
      </c>
      <c r="AC122">
        <v>0.61020000000200003</v>
      </c>
      <c r="AD122">
        <v>0.91530000000300005</v>
      </c>
      <c r="AE122">
        <v>61</v>
      </c>
      <c r="AF122">
        <f t="shared" si="20"/>
        <v>0.61</v>
      </c>
      <c r="AG122">
        <f t="shared" si="24"/>
        <v>0.6</v>
      </c>
      <c r="AH122">
        <f t="shared" si="21"/>
        <v>0.27931903444745415</v>
      </c>
      <c r="AI122">
        <f t="shared" si="22"/>
        <v>0.51588282684265219</v>
      </c>
      <c r="AJ122">
        <f t="shared" si="23"/>
        <v>8.4117173157347791E-2</v>
      </c>
    </row>
    <row r="123" spans="4:36" x14ac:dyDescent="0.3">
      <c r="D123">
        <v>0.61020000000200003</v>
      </c>
      <c r="E123">
        <f t="shared" si="16"/>
        <v>-1.0845510094891233</v>
      </c>
      <c r="O123">
        <v>62</v>
      </c>
      <c r="P123">
        <v>0.91530000000300005</v>
      </c>
      <c r="Q123">
        <f t="shared" si="17"/>
        <v>0.61499999999999999</v>
      </c>
      <c r="R123">
        <f t="shared" si="18"/>
        <v>0.29237489622680418</v>
      </c>
      <c r="S123">
        <f t="shared" si="19"/>
        <v>3.9822865927527859E-2</v>
      </c>
      <c r="AC123">
        <v>0.61020000000200003</v>
      </c>
      <c r="AD123">
        <v>0.91530000000300005</v>
      </c>
      <c r="AE123">
        <v>62</v>
      </c>
      <c r="AF123">
        <f t="shared" si="20"/>
        <v>0.62</v>
      </c>
      <c r="AG123">
        <f t="shared" si="24"/>
        <v>0.61</v>
      </c>
      <c r="AH123">
        <f t="shared" si="21"/>
        <v>0.30548078809939727</v>
      </c>
      <c r="AI123">
        <f t="shared" si="22"/>
        <v>0.51588282684265219</v>
      </c>
      <c r="AJ123">
        <f t="shared" si="23"/>
        <v>9.41171731573478E-2</v>
      </c>
    </row>
    <row r="124" spans="4:36" x14ac:dyDescent="0.3">
      <c r="D124">
        <v>1.2204000000040001</v>
      </c>
      <c r="E124">
        <f t="shared" si="16"/>
        <v>1.1641967413441803</v>
      </c>
      <c r="O124">
        <v>63</v>
      </c>
      <c r="P124">
        <v>0.91530000000300005</v>
      </c>
      <c r="Q124">
        <f t="shared" si="17"/>
        <v>0.625</v>
      </c>
      <c r="R124">
        <f t="shared" si="18"/>
        <v>0.3186393639643752</v>
      </c>
      <c r="S124">
        <f t="shared" si="19"/>
        <v>3.9822865927527859E-2</v>
      </c>
      <c r="AC124">
        <v>1.2204000000040001</v>
      </c>
      <c r="AD124">
        <v>0.91530000000300005</v>
      </c>
      <c r="AE124">
        <v>63</v>
      </c>
      <c r="AF124">
        <f t="shared" si="20"/>
        <v>0.63</v>
      </c>
      <c r="AG124">
        <f t="shared" si="24"/>
        <v>0.62</v>
      </c>
      <c r="AH124">
        <f t="shared" si="21"/>
        <v>0.33185334643681658</v>
      </c>
      <c r="AI124">
        <f t="shared" si="22"/>
        <v>0.51588282684265219</v>
      </c>
      <c r="AJ124">
        <f t="shared" si="23"/>
        <v>0.10411717315734781</v>
      </c>
    </row>
    <row r="125" spans="4:36" x14ac:dyDescent="0.3">
      <c r="D125">
        <v>0.64430279008400004</v>
      </c>
      <c r="E125">
        <f t="shared" si="16"/>
        <v>-0.95887324401258034</v>
      </c>
      <c r="O125">
        <v>64</v>
      </c>
      <c r="P125">
        <v>0.915326595774</v>
      </c>
      <c r="Q125">
        <f t="shared" si="17"/>
        <v>0.63500000000000001</v>
      </c>
      <c r="R125">
        <f t="shared" si="18"/>
        <v>0.34512553147047242</v>
      </c>
      <c r="S125">
        <f t="shared" si="19"/>
        <v>3.9920878350041163E-2</v>
      </c>
      <c r="AC125">
        <v>0.64430279008400004</v>
      </c>
      <c r="AD125">
        <v>0.915326595774</v>
      </c>
      <c r="AE125">
        <v>64</v>
      </c>
      <c r="AF125">
        <f t="shared" si="20"/>
        <v>0.64</v>
      </c>
      <c r="AG125">
        <f t="shared" si="24"/>
        <v>0.63</v>
      </c>
      <c r="AH125">
        <f t="shared" si="21"/>
        <v>0.35845879325119384</v>
      </c>
      <c r="AI125">
        <f t="shared" si="22"/>
        <v>0.51592189707336944</v>
      </c>
      <c r="AJ125">
        <f t="shared" si="23"/>
        <v>0.11407810292663056</v>
      </c>
    </row>
    <row r="126" spans="4:36" x14ac:dyDescent="0.3">
      <c r="D126">
        <v>1.2204000000040001</v>
      </c>
      <c r="E126">
        <f t="shared" si="16"/>
        <v>1.1641967413441803</v>
      </c>
      <c r="O126">
        <v>65</v>
      </c>
      <c r="P126">
        <v>0.91533333333599998</v>
      </c>
      <c r="Q126">
        <f t="shared" si="17"/>
        <v>0.64500000000000002</v>
      </c>
      <c r="R126">
        <f t="shared" si="18"/>
        <v>0.3718560893850747</v>
      </c>
      <c r="S126">
        <f t="shared" si="19"/>
        <v>3.994570804095153E-2</v>
      </c>
      <c r="AC126">
        <v>1.2204000000040001</v>
      </c>
      <c r="AD126">
        <v>0.91533333333599998</v>
      </c>
      <c r="AE126">
        <v>65</v>
      </c>
      <c r="AF126">
        <f t="shared" si="20"/>
        <v>0.65</v>
      </c>
      <c r="AG126">
        <f t="shared" si="24"/>
        <v>0.64</v>
      </c>
      <c r="AH126">
        <f t="shared" si="21"/>
        <v>0.38532046640756784</v>
      </c>
      <c r="AI126">
        <f t="shared" si="22"/>
        <v>0.51593179479194862</v>
      </c>
      <c r="AJ126">
        <f t="shared" si="23"/>
        <v>0.1240682052080514</v>
      </c>
    </row>
    <row r="127" spans="4:36" x14ac:dyDescent="0.3">
      <c r="D127">
        <v>0.91530000000300005</v>
      </c>
      <c r="E127">
        <f t="shared" ref="E127:E161" si="25">STANDARDIZE(D127,$D$162,$D$163)</f>
        <v>3.9822865927528532E-2</v>
      </c>
      <c r="O127">
        <v>66</v>
      </c>
      <c r="P127">
        <v>0.91570407199600001</v>
      </c>
      <c r="Q127">
        <f t="shared" ref="Q127:Q160" si="26">(O127-0.5)/100</f>
        <v>0.65500000000000003</v>
      </c>
      <c r="R127">
        <f t="shared" ref="R127:R160" si="27">_xlfn.NORM.S.INV(Q127)</f>
        <v>0.39885506564233691</v>
      </c>
      <c r="S127">
        <f t="shared" ref="S127:S160" si="28">STANDARDIZE(P127,$P$162,$P$163)</f>
        <v>4.1311977670285036E-2</v>
      </c>
      <c r="AC127">
        <v>0.91530000000300005</v>
      </c>
      <c r="AD127">
        <v>0.91570407199600001</v>
      </c>
      <c r="AE127">
        <v>66</v>
      </c>
      <c r="AF127">
        <f t="shared" ref="AF127:AF161" si="29">AE127/$AM$62</f>
        <v>0.66</v>
      </c>
      <c r="AG127">
        <f t="shared" si="24"/>
        <v>0.65</v>
      </c>
      <c r="AH127">
        <f t="shared" ref="AH127:AH161" si="30">IF(AF127&lt;1,_xlfn.NORM.S.INV(AF127),"")</f>
        <v>0.41246312944140473</v>
      </c>
      <c r="AI127">
        <f t="shared" ref="AI127:AI161" si="31">_xlfn.NORM.DIST(AD127,$AM$63,$AM$64,TRUE)</f>
        <v>0.51647640778852733</v>
      </c>
      <c r="AJ127">
        <f t="shared" ref="AJ127:AJ161" si="32">ABS(AI127-AG127)</f>
        <v>0.1335235922114727</v>
      </c>
    </row>
    <row r="128" spans="4:36" x14ac:dyDescent="0.3">
      <c r="D128">
        <v>0.93772873219300001</v>
      </c>
      <c r="E128">
        <f t="shared" si="25"/>
        <v>0.1224786526632539</v>
      </c>
      <c r="O128">
        <v>67</v>
      </c>
      <c r="P128">
        <v>0.91572428847099996</v>
      </c>
      <c r="Q128">
        <f t="shared" si="26"/>
        <v>0.66500000000000004</v>
      </c>
      <c r="R128">
        <f t="shared" si="27"/>
        <v>0.42614800784127838</v>
      </c>
      <c r="S128">
        <f t="shared" si="28"/>
        <v>4.1386480706479323E-2</v>
      </c>
      <c r="AC128">
        <v>0.93772873219300001</v>
      </c>
      <c r="AD128">
        <v>0.91572428847099996</v>
      </c>
      <c r="AE128">
        <v>67</v>
      </c>
      <c r="AF128">
        <f t="shared" si="29"/>
        <v>0.67</v>
      </c>
      <c r="AG128">
        <f t="shared" si="24"/>
        <v>0.66</v>
      </c>
      <c r="AH128">
        <f t="shared" si="30"/>
        <v>0.43991316567323396</v>
      </c>
      <c r="AI128">
        <f t="shared" si="31"/>
        <v>0.51650610480145809</v>
      </c>
      <c r="AJ128">
        <f t="shared" si="32"/>
        <v>0.14349389519854194</v>
      </c>
    </row>
    <row r="129" spans="4:36" x14ac:dyDescent="0.3">
      <c r="D129">
        <v>1.2205257633519999</v>
      </c>
      <c r="E129">
        <f t="shared" si="25"/>
        <v>1.1646602124126022</v>
      </c>
      <c r="O129">
        <v>68</v>
      </c>
      <c r="P129">
        <v>0.91580119928699999</v>
      </c>
      <c r="Q129">
        <f t="shared" si="26"/>
        <v>0.67500000000000004</v>
      </c>
      <c r="R129">
        <f t="shared" si="27"/>
        <v>0.45376219016987968</v>
      </c>
      <c r="S129">
        <f t="shared" si="28"/>
        <v>4.1669917324791778E-2</v>
      </c>
      <c r="AC129">
        <v>1.2205257633519999</v>
      </c>
      <c r="AD129">
        <v>0.91580119928699999</v>
      </c>
      <c r="AE129">
        <v>68</v>
      </c>
      <c r="AF129">
        <f t="shared" si="29"/>
        <v>0.68</v>
      </c>
      <c r="AG129">
        <f t="shared" ref="AG129:AG161" si="33">(AE129-1)/$AM$62</f>
        <v>0.67</v>
      </c>
      <c r="AH129">
        <f t="shared" si="30"/>
        <v>0.46769879911450835</v>
      </c>
      <c r="AI129">
        <f t="shared" si="31"/>
        <v>0.51661908219001318</v>
      </c>
      <c r="AJ129">
        <f t="shared" si="32"/>
        <v>0.15338091780998686</v>
      </c>
    </row>
    <row r="130" spans="4:36" x14ac:dyDescent="0.3">
      <c r="D130">
        <v>0.91530000000300005</v>
      </c>
      <c r="E130">
        <f t="shared" si="25"/>
        <v>3.9822865927528532E-2</v>
      </c>
      <c r="O130">
        <v>69</v>
      </c>
      <c r="P130">
        <v>0.91610358299899997</v>
      </c>
      <c r="Q130">
        <f t="shared" si="26"/>
        <v>0.68500000000000005</v>
      </c>
      <c r="R130">
        <f t="shared" si="27"/>
        <v>0.48172684958473044</v>
      </c>
      <c r="S130">
        <f t="shared" si="28"/>
        <v>4.2784280963346917E-2</v>
      </c>
      <c r="AC130">
        <v>0.91530000000300005</v>
      </c>
      <c r="AD130">
        <v>0.91610358299899997</v>
      </c>
      <c r="AE130">
        <v>69</v>
      </c>
      <c r="AF130">
        <f t="shared" si="29"/>
        <v>0.69</v>
      </c>
      <c r="AG130">
        <f t="shared" si="33"/>
        <v>0.68</v>
      </c>
      <c r="AH130">
        <f t="shared" si="30"/>
        <v>0.49585034734745331</v>
      </c>
      <c r="AI130">
        <f t="shared" si="31"/>
        <v>0.51706325275516407</v>
      </c>
      <c r="AJ130">
        <f t="shared" si="32"/>
        <v>0.16293674724483598</v>
      </c>
    </row>
    <row r="131" spans="4:36" x14ac:dyDescent="0.3">
      <c r="D131">
        <v>0.91530000000300005</v>
      </c>
      <c r="E131">
        <f t="shared" si="25"/>
        <v>3.9822865927528532E-2</v>
      </c>
      <c r="O131">
        <v>70</v>
      </c>
      <c r="P131">
        <v>0.91621382376299998</v>
      </c>
      <c r="Q131">
        <f t="shared" si="26"/>
        <v>0.69499999999999995</v>
      </c>
      <c r="R131">
        <f t="shared" si="27"/>
        <v>0.51007345696859474</v>
      </c>
      <c r="S131">
        <f t="shared" si="28"/>
        <v>4.3190547220466488E-2</v>
      </c>
      <c r="AC131">
        <v>0.91530000000300005</v>
      </c>
      <c r="AD131">
        <v>0.91621382376299998</v>
      </c>
      <c r="AE131">
        <v>70</v>
      </c>
      <c r="AF131">
        <f t="shared" si="29"/>
        <v>0.7</v>
      </c>
      <c r="AG131">
        <f t="shared" si="33"/>
        <v>0.69</v>
      </c>
      <c r="AH131">
        <f t="shared" si="30"/>
        <v>0.52440051270804078</v>
      </c>
      <c r="AI131">
        <f t="shared" si="31"/>
        <v>0.51722517985799166</v>
      </c>
      <c r="AJ131">
        <f t="shared" si="32"/>
        <v>0.17277482014200829</v>
      </c>
    </row>
    <row r="132" spans="4:36" x14ac:dyDescent="0.3">
      <c r="D132">
        <v>0.91570407199600001</v>
      </c>
      <c r="E132">
        <f t="shared" si="25"/>
        <v>4.1311977670285702E-2</v>
      </c>
      <c r="O132">
        <v>71</v>
      </c>
      <c r="P132">
        <v>0.91639452465600002</v>
      </c>
      <c r="Q132">
        <f t="shared" si="26"/>
        <v>0.70499999999999996</v>
      </c>
      <c r="R132">
        <f t="shared" si="27"/>
        <v>0.53883603027845006</v>
      </c>
      <c r="S132">
        <f t="shared" si="28"/>
        <v>4.3856477614937286E-2</v>
      </c>
      <c r="AC132">
        <v>0.91570407199600001</v>
      </c>
      <c r="AD132">
        <v>0.91639452465600002</v>
      </c>
      <c r="AE132">
        <v>71</v>
      </c>
      <c r="AF132">
        <f t="shared" si="29"/>
        <v>0.71</v>
      </c>
      <c r="AG132">
        <f t="shared" si="33"/>
        <v>0.7</v>
      </c>
      <c r="AH132">
        <f t="shared" si="30"/>
        <v>0.5533847195556727</v>
      </c>
      <c r="AI132">
        <f t="shared" si="31"/>
        <v>0.51749059613564796</v>
      </c>
      <c r="AJ132">
        <f t="shared" si="32"/>
        <v>0.18250940386435199</v>
      </c>
    </row>
    <row r="133" spans="4:36" x14ac:dyDescent="0.3">
      <c r="D133">
        <v>0.61020000000200003</v>
      </c>
      <c r="E133">
        <f t="shared" si="25"/>
        <v>-1.0845510094891233</v>
      </c>
      <c r="O133">
        <v>72</v>
      </c>
      <c r="P133">
        <v>0.91647944517299995</v>
      </c>
      <c r="Q133">
        <f t="shared" si="26"/>
        <v>0.71499999999999997</v>
      </c>
      <c r="R133">
        <f t="shared" si="27"/>
        <v>0.56805149833898272</v>
      </c>
      <c r="S133">
        <f t="shared" si="28"/>
        <v>4.4169432091506561E-2</v>
      </c>
      <c r="AC133">
        <v>0.61020000000200003</v>
      </c>
      <c r="AD133">
        <v>0.91647944517299995</v>
      </c>
      <c r="AE133">
        <v>72</v>
      </c>
      <c r="AF133">
        <f t="shared" si="29"/>
        <v>0.72</v>
      </c>
      <c r="AG133">
        <f t="shared" si="33"/>
        <v>0.71</v>
      </c>
      <c r="AH133">
        <f t="shared" si="30"/>
        <v>0.58284150727121631</v>
      </c>
      <c r="AI133">
        <f t="shared" si="31"/>
        <v>0.51761532603950355</v>
      </c>
      <c r="AJ133">
        <f t="shared" si="32"/>
        <v>0.19238467396049641</v>
      </c>
    </row>
    <row r="134" spans="4:36" x14ac:dyDescent="0.3">
      <c r="D134">
        <v>0.30510000000100002</v>
      </c>
      <c r="E134">
        <f t="shared" si="25"/>
        <v>-2.208924884905775</v>
      </c>
      <c r="O134">
        <v>73</v>
      </c>
      <c r="P134">
        <v>0.92268943506099999</v>
      </c>
      <c r="Q134">
        <f t="shared" si="26"/>
        <v>0.72499999999999998</v>
      </c>
      <c r="R134">
        <f t="shared" si="27"/>
        <v>0.59776012604247841</v>
      </c>
      <c r="S134">
        <f t="shared" si="28"/>
        <v>6.7054880785855808E-2</v>
      </c>
      <c r="AC134">
        <v>0.30510000000100002</v>
      </c>
      <c r="AD134">
        <v>0.92268943506099999</v>
      </c>
      <c r="AE134">
        <v>73</v>
      </c>
      <c r="AF134">
        <f t="shared" si="29"/>
        <v>0.73</v>
      </c>
      <c r="AG134">
        <f t="shared" si="33"/>
        <v>0.72</v>
      </c>
      <c r="AH134">
        <f t="shared" si="30"/>
        <v>0.61281299101662734</v>
      </c>
      <c r="AI134">
        <f t="shared" si="31"/>
        <v>0.5267309935381872</v>
      </c>
      <c r="AJ134">
        <f t="shared" si="32"/>
        <v>0.19326900646181278</v>
      </c>
    </row>
    <row r="135" spans="4:36" x14ac:dyDescent="0.3">
      <c r="D135">
        <v>1.2208513528260001</v>
      </c>
      <c r="E135">
        <f t="shared" si="25"/>
        <v>1.1658600953974441</v>
      </c>
      <c r="O135">
        <v>74</v>
      </c>
      <c r="P135">
        <v>0.93772873219300001</v>
      </c>
      <c r="Q135">
        <f t="shared" si="26"/>
        <v>0.73499999999999999</v>
      </c>
      <c r="R135">
        <f t="shared" si="27"/>
        <v>0.62800601443756987</v>
      </c>
      <c r="S135">
        <f t="shared" si="28"/>
        <v>0.12247865266325354</v>
      </c>
      <c r="AC135">
        <v>1.2208513528260001</v>
      </c>
      <c r="AD135">
        <v>0.93772873219300001</v>
      </c>
      <c r="AE135">
        <v>74</v>
      </c>
      <c r="AF135">
        <f t="shared" si="29"/>
        <v>0.74</v>
      </c>
      <c r="AG135">
        <f t="shared" si="33"/>
        <v>0.73</v>
      </c>
      <c r="AH135">
        <f t="shared" si="30"/>
        <v>0.64334540539291696</v>
      </c>
      <c r="AI135">
        <f t="shared" si="31"/>
        <v>0.54874002429751489</v>
      </c>
      <c r="AJ135">
        <f t="shared" si="32"/>
        <v>0.18125997570248509</v>
      </c>
    </row>
    <row r="136" spans="4:36" x14ac:dyDescent="0.3">
      <c r="D136">
        <v>0.91530000000300005</v>
      </c>
      <c r="E136">
        <f t="shared" si="25"/>
        <v>3.9822865927528532E-2</v>
      </c>
      <c r="O136">
        <v>75</v>
      </c>
      <c r="P136">
        <v>1.2204000000040001</v>
      </c>
      <c r="Q136">
        <f t="shared" si="26"/>
        <v>0.745</v>
      </c>
      <c r="R136">
        <f t="shared" si="27"/>
        <v>0.65883769273618775</v>
      </c>
      <c r="S136">
        <f t="shared" si="28"/>
        <v>1.1641967413441838</v>
      </c>
      <c r="AC136">
        <v>0.91530000000300005</v>
      </c>
      <c r="AD136">
        <v>1.2204000000040001</v>
      </c>
      <c r="AE136">
        <v>75</v>
      </c>
      <c r="AF136">
        <f t="shared" si="29"/>
        <v>0.75</v>
      </c>
      <c r="AG136">
        <f t="shared" si="33"/>
        <v>0.74</v>
      </c>
      <c r="AH136">
        <f t="shared" si="30"/>
        <v>0.67448975019608193</v>
      </c>
      <c r="AI136">
        <f t="shared" si="31"/>
        <v>0.87782785473323832</v>
      </c>
      <c r="AJ136">
        <f t="shared" si="32"/>
        <v>0.13782785473323833</v>
      </c>
    </row>
    <row r="137" spans="4:36" x14ac:dyDescent="0.3">
      <c r="D137">
        <v>1.2204000000040001</v>
      </c>
      <c r="E137">
        <f t="shared" si="25"/>
        <v>1.1641967413441803</v>
      </c>
      <c r="O137">
        <v>76</v>
      </c>
      <c r="P137">
        <v>1.2204000000040001</v>
      </c>
      <c r="Q137">
        <f t="shared" si="26"/>
        <v>0.755</v>
      </c>
      <c r="R137">
        <f t="shared" si="27"/>
        <v>0.69030882393303394</v>
      </c>
      <c r="S137">
        <f t="shared" si="28"/>
        <v>1.1641967413441838</v>
      </c>
      <c r="AC137">
        <v>1.2204000000040001</v>
      </c>
      <c r="AD137">
        <v>1.2204000000040001</v>
      </c>
      <c r="AE137">
        <v>76</v>
      </c>
      <c r="AF137">
        <f t="shared" si="29"/>
        <v>0.76</v>
      </c>
      <c r="AG137">
        <f t="shared" si="33"/>
        <v>0.75</v>
      </c>
      <c r="AH137">
        <f t="shared" si="30"/>
        <v>0.7063025628400873</v>
      </c>
      <c r="AI137">
        <f t="shared" si="31"/>
        <v>0.87782785473323832</v>
      </c>
      <c r="AJ137">
        <f t="shared" si="32"/>
        <v>0.12782785473323832</v>
      </c>
    </row>
    <row r="138" spans="4:36" x14ac:dyDescent="0.3">
      <c r="D138">
        <v>0.91530000000300005</v>
      </c>
      <c r="E138">
        <f t="shared" si="25"/>
        <v>3.9822865927528532E-2</v>
      </c>
      <c r="O138">
        <v>77</v>
      </c>
      <c r="P138">
        <v>1.2204000000040001</v>
      </c>
      <c r="Q138">
        <f t="shared" si="26"/>
        <v>0.76500000000000001</v>
      </c>
      <c r="R138">
        <f t="shared" si="27"/>
        <v>0.72247905192806261</v>
      </c>
      <c r="S138">
        <f t="shared" si="28"/>
        <v>1.1641967413441838</v>
      </c>
      <c r="AC138">
        <v>0.91530000000300005</v>
      </c>
      <c r="AD138">
        <v>1.2204000000040001</v>
      </c>
      <c r="AE138">
        <v>77</v>
      </c>
      <c r="AF138">
        <f t="shared" si="29"/>
        <v>0.77</v>
      </c>
      <c r="AG138">
        <f t="shared" si="33"/>
        <v>0.76</v>
      </c>
      <c r="AH138">
        <f t="shared" si="30"/>
        <v>0.73884684918521393</v>
      </c>
      <c r="AI138">
        <f t="shared" si="31"/>
        <v>0.87782785473323832</v>
      </c>
      <c r="AJ138">
        <f t="shared" si="32"/>
        <v>0.11782785473323831</v>
      </c>
    </row>
    <row r="139" spans="4:36" x14ac:dyDescent="0.3">
      <c r="D139">
        <v>0.30510000000100002</v>
      </c>
      <c r="E139">
        <f t="shared" si="25"/>
        <v>-2.208924884905775</v>
      </c>
      <c r="O139">
        <v>78</v>
      </c>
      <c r="P139">
        <v>1.2204000000040001</v>
      </c>
      <c r="Q139">
        <f t="shared" si="26"/>
        <v>0.77500000000000002</v>
      </c>
      <c r="R139">
        <f t="shared" si="27"/>
        <v>0.75541502636046909</v>
      </c>
      <c r="S139">
        <f t="shared" si="28"/>
        <v>1.1641967413441838</v>
      </c>
      <c r="AC139">
        <v>0.30510000000100002</v>
      </c>
      <c r="AD139">
        <v>1.2204000000040001</v>
      </c>
      <c r="AE139">
        <v>78</v>
      </c>
      <c r="AF139">
        <f t="shared" si="29"/>
        <v>0.78</v>
      </c>
      <c r="AG139">
        <f t="shared" si="33"/>
        <v>0.77</v>
      </c>
      <c r="AH139">
        <f t="shared" si="30"/>
        <v>0.77219321418868503</v>
      </c>
      <c r="AI139">
        <f t="shared" si="31"/>
        <v>0.87782785473323832</v>
      </c>
      <c r="AJ139">
        <f t="shared" si="32"/>
        <v>0.1078278547332383</v>
      </c>
    </row>
    <row r="140" spans="4:36" x14ac:dyDescent="0.3">
      <c r="D140">
        <v>1.2214467787800001</v>
      </c>
      <c r="E140">
        <f t="shared" si="25"/>
        <v>1.1680543968966914</v>
      </c>
      <c r="O140">
        <v>79</v>
      </c>
      <c r="P140">
        <v>1.2204000000040001</v>
      </c>
      <c r="Q140">
        <f t="shared" si="26"/>
        <v>0.78500000000000003</v>
      </c>
      <c r="R140">
        <f t="shared" si="27"/>
        <v>0.78919165265822189</v>
      </c>
      <c r="S140">
        <f t="shared" si="28"/>
        <v>1.1641967413441838</v>
      </c>
      <c r="AC140">
        <v>1.2214467787800001</v>
      </c>
      <c r="AD140">
        <v>1.2204000000040001</v>
      </c>
      <c r="AE140">
        <v>79</v>
      </c>
      <c r="AF140">
        <f t="shared" si="29"/>
        <v>0.79</v>
      </c>
      <c r="AG140">
        <f t="shared" si="33"/>
        <v>0.78</v>
      </c>
      <c r="AH140">
        <f t="shared" si="30"/>
        <v>0.80642124701824058</v>
      </c>
      <c r="AI140">
        <f t="shared" si="31"/>
        <v>0.87782785473323832</v>
      </c>
      <c r="AJ140">
        <f t="shared" si="32"/>
        <v>9.7827854733238295E-2</v>
      </c>
    </row>
    <row r="141" spans="4:36" x14ac:dyDescent="0.3">
      <c r="D141">
        <v>1.2204000000040001</v>
      </c>
      <c r="E141">
        <f t="shared" si="25"/>
        <v>1.1641967413441803</v>
      </c>
      <c r="O141">
        <v>80</v>
      </c>
      <c r="P141">
        <v>1.2204000000040001</v>
      </c>
      <c r="Q141">
        <f t="shared" si="26"/>
        <v>0.79500000000000004</v>
      </c>
      <c r="R141">
        <f t="shared" si="27"/>
        <v>0.82389363033855767</v>
      </c>
      <c r="S141">
        <f t="shared" si="28"/>
        <v>1.1641967413441838</v>
      </c>
      <c r="AC141">
        <v>1.2204000000040001</v>
      </c>
      <c r="AD141">
        <v>1.2204000000040001</v>
      </c>
      <c r="AE141">
        <v>80</v>
      </c>
      <c r="AF141">
        <f t="shared" si="29"/>
        <v>0.8</v>
      </c>
      <c r="AG141">
        <f t="shared" si="33"/>
        <v>0.79</v>
      </c>
      <c r="AH141">
        <f t="shared" si="30"/>
        <v>0.84162123357291474</v>
      </c>
      <c r="AI141">
        <f t="shared" si="31"/>
        <v>0.87782785473323832</v>
      </c>
      <c r="AJ141">
        <f t="shared" si="32"/>
        <v>8.7827854733238286E-2</v>
      </c>
    </row>
    <row r="142" spans="4:36" x14ac:dyDescent="0.3">
      <c r="D142">
        <v>0.61020000000200003</v>
      </c>
      <c r="E142">
        <f t="shared" si="25"/>
        <v>-1.0845510094891233</v>
      </c>
      <c r="O142">
        <v>81</v>
      </c>
      <c r="P142">
        <v>1.2204000000040001</v>
      </c>
      <c r="Q142">
        <f t="shared" si="26"/>
        <v>0.80500000000000005</v>
      </c>
      <c r="R142">
        <f t="shared" si="27"/>
        <v>0.85961736424191149</v>
      </c>
      <c r="S142">
        <f t="shared" si="28"/>
        <v>1.1641967413441838</v>
      </c>
      <c r="AC142">
        <v>0.61020000000200003</v>
      </c>
      <c r="AD142">
        <v>1.2204000000040001</v>
      </c>
      <c r="AE142">
        <v>81</v>
      </c>
      <c r="AF142">
        <f t="shared" si="29"/>
        <v>0.81</v>
      </c>
      <c r="AG142">
        <f t="shared" si="33"/>
        <v>0.8</v>
      </c>
      <c r="AH142">
        <f t="shared" si="30"/>
        <v>0.87789629505122857</v>
      </c>
      <c r="AI142">
        <f t="shared" si="31"/>
        <v>0.87782785473323832</v>
      </c>
      <c r="AJ142">
        <f t="shared" si="32"/>
        <v>7.7827854733238278E-2</v>
      </c>
    </row>
    <row r="143" spans="4:36" x14ac:dyDescent="0.3">
      <c r="D143">
        <v>0.91530000000300005</v>
      </c>
      <c r="E143">
        <f t="shared" si="25"/>
        <v>3.9822865927528532E-2</v>
      </c>
      <c r="O143">
        <v>82</v>
      </c>
      <c r="P143">
        <v>1.2204000000040001</v>
      </c>
      <c r="Q143">
        <f t="shared" si="26"/>
        <v>0.81499999999999995</v>
      </c>
      <c r="R143">
        <f t="shared" si="27"/>
        <v>0.89647336400191591</v>
      </c>
      <c r="S143">
        <f t="shared" si="28"/>
        <v>1.1641967413441838</v>
      </c>
      <c r="AC143">
        <v>0.91530000000300005</v>
      </c>
      <c r="AD143">
        <v>1.2204000000040001</v>
      </c>
      <c r="AE143">
        <v>82</v>
      </c>
      <c r="AF143">
        <f t="shared" si="29"/>
        <v>0.82</v>
      </c>
      <c r="AG143">
        <f t="shared" si="33"/>
        <v>0.81</v>
      </c>
      <c r="AH143">
        <f t="shared" si="30"/>
        <v>0.91536508784281256</v>
      </c>
      <c r="AI143">
        <f t="shared" si="31"/>
        <v>0.87782785473323832</v>
      </c>
      <c r="AJ143">
        <f t="shared" si="32"/>
        <v>6.7827854733238269E-2</v>
      </c>
    </row>
    <row r="144" spans="4:36" x14ac:dyDescent="0.3">
      <c r="D144">
        <v>0.61020000000200003</v>
      </c>
      <c r="E144">
        <f t="shared" si="25"/>
        <v>-1.0845510094891233</v>
      </c>
      <c r="O144">
        <v>83</v>
      </c>
      <c r="P144">
        <v>1.2204000000040001</v>
      </c>
      <c r="Q144">
        <f t="shared" si="26"/>
        <v>0.82499999999999996</v>
      </c>
      <c r="R144">
        <f t="shared" si="27"/>
        <v>0.9345892910734801</v>
      </c>
      <c r="S144">
        <f t="shared" si="28"/>
        <v>1.1641967413441838</v>
      </c>
      <c r="AC144">
        <v>0.61020000000200003</v>
      </c>
      <c r="AD144">
        <v>1.2204000000040001</v>
      </c>
      <c r="AE144">
        <v>83</v>
      </c>
      <c r="AF144">
        <f t="shared" si="29"/>
        <v>0.83</v>
      </c>
      <c r="AG144">
        <f t="shared" si="33"/>
        <v>0.82</v>
      </c>
      <c r="AH144">
        <f t="shared" si="30"/>
        <v>0.95416525314619549</v>
      </c>
      <c r="AI144">
        <f t="shared" si="31"/>
        <v>0.87782785473323832</v>
      </c>
      <c r="AJ144">
        <f t="shared" si="32"/>
        <v>5.7827854733238371E-2</v>
      </c>
    </row>
    <row r="145" spans="4:36" x14ac:dyDescent="0.3">
      <c r="D145">
        <v>0.91530000000300005</v>
      </c>
      <c r="E145">
        <f t="shared" si="25"/>
        <v>3.9822865927528532E-2</v>
      </c>
      <c r="O145">
        <v>84</v>
      </c>
      <c r="P145">
        <v>1.2204000000040001</v>
      </c>
      <c r="Q145">
        <f t="shared" si="26"/>
        <v>0.83499999999999996</v>
      </c>
      <c r="R145">
        <f t="shared" si="27"/>
        <v>0.97411387705930974</v>
      </c>
      <c r="S145">
        <f t="shared" si="28"/>
        <v>1.1641967413441838</v>
      </c>
      <c r="AC145">
        <v>0.91530000000300005</v>
      </c>
      <c r="AD145">
        <v>1.2204000000040001</v>
      </c>
      <c r="AE145">
        <v>84</v>
      </c>
      <c r="AF145">
        <f t="shared" si="29"/>
        <v>0.84</v>
      </c>
      <c r="AG145">
        <f t="shared" si="33"/>
        <v>0.83</v>
      </c>
      <c r="AH145">
        <f t="shared" si="30"/>
        <v>0.9944578832097497</v>
      </c>
      <c r="AI145">
        <f t="shared" si="31"/>
        <v>0.87782785473323832</v>
      </c>
      <c r="AJ145">
        <f t="shared" si="32"/>
        <v>4.7827854733238362E-2</v>
      </c>
    </row>
    <row r="146" spans="4:36" x14ac:dyDescent="0.3">
      <c r="D146">
        <v>0.91530000000300005</v>
      </c>
      <c r="E146">
        <f t="shared" si="25"/>
        <v>3.9822865927528532E-2</v>
      </c>
      <c r="O146">
        <v>85</v>
      </c>
      <c r="P146">
        <v>1.2204000000040001</v>
      </c>
      <c r="Q146">
        <f t="shared" si="26"/>
        <v>0.84499999999999997</v>
      </c>
      <c r="R146">
        <f t="shared" si="27"/>
        <v>1.0152220332170301</v>
      </c>
      <c r="S146">
        <f t="shared" si="28"/>
        <v>1.1641967413441838</v>
      </c>
      <c r="AC146">
        <v>0.91530000000300005</v>
      </c>
      <c r="AD146">
        <v>1.2204000000040001</v>
      </c>
      <c r="AE146">
        <v>85</v>
      </c>
      <c r="AF146">
        <f t="shared" si="29"/>
        <v>0.85</v>
      </c>
      <c r="AG146">
        <f t="shared" si="33"/>
        <v>0.84</v>
      </c>
      <c r="AH146">
        <f t="shared" si="30"/>
        <v>1.0364333894937898</v>
      </c>
      <c r="AI146">
        <f t="shared" si="31"/>
        <v>0.87782785473323832</v>
      </c>
      <c r="AJ146">
        <f t="shared" si="32"/>
        <v>3.7827854733238353E-2</v>
      </c>
    </row>
    <row r="147" spans="4:36" x14ac:dyDescent="0.3">
      <c r="D147">
        <v>1.2204000000040001</v>
      </c>
      <c r="E147">
        <f t="shared" si="25"/>
        <v>1.1641967413441803</v>
      </c>
      <c r="O147">
        <v>86</v>
      </c>
      <c r="P147">
        <v>1.2204000000040001</v>
      </c>
      <c r="Q147">
        <f t="shared" si="26"/>
        <v>0.85499999999999998</v>
      </c>
      <c r="R147">
        <f t="shared" si="27"/>
        <v>1.058121617684777</v>
      </c>
      <c r="S147">
        <f t="shared" si="28"/>
        <v>1.1641967413441838</v>
      </c>
      <c r="AC147">
        <v>1.2204000000040001</v>
      </c>
      <c r="AD147">
        <v>1.2204000000040001</v>
      </c>
      <c r="AE147">
        <v>86</v>
      </c>
      <c r="AF147">
        <f t="shared" si="29"/>
        <v>0.86</v>
      </c>
      <c r="AG147">
        <f t="shared" si="33"/>
        <v>0.85</v>
      </c>
      <c r="AH147">
        <f t="shared" si="30"/>
        <v>1.0803193408149565</v>
      </c>
      <c r="AI147">
        <f t="shared" si="31"/>
        <v>0.87782785473323832</v>
      </c>
      <c r="AJ147">
        <f t="shared" si="32"/>
        <v>2.7827854733238344E-2</v>
      </c>
    </row>
    <row r="148" spans="4:36" x14ac:dyDescent="0.3">
      <c r="D148">
        <v>0.61020000000200003</v>
      </c>
      <c r="E148">
        <f t="shared" si="25"/>
        <v>-1.0845510094891233</v>
      </c>
      <c r="O148">
        <v>87</v>
      </c>
      <c r="P148">
        <v>1.2204000000040001</v>
      </c>
      <c r="Q148">
        <f t="shared" si="26"/>
        <v>0.86499999999999999</v>
      </c>
      <c r="R148">
        <f t="shared" si="27"/>
        <v>1.1030625561995977</v>
      </c>
      <c r="S148">
        <f t="shared" si="28"/>
        <v>1.1641967413441838</v>
      </c>
      <c r="AC148">
        <v>0.61020000000200003</v>
      </c>
      <c r="AD148">
        <v>1.2204000000040001</v>
      </c>
      <c r="AE148">
        <v>87</v>
      </c>
      <c r="AF148">
        <f t="shared" si="29"/>
        <v>0.87</v>
      </c>
      <c r="AG148">
        <f t="shared" si="33"/>
        <v>0.86</v>
      </c>
      <c r="AH148">
        <f t="shared" si="30"/>
        <v>1.1263911290388013</v>
      </c>
      <c r="AI148">
        <f t="shared" si="31"/>
        <v>0.87782785473323832</v>
      </c>
      <c r="AJ148">
        <f t="shared" si="32"/>
        <v>1.7827854733238335E-2</v>
      </c>
    </row>
    <row r="149" spans="4:36" x14ac:dyDescent="0.3">
      <c r="D149">
        <v>1.2204000000040001</v>
      </c>
      <c r="E149">
        <f t="shared" si="25"/>
        <v>1.1641967413441803</v>
      </c>
      <c r="O149">
        <v>88</v>
      </c>
      <c r="P149">
        <v>1.2204000000040001</v>
      </c>
      <c r="Q149">
        <f t="shared" si="26"/>
        <v>0.875</v>
      </c>
      <c r="R149">
        <f t="shared" si="27"/>
        <v>1.1503493803760083</v>
      </c>
      <c r="S149">
        <f t="shared" si="28"/>
        <v>1.1641967413441838</v>
      </c>
      <c r="AC149">
        <v>1.2204000000040001</v>
      </c>
      <c r="AD149">
        <v>1.2204000000040001</v>
      </c>
      <c r="AE149">
        <v>88</v>
      </c>
      <c r="AF149">
        <f t="shared" si="29"/>
        <v>0.88</v>
      </c>
      <c r="AG149">
        <f t="shared" si="33"/>
        <v>0.87</v>
      </c>
      <c r="AH149">
        <f t="shared" si="30"/>
        <v>1.1749867920660904</v>
      </c>
      <c r="AI149">
        <f t="shared" si="31"/>
        <v>0.87782785473323832</v>
      </c>
      <c r="AJ149">
        <f t="shared" si="32"/>
        <v>7.8278547332383264E-3</v>
      </c>
    </row>
    <row r="150" spans="4:36" x14ac:dyDescent="0.3">
      <c r="D150">
        <v>1.221454586945</v>
      </c>
      <c r="E150">
        <f t="shared" si="25"/>
        <v>1.1680831720416958</v>
      </c>
      <c r="O150">
        <v>89</v>
      </c>
      <c r="P150">
        <v>1.2204000000040001</v>
      </c>
      <c r="Q150">
        <f t="shared" si="26"/>
        <v>0.88500000000000001</v>
      </c>
      <c r="R150">
        <f t="shared" si="27"/>
        <v>1.2003588580308597</v>
      </c>
      <c r="S150">
        <f t="shared" si="28"/>
        <v>1.1641967413441838</v>
      </c>
      <c r="AC150">
        <v>1.221454586945</v>
      </c>
      <c r="AD150">
        <v>1.2204000000040001</v>
      </c>
      <c r="AE150">
        <v>89</v>
      </c>
      <c r="AF150">
        <f t="shared" si="29"/>
        <v>0.89</v>
      </c>
      <c r="AG150">
        <f t="shared" si="33"/>
        <v>0.88</v>
      </c>
      <c r="AH150">
        <f t="shared" si="30"/>
        <v>1.2265281200366105</v>
      </c>
      <c r="AI150">
        <f t="shared" si="31"/>
        <v>0.87782785473323832</v>
      </c>
      <c r="AJ150">
        <f t="shared" si="32"/>
        <v>2.1721452667616825E-3</v>
      </c>
    </row>
    <row r="151" spans="4:36" x14ac:dyDescent="0.3">
      <c r="D151">
        <v>0.91530000000300005</v>
      </c>
      <c r="E151">
        <f t="shared" si="25"/>
        <v>3.9822865927528532E-2</v>
      </c>
      <c r="O151">
        <v>90</v>
      </c>
      <c r="P151">
        <v>1.2204000000040001</v>
      </c>
      <c r="Q151">
        <f t="shared" si="26"/>
        <v>0.89500000000000002</v>
      </c>
      <c r="R151">
        <f t="shared" si="27"/>
        <v>1.2535654384704511</v>
      </c>
      <c r="S151">
        <f t="shared" si="28"/>
        <v>1.1641967413441838</v>
      </c>
      <c r="AC151">
        <v>0.91530000000300005</v>
      </c>
      <c r="AD151">
        <v>1.2204000000040001</v>
      </c>
      <c r="AE151">
        <v>90</v>
      </c>
      <c r="AF151">
        <f t="shared" si="29"/>
        <v>0.9</v>
      </c>
      <c r="AG151">
        <f t="shared" si="33"/>
        <v>0.89</v>
      </c>
      <c r="AH151">
        <f t="shared" si="30"/>
        <v>1.2815515655446006</v>
      </c>
      <c r="AI151">
        <f t="shared" si="31"/>
        <v>0.87782785473323832</v>
      </c>
      <c r="AJ151">
        <f t="shared" si="32"/>
        <v>1.2172145266761691E-2</v>
      </c>
    </row>
    <row r="152" spans="4:36" x14ac:dyDescent="0.3">
      <c r="D152">
        <v>0.91530000000300005</v>
      </c>
      <c r="E152">
        <f t="shared" si="25"/>
        <v>3.9822865927528532E-2</v>
      </c>
      <c r="O152">
        <v>91</v>
      </c>
      <c r="P152">
        <v>1.2205257633519999</v>
      </c>
      <c r="Q152">
        <f t="shared" si="26"/>
        <v>0.90500000000000003</v>
      </c>
      <c r="R152">
        <f t="shared" si="27"/>
        <v>1.3105791121681303</v>
      </c>
      <c r="S152">
        <f t="shared" si="28"/>
        <v>1.1646602124126055</v>
      </c>
      <c r="AC152">
        <v>0.91530000000300005</v>
      </c>
      <c r="AD152">
        <v>1.2205257633519999</v>
      </c>
      <c r="AE152">
        <v>91</v>
      </c>
      <c r="AF152">
        <f t="shared" si="29"/>
        <v>0.91</v>
      </c>
      <c r="AG152">
        <f t="shared" si="33"/>
        <v>0.9</v>
      </c>
      <c r="AH152">
        <f t="shared" si="30"/>
        <v>1.3407550336902161</v>
      </c>
      <c r="AI152">
        <f t="shared" si="31"/>
        <v>0.87792171982847167</v>
      </c>
      <c r="AJ152">
        <f t="shared" si="32"/>
        <v>2.2078280171528353E-2</v>
      </c>
    </row>
    <row r="153" spans="4:36" x14ac:dyDescent="0.3">
      <c r="D153">
        <v>0.61020000000200003</v>
      </c>
      <c r="E153">
        <f t="shared" si="25"/>
        <v>-1.0845510094891233</v>
      </c>
      <c r="O153">
        <v>92</v>
      </c>
      <c r="P153">
        <v>1.220789647273</v>
      </c>
      <c r="Q153">
        <f t="shared" si="26"/>
        <v>0.91500000000000004</v>
      </c>
      <c r="R153">
        <f t="shared" si="27"/>
        <v>1.3722038089987258</v>
      </c>
      <c r="S153">
        <f t="shared" si="28"/>
        <v>1.1656326941789577</v>
      </c>
      <c r="AC153">
        <v>0.61020000000200003</v>
      </c>
      <c r="AD153">
        <v>1.220789647273</v>
      </c>
      <c r="AE153">
        <v>92</v>
      </c>
      <c r="AF153">
        <f t="shared" si="29"/>
        <v>0.92</v>
      </c>
      <c r="AG153">
        <f t="shared" si="33"/>
        <v>0.91</v>
      </c>
      <c r="AH153">
        <f t="shared" si="30"/>
        <v>1.4050715603096329</v>
      </c>
      <c r="AI153">
        <f t="shared" si="31"/>
        <v>0.87811850835409044</v>
      </c>
      <c r="AJ153">
        <f t="shared" si="32"/>
        <v>3.1881491645909588E-2</v>
      </c>
    </row>
    <row r="154" spans="4:36" x14ac:dyDescent="0.3">
      <c r="D154">
        <v>0.30510000000100002</v>
      </c>
      <c r="E154">
        <f t="shared" si="25"/>
        <v>-2.208924884905775</v>
      </c>
      <c r="O154">
        <v>93</v>
      </c>
      <c r="P154">
        <v>1.2208513528260001</v>
      </c>
      <c r="Q154">
        <f t="shared" si="26"/>
        <v>0.92500000000000004</v>
      </c>
      <c r="R154">
        <f t="shared" si="27"/>
        <v>1.4395314709384563</v>
      </c>
      <c r="S154">
        <f t="shared" si="28"/>
        <v>1.1658600953974474</v>
      </c>
      <c r="AC154">
        <v>0.30510000000100002</v>
      </c>
      <c r="AD154">
        <v>1.2208513528260001</v>
      </c>
      <c r="AE154">
        <v>93</v>
      </c>
      <c r="AF154">
        <f t="shared" si="29"/>
        <v>0.93</v>
      </c>
      <c r="AG154">
        <f t="shared" si="33"/>
        <v>0.92</v>
      </c>
      <c r="AH154">
        <f t="shared" si="30"/>
        <v>1.4757910281791713</v>
      </c>
      <c r="AI154">
        <f t="shared" si="31"/>
        <v>0.8781644924262324</v>
      </c>
      <c r="AJ154">
        <f t="shared" si="32"/>
        <v>4.1835507573767639E-2</v>
      </c>
    </row>
    <row r="155" spans="4:36" x14ac:dyDescent="0.3">
      <c r="D155">
        <v>1.25854821737</v>
      </c>
      <c r="E155">
        <f t="shared" si="25"/>
        <v>1.3047829720878892</v>
      </c>
      <c r="O155">
        <v>94</v>
      </c>
      <c r="P155">
        <v>1.2214467787800001</v>
      </c>
      <c r="Q155">
        <f t="shared" si="26"/>
        <v>0.93500000000000005</v>
      </c>
      <c r="R155">
        <f t="shared" si="27"/>
        <v>1.5141018876192844</v>
      </c>
      <c r="S155">
        <f t="shared" si="28"/>
        <v>1.168054396896695</v>
      </c>
      <c r="AC155">
        <v>1.25854821737</v>
      </c>
      <c r="AD155">
        <v>1.2214467787800001</v>
      </c>
      <c r="AE155">
        <v>94</v>
      </c>
      <c r="AF155">
        <f t="shared" si="29"/>
        <v>0.94</v>
      </c>
      <c r="AG155">
        <f t="shared" si="33"/>
        <v>0.93</v>
      </c>
      <c r="AH155">
        <f t="shared" si="30"/>
        <v>1.5547735945968528</v>
      </c>
      <c r="AI155">
        <f t="shared" si="31"/>
        <v>0.87860758821914797</v>
      </c>
      <c r="AJ155">
        <f t="shared" si="32"/>
        <v>5.1392411780852076E-2</v>
      </c>
    </row>
    <row r="156" spans="4:36" x14ac:dyDescent="0.3">
      <c r="D156">
        <v>1.2204000000040001</v>
      </c>
      <c r="E156">
        <f t="shared" si="25"/>
        <v>1.1641967413441803</v>
      </c>
      <c r="O156">
        <v>95</v>
      </c>
      <c r="P156">
        <v>1.221454586945</v>
      </c>
      <c r="Q156">
        <f t="shared" si="26"/>
        <v>0.94499999999999995</v>
      </c>
      <c r="R156">
        <f t="shared" si="27"/>
        <v>1.5981931399228169</v>
      </c>
      <c r="S156">
        <f t="shared" si="28"/>
        <v>1.1680831720416993</v>
      </c>
      <c r="AC156">
        <v>1.2204000000040001</v>
      </c>
      <c r="AD156">
        <v>1.221454586945</v>
      </c>
      <c r="AE156">
        <v>95</v>
      </c>
      <c r="AF156">
        <f t="shared" si="29"/>
        <v>0.95</v>
      </c>
      <c r="AG156">
        <f t="shared" si="33"/>
        <v>0.94</v>
      </c>
      <c r="AH156">
        <f t="shared" si="30"/>
        <v>1.6448536269514715</v>
      </c>
      <c r="AI156">
        <f t="shared" si="31"/>
        <v>0.87861339125450466</v>
      </c>
      <c r="AJ156">
        <f t="shared" si="32"/>
        <v>6.1386608745495286E-2</v>
      </c>
    </row>
    <row r="157" spans="4:36" x14ac:dyDescent="0.3">
      <c r="D157">
        <v>0.91530000000300005</v>
      </c>
      <c r="E157">
        <f t="shared" si="25"/>
        <v>3.9822865927528532E-2</v>
      </c>
      <c r="O157">
        <v>96</v>
      </c>
      <c r="P157">
        <v>1.221610090177</v>
      </c>
      <c r="Q157">
        <f t="shared" si="26"/>
        <v>0.95499999999999996</v>
      </c>
      <c r="R157">
        <f t="shared" si="27"/>
        <v>1.6953977102721358</v>
      </c>
      <c r="S157">
        <f>STANDARDIZE(P157,$P$162,$P$163)</f>
        <v>1.1686562424173239</v>
      </c>
      <c r="AC157">
        <v>0.91530000000300005</v>
      </c>
      <c r="AD157">
        <v>1.221610090177</v>
      </c>
      <c r="AE157">
        <v>96</v>
      </c>
      <c r="AF157">
        <f t="shared" si="29"/>
        <v>0.96</v>
      </c>
      <c r="AG157">
        <f t="shared" si="33"/>
        <v>0.95</v>
      </c>
      <c r="AH157">
        <f t="shared" si="30"/>
        <v>1.7506860712521695</v>
      </c>
      <c r="AI157">
        <f t="shared" si="31"/>
        <v>0.87872892077825315</v>
      </c>
      <c r="AJ157">
        <f t="shared" si="32"/>
        <v>7.1271079221746803E-2</v>
      </c>
    </row>
    <row r="158" spans="4:36" x14ac:dyDescent="0.3">
      <c r="D158">
        <v>0.91647944517299995</v>
      </c>
      <c r="E158">
        <f t="shared" si="25"/>
        <v>4.4169432091507213E-2</v>
      </c>
      <c r="O158">
        <v>97</v>
      </c>
      <c r="P158">
        <v>1.222507013815</v>
      </c>
      <c r="Q158">
        <f t="shared" si="26"/>
        <v>0.96499999999999997</v>
      </c>
      <c r="R158">
        <f t="shared" si="27"/>
        <v>1.8119106729525971</v>
      </c>
      <c r="S158">
        <f t="shared" si="28"/>
        <v>1.1719616423085322</v>
      </c>
      <c r="AC158">
        <v>0.91647944517299995</v>
      </c>
      <c r="AD158">
        <v>1.222507013815</v>
      </c>
      <c r="AE158">
        <v>97</v>
      </c>
      <c r="AF158">
        <f t="shared" si="29"/>
        <v>0.97</v>
      </c>
      <c r="AG158">
        <f t="shared" si="33"/>
        <v>0.96</v>
      </c>
      <c r="AH158">
        <f t="shared" si="30"/>
        <v>1.8807936081512504</v>
      </c>
      <c r="AI158">
        <f t="shared" si="31"/>
        <v>0.8793937717185274</v>
      </c>
      <c r="AJ158">
        <f t="shared" si="32"/>
        <v>8.0606228281472569E-2</v>
      </c>
    </row>
    <row r="159" spans="4:36" x14ac:dyDescent="0.3">
      <c r="D159">
        <v>0.61096771642100001</v>
      </c>
      <c r="E159">
        <f t="shared" si="25"/>
        <v>-1.0817217722382246</v>
      </c>
      <c r="O159">
        <v>98</v>
      </c>
      <c r="P159">
        <v>1.25854821737</v>
      </c>
      <c r="Q159">
        <f t="shared" si="26"/>
        <v>0.97499999999999998</v>
      </c>
      <c r="R159">
        <f t="shared" si="27"/>
        <v>1.9599639845400536</v>
      </c>
      <c r="S159">
        <f t="shared" si="28"/>
        <v>1.3047829720878932</v>
      </c>
      <c r="AC159">
        <v>0.61096771642100001</v>
      </c>
      <c r="AD159">
        <v>1.25854821737</v>
      </c>
      <c r="AE159">
        <v>98</v>
      </c>
      <c r="AF159">
        <f t="shared" si="29"/>
        <v>0.98</v>
      </c>
      <c r="AG159">
        <f t="shared" si="33"/>
        <v>0.97</v>
      </c>
      <c r="AH159">
        <f t="shared" si="30"/>
        <v>2.0537489106318221</v>
      </c>
      <c r="AI159">
        <f t="shared" si="31"/>
        <v>0.90401662052990706</v>
      </c>
      <c r="AJ159">
        <f t="shared" si="32"/>
        <v>6.5983379470092918E-2</v>
      </c>
    </row>
    <row r="160" spans="4:36" x14ac:dyDescent="0.3">
      <c r="D160">
        <v>1.2204000000040001</v>
      </c>
      <c r="E160">
        <f t="shared" si="25"/>
        <v>1.1641967413441803</v>
      </c>
      <c r="O160">
        <v>99</v>
      </c>
      <c r="P160">
        <v>1.5255000000050001</v>
      </c>
      <c r="Q160">
        <f t="shared" si="26"/>
        <v>0.98499999999999999</v>
      </c>
      <c r="R160">
        <f t="shared" si="27"/>
        <v>2.1700903775845601</v>
      </c>
      <c r="S160">
        <f t="shared" si="28"/>
        <v>2.2885706167608397</v>
      </c>
      <c r="AC160">
        <v>1.2204000000040001</v>
      </c>
      <c r="AD160">
        <v>1.5255000000050001</v>
      </c>
      <c r="AE160">
        <v>99</v>
      </c>
      <c r="AF160">
        <f t="shared" si="29"/>
        <v>0.99</v>
      </c>
      <c r="AG160">
        <f t="shared" si="33"/>
        <v>0.98</v>
      </c>
      <c r="AH160">
        <f t="shared" si="30"/>
        <v>2.3263478740408408</v>
      </c>
      <c r="AI160">
        <f t="shared" si="31"/>
        <v>0.98894784362114896</v>
      </c>
      <c r="AJ160">
        <f t="shared" si="32"/>
        <v>8.9478436211489765E-3</v>
      </c>
    </row>
    <row r="161" spans="3:36" x14ac:dyDescent="0.3">
      <c r="D161">
        <v>0.91530000000300005</v>
      </c>
      <c r="E161">
        <f t="shared" si="25"/>
        <v>3.9822865927528532E-2</v>
      </c>
      <c r="O161">
        <v>100</v>
      </c>
      <c r="P161">
        <v>1.5506994742060001</v>
      </c>
      <c r="Q161">
        <f>(O161-0.5)/100</f>
        <v>0.995</v>
      </c>
      <c r="R161">
        <f>_xlfn.NORM.S.INV(Q161)</f>
        <v>2.5758293035488999</v>
      </c>
      <c r="S161">
        <f>STANDARDIZE(P161,$P$162,$P$163)</f>
        <v>2.3814373177301857</v>
      </c>
      <c r="AC161">
        <v>0.91530000000300005</v>
      </c>
      <c r="AD161">
        <v>1.5506994742060001</v>
      </c>
      <c r="AE161">
        <v>100</v>
      </c>
      <c r="AF161">
        <f t="shared" si="29"/>
        <v>1</v>
      </c>
      <c r="AG161">
        <f t="shared" si="33"/>
        <v>0.99</v>
      </c>
      <c r="AH161" t="str">
        <f t="shared" si="30"/>
        <v/>
      </c>
      <c r="AI161">
        <f t="shared" si="31"/>
        <v>0.99137738728820168</v>
      </c>
      <c r="AJ161">
        <f t="shared" si="32"/>
        <v>1.3773872882016924E-3</v>
      </c>
    </row>
    <row r="162" spans="3:36" x14ac:dyDescent="0.3">
      <c r="C162" t="s">
        <v>22</v>
      </c>
      <c r="D162" s="7">
        <f>AVERAGE(D62:D161)</f>
        <v>0.90449402464180051</v>
      </c>
      <c r="O162" t="s">
        <v>22</v>
      </c>
      <c r="P162" s="7">
        <f>AVERAGE(P62:P161)</f>
        <v>0.90449402464180073</v>
      </c>
    </row>
    <row r="163" spans="3:36" x14ac:dyDescent="0.3">
      <c r="C163" t="s">
        <v>23</v>
      </c>
      <c r="D163">
        <f>STDEV(D62:D161)</f>
        <v>0.27135102181909121</v>
      </c>
      <c r="O163" t="s">
        <v>23</v>
      </c>
      <c r="P163">
        <f>STDEV(P62:P161)</f>
        <v>0.27135102181909021</v>
      </c>
    </row>
    <row r="164" spans="3:36" x14ac:dyDescent="0.3">
      <c r="C164" t="s">
        <v>26</v>
      </c>
      <c r="D164">
        <f>SKEW(D62:D161)</f>
        <v>-0.34940133072128365</v>
      </c>
    </row>
    <row r="170" spans="3:36" x14ac:dyDescent="0.3">
      <c r="D170">
        <v>0.50833333333499997</v>
      </c>
    </row>
    <row r="171" spans="3:36" x14ac:dyDescent="0.3">
      <c r="D171">
        <v>0.61000000000200005</v>
      </c>
    </row>
    <row r="172" spans="3:36" x14ac:dyDescent="0.3">
      <c r="D172">
        <v>0.61164755868800003</v>
      </c>
    </row>
    <row r="173" spans="3:36" x14ac:dyDescent="0.3">
      <c r="D173">
        <v>0.406666666668</v>
      </c>
    </row>
    <row r="174" spans="3:36" x14ac:dyDescent="0.3">
      <c r="D174">
        <v>0.61114624575499998</v>
      </c>
    </row>
    <row r="175" spans="3:36" x14ac:dyDescent="0.3">
      <c r="D175">
        <v>0.61000000000200005</v>
      </c>
    </row>
    <row r="176" spans="3:36" x14ac:dyDescent="0.3">
      <c r="D176">
        <v>0.50833333333499997</v>
      </c>
    </row>
    <row r="177" spans="4:4" x14ac:dyDescent="0.3">
      <c r="D177">
        <v>0.71309762642700003</v>
      </c>
    </row>
    <row r="178" spans="4:4" x14ac:dyDescent="0.3">
      <c r="D178">
        <v>0.61000000000200005</v>
      </c>
    </row>
    <row r="179" spans="4:4" x14ac:dyDescent="0.3">
      <c r="D179">
        <v>0.406666666668</v>
      </c>
    </row>
    <row r="180" spans="4:4" x14ac:dyDescent="0.3">
      <c r="D180">
        <v>0.61097172355399998</v>
      </c>
    </row>
    <row r="181" spans="4:4" x14ac:dyDescent="0.3">
      <c r="D181">
        <v>0.50833333333499997</v>
      </c>
    </row>
    <row r="182" spans="4:4" x14ac:dyDescent="0.3">
      <c r="D182">
        <v>0.61000000000200005</v>
      </c>
    </row>
    <row r="183" spans="4:4" x14ac:dyDescent="0.3">
      <c r="D183">
        <v>0.71166666666900003</v>
      </c>
    </row>
    <row r="184" spans="4:4" x14ac:dyDescent="0.3">
      <c r="D184">
        <v>0.406666666668</v>
      </c>
    </row>
    <row r="185" spans="4:4" x14ac:dyDescent="0.3">
      <c r="D185">
        <v>0.50833333333499997</v>
      </c>
    </row>
    <row r="186" spans="4:4" x14ac:dyDescent="0.3">
      <c r="D186">
        <v>0.50833333333499997</v>
      </c>
    </row>
    <row r="187" spans="4:4" x14ac:dyDescent="0.3">
      <c r="D187">
        <v>0.30500000000100003</v>
      </c>
    </row>
    <row r="188" spans="4:4" x14ac:dyDescent="0.3">
      <c r="D188">
        <v>0.50833333333499997</v>
      </c>
    </row>
    <row r="189" spans="4:4" x14ac:dyDescent="0.3">
      <c r="D189">
        <v>0.50991291798399996</v>
      </c>
    </row>
    <row r="190" spans="4:4" x14ac:dyDescent="0.3">
      <c r="D190">
        <v>0.61000000000200005</v>
      </c>
    </row>
    <row r="191" spans="4:4" x14ac:dyDescent="0.3">
      <c r="D191">
        <v>0.71166666666900003</v>
      </c>
    </row>
    <row r="192" spans="4:4" x14ac:dyDescent="0.3">
      <c r="D192">
        <v>0.50947094251400005</v>
      </c>
    </row>
    <row r="193" spans="4:4" x14ac:dyDescent="0.3">
      <c r="D193">
        <v>0.50917511382199998</v>
      </c>
    </row>
    <row r="194" spans="4:4" x14ac:dyDescent="0.3">
      <c r="D194">
        <v>0.61000000000200005</v>
      </c>
    </row>
    <row r="195" spans="4:4" x14ac:dyDescent="0.3">
      <c r="D195">
        <v>0.61000000000200005</v>
      </c>
    </row>
    <row r="196" spans="4:4" x14ac:dyDescent="0.3">
      <c r="D196">
        <v>0.50833333333499997</v>
      </c>
    </row>
    <row r="197" spans="4:4" x14ac:dyDescent="0.3">
      <c r="D197">
        <v>0.406666666668</v>
      </c>
    </row>
    <row r="198" spans="4:4" x14ac:dyDescent="0.3">
      <c r="D198">
        <v>0.61000000000200005</v>
      </c>
    </row>
    <row r="199" spans="4:4" x14ac:dyDescent="0.3">
      <c r="D199">
        <v>0.50833333333499997</v>
      </c>
    </row>
    <row r="200" spans="4:4" x14ac:dyDescent="0.3">
      <c r="D200">
        <v>0.50833333333499997</v>
      </c>
    </row>
    <row r="201" spans="4:4" x14ac:dyDescent="0.3">
      <c r="D201">
        <v>0.50833333333499997</v>
      </c>
    </row>
    <row r="202" spans="4:4" x14ac:dyDescent="0.3">
      <c r="D202">
        <v>0.61064279332000004</v>
      </c>
    </row>
    <row r="203" spans="4:4" x14ac:dyDescent="0.3">
      <c r="D203">
        <v>0.61000000000200005</v>
      </c>
    </row>
    <row r="204" spans="4:4" x14ac:dyDescent="0.3">
      <c r="D204">
        <v>0.508923478529</v>
      </c>
    </row>
    <row r="205" spans="4:4" x14ac:dyDescent="0.3">
      <c r="D205">
        <v>0.61158956936800002</v>
      </c>
    </row>
    <row r="206" spans="4:4" x14ac:dyDescent="0.3">
      <c r="D206">
        <v>0.61008335877099995</v>
      </c>
    </row>
    <row r="207" spans="4:4" x14ac:dyDescent="0.3">
      <c r="D207">
        <v>0.50833333333499997</v>
      </c>
    </row>
    <row r="208" spans="4:4" x14ac:dyDescent="0.3">
      <c r="D208">
        <v>0.50833333333499997</v>
      </c>
    </row>
    <row r="209" spans="4:4" x14ac:dyDescent="0.3">
      <c r="D209">
        <v>0.61000000000200005</v>
      </c>
    </row>
    <row r="210" spans="4:4" x14ac:dyDescent="0.3">
      <c r="D210">
        <v>0.51119895441499996</v>
      </c>
    </row>
    <row r="211" spans="4:4" x14ac:dyDescent="0.3">
      <c r="D211">
        <v>0.50833333333499997</v>
      </c>
    </row>
    <row r="212" spans="4:4" x14ac:dyDescent="0.3">
      <c r="D212">
        <v>0.61000000000200005</v>
      </c>
    </row>
    <row r="213" spans="4:4" x14ac:dyDescent="0.3">
      <c r="D213">
        <v>0.71166666666900003</v>
      </c>
    </row>
    <row r="214" spans="4:4" x14ac:dyDescent="0.3">
      <c r="D214">
        <v>0.61000000000200005</v>
      </c>
    </row>
    <row r="215" spans="4:4" x14ac:dyDescent="0.3">
      <c r="D215">
        <v>0.50936982407300002</v>
      </c>
    </row>
    <row r="216" spans="4:4" x14ac:dyDescent="0.3">
      <c r="D216">
        <v>0.61000000000200005</v>
      </c>
    </row>
    <row r="217" spans="4:4" x14ac:dyDescent="0.3">
      <c r="D217">
        <v>0.61000000000200005</v>
      </c>
    </row>
    <row r="218" spans="4:4" x14ac:dyDescent="0.3">
      <c r="D218">
        <v>0.61000000000200005</v>
      </c>
    </row>
    <row r="219" spans="4:4" x14ac:dyDescent="0.3">
      <c r="D219">
        <v>0.61000000000200005</v>
      </c>
    </row>
    <row r="220" spans="4:4" x14ac:dyDescent="0.3">
      <c r="D220">
        <v>0.406666666668</v>
      </c>
    </row>
    <row r="221" spans="4:4" x14ac:dyDescent="0.3">
      <c r="D221">
        <v>0.406666666668</v>
      </c>
    </row>
    <row r="222" spans="4:4" x14ac:dyDescent="0.3">
      <c r="D222">
        <v>0.50833333333499997</v>
      </c>
    </row>
    <row r="223" spans="4:4" x14ac:dyDescent="0.3">
      <c r="D223">
        <v>0.61000000000200005</v>
      </c>
    </row>
    <row r="224" spans="4:4" x14ac:dyDescent="0.3">
      <c r="D224">
        <v>0.61000000000200005</v>
      </c>
    </row>
    <row r="225" spans="4:4" x14ac:dyDescent="0.3">
      <c r="D225">
        <v>0.61004421992699998</v>
      </c>
    </row>
    <row r="226" spans="4:4" x14ac:dyDescent="0.3">
      <c r="D226">
        <v>0.61000000000200005</v>
      </c>
    </row>
    <row r="227" spans="4:4" x14ac:dyDescent="0.3">
      <c r="D227">
        <v>0.61000000000200005</v>
      </c>
    </row>
    <row r="228" spans="4:4" x14ac:dyDescent="0.3">
      <c r="D228">
        <v>0.61000000000200005</v>
      </c>
    </row>
    <row r="229" spans="4:4" x14ac:dyDescent="0.3">
      <c r="D229">
        <v>0.61000000000200005</v>
      </c>
    </row>
    <row r="230" spans="4:4" x14ac:dyDescent="0.3">
      <c r="D230">
        <v>0.61147896798099999</v>
      </c>
    </row>
    <row r="231" spans="4:4" x14ac:dyDescent="0.3">
      <c r="D231">
        <v>0.50833333333499997</v>
      </c>
    </row>
    <row r="232" spans="4:4" x14ac:dyDescent="0.3">
      <c r="D232">
        <v>0.509563681745</v>
      </c>
    </row>
    <row r="233" spans="4:4" x14ac:dyDescent="0.3">
      <c r="D233">
        <v>0.50833333333499997</v>
      </c>
    </row>
    <row r="234" spans="4:4" x14ac:dyDescent="0.3">
      <c r="D234">
        <v>0.50833333333499997</v>
      </c>
    </row>
    <row r="235" spans="4:4" x14ac:dyDescent="0.3">
      <c r="D235">
        <v>0.61000000000200005</v>
      </c>
    </row>
    <row r="236" spans="4:4" x14ac:dyDescent="0.3">
      <c r="D236">
        <v>0.61000000000200005</v>
      </c>
    </row>
    <row r="237" spans="4:4" x14ac:dyDescent="0.3">
      <c r="D237">
        <v>0.61000000000200005</v>
      </c>
    </row>
    <row r="238" spans="4:4" x14ac:dyDescent="0.3">
      <c r="D238">
        <v>0.50833333333499997</v>
      </c>
    </row>
    <row r="239" spans="4:4" x14ac:dyDescent="0.3">
      <c r="D239">
        <v>0.71187610294600001</v>
      </c>
    </row>
    <row r="240" spans="4:4" x14ac:dyDescent="0.3">
      <c r="D240">
        <v>0.61000000000200005</v>
      </c>
    </row>
    <row r="241" spans="4:4" x14ac:dyDescent="0.3">
      <c r="D241">
        <v>0.50833333333499997</v>
      </c>
    </row>
    <row r="242" spans="4:4" x14ac:dyDescent="0.3">
      <c r="D242">
        <v>0.61165152836199999</v>
      </c>
    </row>
    <row r="243" spans="4:4" x14ac:dyDescent="0.3">
      <c r="D243">
        <v>0.61000000000200005</v>
      </c>
    </row>
    <row r="244" spans="4:4" x14ac:dyDescent="0.3">
      <c r="D244">
        <v>0.406666666668</v>
      </c>
    </row>
    <row r="245" spans="4:4" x14ac:dyDescent="0.3">
      <c r="D245">
        <v>0.406666666668</v>
      </c>
    </row>
    <row r="246" spans="4:4" x14ac:dyDescent="0.3">
      <c r="D246">
        <v>0.50833333333499997</v>
      </c>
    </row>
    <row r="247" spans="4:4" x14ac:dyDescent="0.3">
      <c r="D247">
        <v>0.71166666666900003</v>
      </c>
    </row>
    <row r="248" spans="4:4" x14ac:dyDescent="0.3">
      <c r="D248">
        <v>0.61000000000200005</v>
      </c>
    </row>
    <row r="249" spans="4:4" x14ac:dyDescent="0.3">
      <c r="D249">
        <v>0.406666666668</v>
      </c>
    </row>
    <row r="250" spans="4:4" x14ac:dyDescent="0.3">
      <c r="D250">
        <v>0.50899381577299996</v>
      </c>
    </row>
    <row r="251" spans="4:4" x14ac:dyDescent="0.3">
      <c r="D251">
        <v>0.61000000000200005</v>
      </c>
    </row>
    <row r="252" spans="4:4" x14ac:dyDescent="0.3">
      <c r="D252">
        <v>0.50833333333499997</v>
      </c>
    </row>
    <row r="253" spans="4:4" x14ac:dyDescent="0.3">
      <c r="D253">
        <v>0.61000000000200005</v>
      </c>
    </row>
    <row r="254" spans="4:4" x14ac:dyDescent="0.3">
      <c r="D254">
        <v>0.50833333333499997</v>
      </c>
    </row>
    <row r="255" spans="4:4" x14ac:dyDescent="0.3">
      <c r="D255">
        <v>0.50926717675099997</v>
      </c>
    </row>
    <row r="256" spans="4:4" x14ac:dyDescent="0.3">
      <c r="D256">
        <v>0.61000000000200005</v>
      </c>
    </row>
    <row r="257" spans="4:4" x14ac:dyDescent="0.3">
      <c r="D257">
        <v>0.50833333333499997</v>
      </c>
    </row>
    <row r="258" spans="4:4" x14ac:dyDescent="0.3">
      <c r="D258">
        <v>0.30500000000100003</v>
      </c>
    </row>
    <row r="259" spans="4:4" x14ac:dyDescent="0.3">
      <c r="D259">
        <v>0.50924501817199996</v>
      </c>
    </row>
    <row r="260" spans="4:4" x14ac:dyDescent="0.3">
      <c r="D260">
        <v>0.61090370824499995</v>
      </c>
    </row>
    <row r="261" spans="4:4" x14ac:dyDescent="0.3">
      <c r="D261">
        <v>0.61093320042599997</v>
      </c>
    </row>
    <row r="262" spans="4:4" x14ac:dyDescent="0.3">
      <c r="D262">
        <v>0.61000000000200005</v>
      </c>
    </row>
    <row r="263" spans="4:4" x14ac:dyDescent="0.3">
      <c r="D263">
        <v>0.61000000000200005</v>
      </c>
    </row>
    <row r="264" spans="4:4" x14ac:dyDescent="0.3">
      <c r="D264">
        <v>0.50840451090299998</v>
      </c>
    </row>
    <row r="265" spans="4:4" x14ac:dyDescent="0.3">
      <c r="D265">
        <v>0.71166666666900003</v>
      </c>
    </row>
    <row r="266" spans="4:4" x14ac:dyDescent="0.3">
      <c r="D266">
        <v>0.71166666666900003</v>
      </c>
    </row>
    <row r="267" spans="4:4" x14ac:dyDescent="0.3">
      <c r="D267">
        <v>0.61000000000200005</v>
      </c>
    </row>
    <row r="268" spans="4:4" x14ac:dyDescent="0.3">
      <c r="D268">
        <v>0.61000000000200005</v>
      </c>
    </row>
    <row r="269" spans="4:4" x14ac:dyDescent="0.3">
      <c r="D269">
        <v>0.51076652691400004</v>
      </c>
    </row>
  </sheetData>
  <sortState xmlns:xlrd2="http://schemas.microsoft.com/office/spreadsheetml/2017/richdata2" ref="AD5:AD54">
    <sortCondition ref="AD5"/>
  </sortState>
  <hyperlinks>
    <hyperlink ref="B1" r:id="rId1" xr:uid="{F105CD29-8A17-4EAC-98D6-18F43AF3306F}"/>
    <hyperlink ref="B2" r:id="rId2" xr:uid="{6D4BAFBE-A532-44D4-A8B2-37DA1423BD3B}"/>
  </hyperlinks>
  <pageMargins left="0.7" right="0.7" top="0.75" bottom="0.75" header="0.3" footer="0.3"/>
  <pageSetup orientation="portrait" horizontalDpi="300" verticalDpi="30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8E32-D847-46DD-A9C2-FCA6CC8CF645}">
  <dimension ref="A1:H107"/>
  <sheetViews>
    <sheetView zoomScale="69" zoomScaleNormal="85" workbookViewId="0">
      <selection activeCell="P10" sqref="P10"/>
    </sheetView>
  </sheetViews>
  <sheetFormatPr defaultRowHeight="14.4" x14ac:dyDescent="0.3"/>
  <cols>
    <col min="1" max="1" width="22.33203125" bestFit="1" customWidth="1"/>
    <col min="9" max="13" width="12" bestFit="1" customWidth="1"/>
  </cols>
  <sheetData>
    <row r="1" spans="1:6" ht="18" x14ac:dyDescent="0.35">
      <c r="A1" s="2" t="s">
        <v>39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6" x14ac:dyDescent="0.3">
      <c r="B2">
        <v>0.33277657381499998</v>
      </c>
      <c r="C2">
        <v>0.57669224441300004</v>
      </c>
      <c r="D2">
        <v>2.714645689818</v>
      </c>
      <c r="E2">
        <v>23.285834861672999</v>
      </c>
      <c r="F2">
        <v>240.33375182071899</v>
      </c>
    </row>
    <row r="3" spans="1:6" x14ac:dyDescent="0.3">
      <c r="B3">
        <v>0.365834947523</v>
      </c>
      <c r="C3">
        <v>0.52258539695600004</v>
      </c>
      <c r="D3">
        <v>2.8307157424740002</v>
      </c>
      <c r="E3">
        <v>25.304412307098001</v>
      </c>
      <c r="F3">
        <v>38.450556962782002</v>
      </c>
    </row>
    <row r="4" spans="1:6" x14ac:dyDescent="0.3">
      <c r="A4" s="32"/>
      <c r="B4" s="32">
        <v>0.32800116128700002</v>
      </c>
      <c r="C4" s="32">
        <v>0.54040082423799995</v>
      </c>
      <c r="D4" s="32">
        <v>2.5837431882369999</v>
      </c>
      <c r="E4" s="32">
        <v>24.162432153615001</v>
      </c>
      <c r="F4" s="32">
        <v>19.117920452583</v>
      </c>
    </row>
    <row r="5" spans="1:6" x14ac:dyDescent="0.3">
      <c r="A5" s="32"/>
      <c r="B5" s="32">
        <v>0.304529189496</v>
      </c>
      <c r="C5" s="32">
        <v>0.55500387871400003</v>
      </c>
      <c r="D5" s="32">
        <v>2.5937814129380001</v>
      </c>
      <c r="E5" s="32">
        <v>27.318129819513</v>
      </c>
      <c r="F5" s="32">
        <v>140.2727248921</v>
      </c>
    </row>
    <row r="6" spans="1:6" x14ac:dyDescent="0.3">
      <c r="A6" s="32"/>
      <c r="B6" s="32">
        <v>0.33033817430700002</v>
      </c>
      <c r="C6" s="32">
        <v>0.487086858555</v>
      </c>
      <c r="D6" s="32">
        <v>2.6103973497970001</v>
      </c>
      <c r="E6" s="32">
        <v>24.254437169346001</v>
      </c>
      <c r="F6" s="32">
        <v>48.034841215831001</v>
      </c>
    </row>
    <row r="7" spans="1:6" x14ac:dyDescent="0.3">
      <c r="A7" s="32"/>
      <c r="B7" s="32">
        <v>0.36018797421299997</v>
      </c>
      <c r="C7" s="32">
        <v>0.52899225969999997</v>
      </c>
      <c r="D7" s="32">
        <v>2.802220315639</v>
      </c>
      <c r="E7" s="32">
        <v>28.339554963592999</v>
      </c>
      <c r="F7" s="32">
        <v>280.21411570096802</v>
      </c>
    </row>
    <row r="8" spans="1:6" x14ac:dyDescent="0.3">
      <c r="A8" s="32"/>
      <c r="B8" s="32">
        <v>0.32583839328000003</v>
      </c>
      <c r="C8" s="32">
        <v>0.32089225326800003</v>
      </c>
      <c r="D8" s="32">
        <v>2.6214962545180001</v>
      </c>
      <c r="E8" s="32">
        <v>19.266538814057</v>
      </c>
      <c r="F8" s="32">
        <v>63.624499152999</v>
      </c>
    </row>
    <row r="9" spans="1:6" x14ac:dyDescent="0.3">
      <c r="A9" s="32"/>
      <c r="B9" s="32">
        <v>0.327094652047</v>
      </c>
      <c r="C9" s="32">
        <v>0.52192189723000004</v>
      </c>
      <c r="D9" s="32">
        <v>2.6070716458700001</v>
      </c>
      <c r="E9" s="32">
        <v>25.237813803365999</v>
      </c>
      <c r="F9" s="32">
        <v>14.653133478920999</v>
      </c>
    </row>
    <row r="10" spans="1:6" x14ac:dyDescent="0.3">
      <c r="A10" s="32"/>
      <c r="B10" s="32">
        <v>0.27276146071399998</v>
      </c>
      <c r="C10" s="32">
        <v>0.55662051262800005</v>
      </c>
      <c r="D10" s="32">
        <v>2.6081375254710002</v>
      </c>
      <c r="E10" s="32">
        <v>26.155807276788</v>
      </c>
      <c r="F10" s="32">
        <v>260.34243920461199</v>
      </c>
    </row>
    <row r="11" spans="1:6" x14ac:dyDescent="0.3">
      <c r="A11" s="32"/>
      <c r="B11" s="32">
        <v>0.34508273252499999</v>
      </c>
      <c r="C11" s="32">
        <v>0.56200935762299997</v>
      </c>
      <c r="D11" s="32">
        <v>2.3024755586540002</v>
      </c>
      <c r="E11" s="32">
        <v>24.206020948296999</v>
      </c>
      <c r="F11" s="32">
        <v>220.24906616479601</v>
      </c>
    </row>
    <row r="12" spans="1:6" x14ac:dyDescent="0.3">
      <c r="A12" s="32"/>
      <c r="B12" s="32">
        <v>0.35717360824799999</v>
      </c>
      <c r="C12" s="32">
        <v>0.590903176049</v>
      </c>
      <c r="D12" s="32">
        <v>2.735898788738</v>
      </c>
      <c r="E12" s="32">
        <v>22.183692622902999</v>
      </c>
      <c r="F12" s="32">
        <v>240.293358712773</v>
      </c>
    </row>
    <row r="13" spans="1:6" x14ac:dyDescent="0.3">
      <c r="A13" s="32"/>
      <c r="B13" s="32">
        <v>0.357123630754</v>
      </c>
      <c r="C13" s="32">
        <v>0.48759966962099999</v>
      </c>
      <c r="D13" s="32">
        <v>2.7315789500130001</v>
      </c>
      <c r="E13" s="32">
        <v>24.271216908389999</v>
      </c>
      <c r="F13" s="32">
        <v>240.30485099086499</v>
      </c>
    </row>
    <row r="14" spans="1:6" x14ac:dyDescent="0.3">
      <c r="A14" s="32"/>
      <c r="B14" s="32">
        <v>0.31008204011000001</v>
      </c>
      <c r="C14" s="32">
        <v>0.58864128670500004</v>
      </c>
      <c r="D14" s="32">
        <v>2.8427830861680001</v>
      </c>
      <c r="E14" s="32">
        <v>4.927497887026</v>
      </c>
      <c r="F14" s="32">
        <v>40.734497598853999</v>
      </c>
    </row>
    <row r="15" spans="1:6" x14ac:dyDescent="0.3">
      <c r="A15" s="32"/>
      <c r="B15" s="32">
        <v>0.35000502102499997</v>
      </c>
      <c r="C15" s="32">
        <v>0.53628351315099998</v>
      </c>
      <c r="D15" s="32">
        <v>2.8801532673049999</v>
      </c>
      <c r="E15" s="32">
        <v>25.160947346836</v>
      </c>
      <c r="F15" s="32">
        <v>240.24067530988799</v>
      </c>
    </row>
    <row r="16" spans="1:6" x14ac:dyDescent="0.3">
      <c r="A16" s="32"/>
      <c r="B16" s="32">
        <v>0.35517908322399999</v>
      </c>
      <c r="C16" s="32">
        <v>0.54452865534999995</v>
      </c>
      <c r="D16" s="32">
        <v>2.6152257248619999</v>
      </c>
      <c r="E16" s="32">
        <v>27.173325218586001</v>
      </c>
      <c r="F16" s="32">
        <v>240.222363411233</v>
      </c>
    </row>
    <row r="17" spans="1:8" x14ac:dyDescent="0.3">
      <c r="A17" s="32"/>
      <c r="B17" s="32">
        <v>0.335190574731</v>
      </c>
      <c r="C17" s="32">
        <v>0.583487424777</v>
      </c>
      <c r="D17" s="32">
        <v>2.7244647269529998</v>
      </c>
      <c r="E17" s="32">
        <v>24.272705973771</v>
      </c>
      <c r="F17" s="32">
        <v>250.24458535060799</v>
      </c>
    </row>
    <row r="18" spans="1:8" x14ac:dyDescent="0.3">
      <c r="A18" s="32"/>
      <c r="B18" s="32">
        <v>0.34904259681799998</v>
      </c>
      <c r="C18" s="32">
        <v>0.57763914098199998</v>
      </c>
      <c r="D18" s="32">
        <v>2.5972640456699998</v>
      </c>
      <c r="E18" s="32">
        <v>22.31290928156</v>
      </c>
      <c r="F18" s="32">
        <v>250.32956705294001</v>
      </c>
    </row>
    <row r="19" spans="1:8" x14ac:dyDescent="0.3">
      <c r="A19" s="32"/>
      <c r="B19" s="32">
        <v>0.30268050860200002</v>
      </c>
      <c r="C19" s="32">
        <v>0.52946265125299996</v>
      </c>
      <c r="D19" s="32">
        <v>2.4814648054339998</v>
      </c>
      <c r="E19" s="32">
        <v>21.309314430564001</v>
      </c>
      <c r="F19" s="32">
        <v>220.21782489154299</v>
      </c>
    </row>
    <row r="20" spans="1:8" x14ac:dyDescent="0.3">
      <c r="A20" s="32"/>
      <c r="B20" s="32">
        <v>0.36555669590200002</v>
      </c>
      <c r="C20" s="32">
        <v>0.58110906580400001</v>
      </c>
      <c r="D20" s="32">
        <v>2.5816739108940001</v>
      </c>
      <c r="E20" s="32">
        <v>6.836456378237</v>
      </c>
      <c r="F20" s="32">
        <v>260.34283686711501</v>
      </c>
    </row>
    <row r="21" spans="1:8" x14ac:dyDescent="0.3">
      <c r="A21" s="32"/>
      <c r="B21" s="32">
        <v>0.14805110589000001</v>
      </c>
      <c r="C21" s="32">
        <v>0.599305129903</v>
      </c>
      <c r="D21" s="32">
        <v>2.5693081353389999</v>
      </c>
      <c r="E21" s="32">
        <v>27.339542579591001</v>
      </c>
      <c r="F21" s="32">
        <v>213.19467587383201</v>
      </c>
      <c r="H21" s="7"/>
    </row>
    <row r="22" spans="1:8" x14ac:dyDescent="0.3">
      <c r="A22" s="32"/>
      <c r="B22" s="32">
        <v>0.35737212617199998</v>
      </c>
      <c r="C22" s="32">
        <v>0.58825426708100004</v>
      </c>
      <c r="D22" s="32">
        <v>2.7357042593299998</v>
      </c>
      <c r="E22" s="32">
        <v>0.29057633119999998</v>
      </c>
      <c r="F22" s="32">
        <v>260.30296811898199</v>
      </c>
      <c r="H22" s="7"/>
    </row>
    <row r="23" spans="1:8" x14ac:dyDescent="0.3">
      <c r="A23" s="32"/>
      <c r="B23" s="32">
        <v>0.33835888502400002</v>
      </c>
      <c r="C23" s="32">
        <v>0.574126071598</v>
      </c>
      <c r="D23" s="32">
        <v>2.8459164443290002</v>
      </c>
      <c r="E23" s="32">
        <v>26.221642761752999</v>
      </c>
      <c r="F23" s="32">
        <v>31.741075398858001</v>
      </c>
    </row>
    <row r="24" spans="1:8" x14ac:dyDescent="0.3">
      <c r="A24" s="32"/>
      <c r="B24" s="32">
        <v>0.35096856310800001</v>
      </c>
      <c r="C24" s="32">
        <v>0.55402970561300002</v>
      </c>
      <c r="D24" s="32">
        <v>2.8235744517889998</v>
      </c>
      <c r="E24" s="32">
        <v>23.289239697025</v>
      </c>
      <c r="F24" s="32">
        <v>230.332568900827</v>
      </c>
    </row>
    <row r="25" spans="1:8" x14ac:dyDescent="0.3">
      <c r="A25" s="32"/>
      <c r="B25" s="32">
        <v>0.30394166675899997</v>
      </c>
      <c r="C25" s="32">
        <v>0.52102991925999997</v>
      </c>
      <c r="D25" s="32">
        <v>2.5523124766860001</v>
      </c>
      <c r="E25" s="32">
        <v>26.180831309807001</v>
      </c>
      <c r="F25" s="32">
        <v>36.733240173197999</v>
      </c>
    </row>
    <row r="26" spans="1:8" x14ac:dyDescent="0.3">
      <c r="A26" s="32"/>
      <c r="B26" s="32">
        <v>0.34960779449399998</v>
      </c>
      <c r="C26" s="32">
        <v>0.59088521383899995</v>
      </c>
      <c r="D26" s="32">
        <v>2.9282914508400002</v>
      </c>
      <c r="E26" s="32">
        <v>26.333850108905001</v>
      </c>
      <c r="F26" s="32">
        <v>30.912324930836</v>
      </c>
    </row>
    <row r="27" spans="1:8" x14ac:dyDescent="0.3">
      <c r="A27" s="32"/>
      <c r="B27" s="32">
        <v>0.35105886076999998</v>
      </c>
      <c r="C27" s="32">
        <v>0.55016175731399997</v>
      </c>
      <c r="D27" s="32">
        <v>2.8798261163690002</v>
      </c>
      <c r="E27" s="32">
        <v>24.169160123661001</v>
      </c>
      <c r="F27" s="32">
        <v>210.30472628720099</v>
      </c>
    </row>
    <row r="28" spans="1:8" x14ac:dyDescent="0.3">
      <c r="A28" s="32"/>
      <c r="B28" s="32">
        <v>0.36421077811899999</v>
      </c>
      <c r="C28" s="32">
        <v>0.53217837239999999</v>
      </c>
      <c r="D28" s="32">
        <v>2.7220583217610002</v>
      </c>
      <c r="E28" s="32">
        <v>21.370518408946001</v>
      </c>
      <c r="F28" s="32">
        <v>75.899697028656007</v>
      </c>
    </row>
    <row r="29" spans="1:8" x14ac:dyDescent="0.3">
      <c r="A29" s="32"/>
      <c r="B29" s="32">
        <v>0.33645152611099999</v>
      </c>
      <c r="C29" s="32">
        <v>0.52836562362200001</v>
      </c>
      <c r="D29" s="32">
        <v>2.5846896245469999</v>
      </c>
      <c r="E29" s="32">
        <v>4.6586072924700002</v>
      </c>
      <c r="F29" s="32">
        <v>230.34136433128</v>
      </c>
    </row>
    <row r="30" spans="1:8" x14ac:dyDescent="0.3">
      <c r="A30" s="32"/>
      <c r="B30" s="32">
        <v>0.339375336877</v>
      </c>
      <c r="C30" s="32">
        <v>0.56274816888300006</v>
      </c>
      <c r="D30" s="32">
        <v>2.5456680941259999</v>
      </c>
      <c r="E30" s="32">
        <v>24.334734101818999</v>
      </c>
      <c r="F30" s="32">
        <v>220.18046731761601</v>
      </c>
    </row>
    <row r="31" spans="1:8" x14ac:dyDescent="0.3">
      <c r="A31" s="32"/>
      <c r="B31" s="32">
        <v>0.26216103183200001</v>
      </c>
      <c r="C31" s="32">
        <v>0.55183125576100001</v>
      </c>
      <c r="D31" s="32">
        <v>2.9020949209040001</v>
      </c>
      <c r="E31" s="32">
        <v>28.341872224663</v>
      </c>
      <c r="F31" s="32">
        <v>54.503090044963002</v>
      </c>
    </row>
    <row r="32" spans="1:8" x14ac:dyDescent="0.3">
      <c r="A32" s="32"/>
      <c r="B32" s="32">
        <v>0.15478715089799999</v>
      </c>
      <c r="C32" s="32">
        <v>0.52424313795599997</v>
      </c>
      <c r="D32" s="32">
        <v>2.5814924745419998</v>
      </c>
      <c r="E32" s="32">
        <v>24.201230619514</v>
      </c>
      <c r="F32" s="32">
        <v>250.32403578693399</v>
      </c>
    </row>
    <row r="33" spans="1:6" x14ac:dyDescent="0.3">
      <c r="A33" s="32"/>
      <c r="B33" s="32">
        <v>0.29505670334599998</v>
      </c>
      <c r="C33" s="32">
        <v>0.50977153802700004</v>
      </c>
      <c r="D33" s="32">
        <v>3.0721304857099998</v>
      </c>
      <c r="E33" s="32">
        <v>0.61090411971299996</v>
      </c>
      <c r="F33" s="32">
        <v>260.23664237224898</v>
      </c>
    </row>
    <row r="34" spans="1:6" x14ac:dyDescent="0.3">
      <c r="A34" s="32"/>
      <c r="B34" s="32">
        <v>0.36483104630699997</v>
      </c>
      <c r="C34" s="32">
        <v>0.54525542028499996</v>
      </c>
      <c r="D34" s="32">
        <v>2.9727273248069999</v>
      </c>
      <c r="E34" s="32">
        <v>28.219893997587999</v>
      </c>
      <c r="F34" s="32">
        <v>34.139658422377003</v>
      </c>
    </row>
    <row r="35" spans="1:6" x14ac:dyDescent="0.3">
      <c r="A35" s="32"/>
      <c r="B35" s="32">
        <v>0.348595281481</v>
      </c>
      <c r="C35" s="32">
        <v>0.57871910333900001</v>
      </c>
      <c r="D35" s="32">
        <v>2.6315181792579998</v>
      </c>
      <c r="E35" s="32">
        <v>25.252009045630999</v>
      </c>
      <c r="F35" s="32">
        <v>71.779756577689</v>
      </c>
    </row>
    <row r="36" spans="1:6" x14ac:dyDescent="0.3">
      <c r="A36" s="32"/>
      <c r="B36" s="32">
        <v>0.31526295855399999</v>
      </c>
      <c r="C36" s="32">
        <v>0.54231068333999999</v>
      </c>
      <c r="D36" s="32">
        <v>2.8401178288470001</v>
      </c>
      <c r="E36" s="32">
        <v>26.254842266040999</v>
      </c>
      <c r="F36" s="32">
        <v>260.21242726120198</v>
      </c>
    </row>
    <row r="37" spans="1:6" x14ac:dyDescent="0.3">
      <c r="A37" s="32"/>
      <c r="B37" s="32">
        <v>0.348266231077</v>
      </c>
      <c r="C37" s="32">
        <v>0.54994242870599996</v>
      </c>
      <c r="D37" s="32">
        <v>2.977687149441</v>
      </c>
      <c r="E37" s="32">
        <v>4.2191076300940002</v>
      </c>
      <c r="F37" s="32">
        <v>260.26403824715902</v>
      </c>
    </row>
    <row r="38" spans="1:6" x14ac:dyDescent="0.3">
      <c r="A38" s="32"/>
      <c r="B38" s="32">
        <v>0.34875211979100001</v>
      </c>
      <c r="C38" s="32">
        <v>0.57398936269900003</v>
      </c>
      <c r="D38" s="32">
        <v>2.786480903273</v>
      </c>
      <c r="E38" s="32">
        <v>26.297145367626001</v>
      </c>
      <c r="F38" s="32">
        <v>125.45341458256701</v>
      </c>
    </row>
    <row r="39" spans="1:6" x14ac:dyDescent="0.3">
      <c r="A39" s="32"/>
      <c r="B39" s="32">
        <v>0.36084204172599998</v>
      </c>
      <c r="C39" s="32">
        <v>0.59283467601600004</v>
      </c>
      <c r="D39" s="32">
        <v>2.793471359262</v>
      </c>
      <c r="E39" s="32">
        <v>25.175303906728001</v>
      </c>
      <c r="F39" s="32">
        <v>31.089330676317001</v>
      </c>
    </row>
    <row r="40" spans="1:6" x14ac:dyDescent="0.3">
      <c r="A40" s="32"/>
      <c r="B40" s="32">
        <v>0.34678126199100001</v>
      </c>
      <c r="C40" s="32">
        <v>0.52657323433100001</v>
      </c>
      <c r="D40" s="32">
        <v>2.550153153888</v>
      </c>
      <c r="E40" s="32">
        <v>24.313766879355001</v>
      </c>
      <c r="F40" s="32">
        <v>23.554360110855999</v>
      </c>
    </row>
    <row r="41" spans="1:6" x14ac:dyDescent="0.3">
      <c r="A41" s="32"/>
      <c r="B41" s="32">
        <v>0.33504118801400001</v>
      </c>
      <c r="C41" s="32">
        <v>0.57325271926999999</v>
      </c>
      <c r="D41" s="32">
        <v>2.4060078546799999</v>
      </c>
      <c r="E41" s="32">
        <v>28.266376571542999</v>
      </c>
      <c r="F41" s="32">
        <v>270.241833042819</v>
      </c>
    </row>
    <row r="42" spans="1:6" x14ac:dyDescent="0.3">
      <c r="A42" s="32"/>
      <c r="B42" s="32">
        <v>0.32580789336900001</v>
      </c>
      <c r="C42" s="32">
        <v>0.56941227210900003</v>
      </c>
      <c r="D42" s="32">
        <v>3.4134127203769999</v>
      </c>
      <c r="E42" s="32">
        <v>22.227925767495002</v>
      </c>
      <c r="F42" s="32">
        <v>158.191212147627</v>
      </c>
    </row>
    <row r="43" spans="1:6" x14ac:dyDescent="0.3">
      <c r="A43" s="32"/>
      <c r="B43" s="32">
        <v>0.330836361814</v>
      </c>
      <c r="C43" s="32">
        <v>0.52525390081000001</v>
      </c>
      <c r="D43" s="32">
        <v>2.75994960961</v>
      </c>
      <c r="E43" s="32">
        <v>23.172164778210998</v>
      </c>
      <c r="F43" s="32">
        <v>240.22215574113599</v>
      </c>
    </row>
    <row r="44" spans="1:6" x14ac:dyDescent="0.3">
      <c r="A44" s="32"/>
      <c r="B44" s="32">
        <v>0.34597723496799998</v>
      </c>
      <c r="C44" s="32">
        <v>0.56402795878</v>
      </c>
      <c r="D44" s="32">
        <v>2.8624261977079999</v>
      </c>
      <c r="E44" s="32">
        <v>23.330236128338001</v>
      </c>
      <c r="F44" s="32">
        <v>23.509844764646001</v>
      </c>
    </row>
    <row r="45" spans="1:6" x14ac:dyDescent="0.3">
      <c r="A45" s="32"/>
      <c r="B45" s="32">
        <v>0.36977776508100002</v>
      </c>
      <c r="C45" s="32">
        <v>0.58765289952400002</v>
      </c>
      <c r="D45" s="32">
        <v>2.6500034941549999</v>
      </c>
      <c r="E45" s="32">
        <v>24.327892802089998</v>
      </c>
      <c r="F45" s="32">
        <v>260.323279847256</v>
      </c>
    </row>
    <row r="46" spans="1:6" x14ac:dyDescent="0.3">
      <c r="A46" s="32"/>
      <c r="B46" s="32">
        <v>0.29390448012600001</v>
      </c>
      <c r="C46" s="32">
        <v>0.55341005240899999</v>
      </c>
      <c r="D46" s="32">
        <v>2.4306879511299999</v>
      </c>
      <c r="E46" s="32">
        <v>24.325512478587001</v>
      </c>
      <c r="F46" s="32">
        <v>71.236466789323998</v>
      </c>
    </row>
    <row r="47" spans="1:6" x14ac:dyDescent="0.3">
      <c r="A47" s="32"/>
      <c r="B47" s="32">
        <v>0.340601834002</v>
      </c>
      <c r="C47" s="32">
        <v>0.53284045057100005</v>
      </c>
      <c r="D47" s="32">
        <v>2.6331631386519998</v>
      </c>
      <c r="E47" s="32">
        <v>3.5883764118929999</v>
      </c>
      <c r="F47" s="32">
        <v>240.230458782574</v>
      </c>
    </row>
    <row r="48" spans="1:6" x14ac:dyDescent="0.3">
      <c r="A48" s="32"/>
      <c r="B48" s="32">
        <v>0.347732765517</v>
      </c>
      <c r="C48" s="32">
        <v>0.50357738621799997</v>
      </c>
      <c r="D48" s="32">
        <v>2.2746295877259999</v>
      </c>
      <c r="E48" s="32">
        <v>22.327218489747999</v>
      </c>
      <c r="F48" s="32"/>
    </row>
    <row r="49" spans="1:6" x14ac:dyDescent="0.3">
      <c r="A49" s="32"/>
      <c r="B49" s="32">
        <v>0.35752884453200001</v>
      </c>
      <c r="C49" s="32">
        <v>0.59268086808499998</v>
      </c>
      <c r="D49" s="32">
        <v>2.6563246059269998</v>
      </c>
      <c r="E49" s="32">
        <v>6.2835577124549999</v>
      </c>
    </row>
    <row r="50" spans="1:6" x14ac:dyDescent="0.3">
      <c r="A50" s="32"/>
      <c r="B50" s="32">
        <v>0.34298455501300001</v>
      </c>
      <c r="C50" s="32">
        <v>0.55376255471199998</v>
      </c>
      <c r="D50" s="32">
        <v>2.6008312104660001</v>
      </c>
      <c r="E50" s="32">
        <v>24.278969568114</v>
      </c>
    </row>
    <row r="51" spans="1:6" x14ac:dyDescent="0.3">
      <c r="A51" s="32"/>
      <c r="B51" s="32">
        <v>0.34716255436600002</v>
      </c>
      <c r="C51" s="32">
        <v>0.47943993681699998</v>
      </c>
      <c r="D51" s="32">
        <v>2.8151639708910001</v>
      </c>
      <c r="E51" s="32">
        <v>22.297753723458001</v>
      </c>
    </row>
    <row r="52" spans="1:6" x14ac:dyDescent="0.3">
      <c r="A52" s="32"/>
      <c r="B52" s="32">
        <v>0.30406153632600003</v>
      </c>
      <c r="C52" s="32">
        <v>0.55184763475800003</v>
      </c>
      <c r="D52" s="32">
        <v>3.0804601466279999</v>
      </c>
      <c r="E52" s="32">
        <v>5.9289565750369997</v>
      </c>
    </row>
    <row r="53" spans="1:6" x14ac:dyDescent="0.3">
      <c r="A53" s="32"/>
      <c r="B53" s="32">
        <v>0.16309106289299999</v>
      </c>
      <c r="C53" s="32">
        <v>0.58810089274800004</v>
      </c>
      <c r="D53" s="32">
        <v>2.7331054985450001</v>
      </c>
      <c r="E53" s="32">
        <v>10.381986450394001</v>
      </c>
    </row>
    <row r="54" spans="1:6" x14ac:dyDescent="0.3">
      <c r="A54" s="32"/>
      <c r="B54" s="32">
        <v>0.36379229344500003</v>
      </c>
      <c r="C54" s="32">
        <v>0.55770744994200006</v>
      </c>
      <c r="D54" s="32">
        <v>2.5453207026769999</v>
      </c>
      <c r="E54" s="32">
        <v>26.310965422188001</v>
      </c>
      <c r="F54" s="32"/>
    </row>
    <row r="55" spans="1:6" x14ac:dyDescent="0.3">
      <c r="A55" s="32"/>
      <c r="B55" s="32">
        <v>0.34128186211200001</v>
      </c>
      <c r="C55" s="32">
        <v>0.53070435100199997</v>
      </c>
      <c r="D55" s="32">
        <v>2.4457158576090001</v>
      </c>
      <c r="E55" s="32">
        <v>27.292329343759999</v>
      </c>
      <c r="F55" s="32"/>
    </row>
    <row r="56" spans="1:6" x14ac:dyDescent="0.3">
      <c r="A56" s="32"/>
      <c r="B56" s="32">
        <v>0.33916689705199998</v>
      </c>
      <c r="C56" s="32">
        <v>0.55559574939199996</v>
      </c>
      <c r="D56" s="32">
        <v>2.658837142626</v>
      </c>
      <c r="E56" s="32">
        <v>24.284881099261</v>
      </c>
      <c r="F56" s="32"/>
    </row>
    <row r="57" spans="1:6" x14ac:dyDescent="0.3">
      <c r="A57" s="32"/>
      <c r="B57" s="32">
        <v>0.349316126186</v>
      </c>
      <c r="C57" s="32">
        <v>0.53506773314800005</v>
      </c>
      <c r="D57" s="32">
        <v>2.9128542052780002</v>
      </c>
      <c r="E57" s="32">
        <v>24.260447998699</v>
      </c>
      <c r="F57" s="32"/>
    </row>
    <row r="58" spans="1:6" x14ac:dyDescent="0.3">
      <c r="A58" s="32"/>
      <c r="B58" s="32">
        <v>0.36112662927599998</v>
      </c>
      <c r="C58" s="32">
        <v>0.47774319249800001</v>
      </c>
      <c r="D58" s="32">
        <v>3.0461319246329999</v>
      </c>
      <c r="E58" s="32">
        <v>25.326980026826</v>
      </c>
      <c r="F58" s="32"/>
    </row>
    <row r="59" spans="1:6" x14ac:dyDescent="0.3">
      <c r="A59" s="32"/>
      <c r="B59" s="32">
        <v>0.334291479339</v>
      </c>
      <c r="C59" s="32">
        <v>0.53120239392400004</v>
      </c>
      <c r="D59" s="32">
        <v>2.901271675421</v>
      </c>
      <c r="E59" s="32">
        <v>4.859027067565</v>
      </c>
      <c r="F59" s="32"/>
    </row>
    <row r="60" spans="1:6" x14ac:dyDescent="0.3">
      <c r="A60" s="32"/>
      <c r="B60" s="32">
        <v>0.34574551067800002</v>
      </c>
      <c r="C60" s="32">
        <v>0.57410810310000004</v>
      </c>
      <c r="D60" s="32">
        <v>2.5769699889100002</v>
      </c>
      <c r="E60" s="32">
        <v>3.4326422761109998</v>
      </c>
      <c r="F60" s="32"/>
    </row>
    <row r="61" spans="1:6" x14ac:dyDescent="0.3">
      <c r="A61" s="32"/>
      <c r="B61" s="32">
        <v>0.33141189141600003</v>
      </c>
      <c r="C61" s="32">
        <v>0.52251564245399995</v>
      </c>
      <c r="D61" s="32">
        <v>2.7823684997579998</v>
      </c>
      <c r="E61" s="32">
        <v>29.307740594319998</v>
      </c>
      <c r="F61" s="32"/>
    </row>
    <row r="62" spans="1:6" x14ac:dyDescent="0.3">
      <c r="A62" s="32"/>
      <c r="B62" s="32">
        <v>0.34935525482699997</v>
      </c>
      <c r="C62" s="32">
        <v>0.55495808706000005</v>
      </c>
      <c r="D62" s="32">
        <v>2.924470279771</v>
      </c>
      <c r="E62" s="32">
        <v>26.276255467973002</v>
      </c>
      <c r="F62" s="32"/>
    </row>
    <row r="63" spans="1:6" x14ac:dyDescent="0.3">
      <c r="A63" s="32"/>
      <c r="B63" s="32">
        <v>0.31089099328899999</v>
      </c>
      <c r="C63" s="32">
        <v>0.55393273192000003</v>
      </c>
      <c r="D63" s="32">
        <v>2.7208434048160002</v>
      </c>
      <c r="E63" s="32">
        <v>26.258743337997998</v>
      </c>
      <c r="F63" s="32"/>
    </row>
    <row r="64" spans="1:6" x14ac:dyDescent="0.3">
      <c r="A64" s="32"/>
      <c r="B64" s="32">
        <v>0.33883355246899999</v>
      </c>
      <c r="C64" s="32">
        <v>0.58953019221199998</v>
      </c>
      <c r="D64" s="32">
        <v>2.6046275851180001</v>
      </c>
      <c r="E64" s="32">
        <v>24.227093469031999</v>
      </c>
      <c r="F64" s="32"/>
    </row>
    <row r="65" spans="1:6" x14ac:dyDescent="0.3">
      <c r="A65" s="32"/>
      <c r="B65" s="32">
        <v>0.34060179665200002</v>
      </c>
      <c r="C65" s="32">
        <v>0.56086901119499999</v>
      </c>
      <c r="D65" s="32">
        <v>2.6741735718739998</v>
      </c>
      <c r="E65" s="32">
        <v>24.283915487622998</v>
      </c>
      <c r="F65" s="32"/>
    </row>
    <row r="66" spans="1:6" x14ac:dyDescent="0.3">
      <c r="A66" s="32"/>
      <c r="B66" s="32">
        <v>0.36328967243900001</v>
      </c>
      <c r="C66" s="32">
        <v>0.46342351450800001</v>
      </c>
      <c r="D66" s="32">
        <v>3.3206509617490001</v>
      </c>
      <c r="E66" s="32">
        <v>28.244061909654999</v>
      </c>
      <c r="F66" s="32"/>
    </row>
    <row r="67" spans="1:6" x14ac:dyDescent="0.3">
      <c r="A67" s="32"/>
      <c r="B67" s="32">
        <v>0.33765094182299998</v>
      </c>
      <c r="C67" s="32">
        <v>0.53841410992100003</v>
      </c>
      <c r="D67" s="32">
        <v>2.677639146807</v>
      </c>
      <c r="E67" s="32">
        <v>20.297456753466001</v>
      </c>
      <c r="F67" s="32"/>
    </row>
    <row r="68" spans="1:6" x14ac:dyDescent="0.3">
      <c r="A68" s="32"/>
      <c r="B68" s="32">
        <v>0.35869108368500002</v>
      </c>
      <c r="C68" s="32">
        <v>0.55887495331000003</v>
      </c>
      <c r="D68" s="32">
        <v>2.665549187601</v>
      </c>
      <c r="E68" s="32">
        <v>25.214799217759001</v>
      </c>
      <c r="F68" s="32"/>
    </row>
    <row r="69" spans="1:6" x14ac:dyDescent="0.3">
      <c r="A69" s="32"/>
      <c r="B69" s="32">
        <v>0.30749094112699998</v>
      </c>
      <c r="C69" s="32">
        <v>0.528169315054</v>
      </c>
      <c r="D69" s="32">
        <v>2.7544966504259998</v>
      </c>
      <c r="E69" s="32">
        <v>26.185970781550001</v>
      </c>
      <c r="F69" s="32"/>
    </row>
    <row r="70" spans="1:6" x14ac:dyDescent="0.3">
      <c r="A70" s="32"/>
      <c r="B70" s="32">
        <v>0.34096653900899998</v>
      </c>
      <c r="C70" s="32">
        <v>0.53586515882499997</v>
      </c>
      <c r="D70" s="32">
        <v>2.5371941877389999</v>
      </c>
      <c r="E70" s="32">
        <v>24.236908225023001</v>
      </c>
      <c r="F70" s="32"/>
    </row>
    <row r="71" spans="1:6" x14ac:dyDescent="0.3">
      <c r="A71" s="32"/>
      <c r="B71" s="32">
        <v>0.34871410279999998</v>
      </c>
      <c r="C71" s="32">
        <v>0.57064337493899997</v>
      </c>
      <c r="D71" s="32">
        <v>2.9755957650279998</v>
      </c>
      <c r="E71" s="32">
        <v>26.156624769722999</v>
      </c>
      <c r="F71" s="32"/>
    </row>
    <row r="72" spans="1:6" x14ac:dyDescent="0.3">
      <c r="A72" s="32"/>
      <c r="B72" s="32">
        <v>0.36045426178599999</v>
      </c>
      <c r="C72" s="32">
        <v>0.57206350267700001</v>
      </c>
      <c r="D72" s="32">
        <v>3.1031125443979999</v>
      </c>
      <c r="E72" s="32">
        <v>19.279268131331001</v>
      </c>
      <c r="F72" s="32"/>
    </row>
    <row r="73" spans="1:6" x14ac:dyDescent="0.3">
      <c r="A73" s="32"/>
      <c r="B73" s="32">
        <v>0.36283827010199998</v>
      </c>
      <c r="C73" s="32">
        <v>0.50471763043399998</v>
      </c>
      <c r="D73" s="32">
        <v>2.6777315849369998</v>
      </c>
      <c r="E73" s="32">
        <v>27.331491120618001</v>
      </c>
      <c r="F73" s="32"/>
    </row>
    <row r="74" spans="1:6" x14ac:dyDescent="0.3">
      <c r="A74" s="32"/>
      <c r="B74" s="32">
        <v>0.34912425293799998</v>
      </c>
      <c r="C74" s="32">
        <v>0.55590501894199995</v>
      </c>
      <c r="D74" s="32">
        <v>2.500945891792</v>
      </c>
      <c r="E74" s="32">
        <v>24.342866319671</v>
      </c>
      <c r="F74" s="32"/>
    </row>
    <row r="75" spans="1:6" x14ac:dyDescent="0.3">
      <c r="A75" s="32"/>
      <c r="B75" s="32">
        <v>0.35556155062400002</v>
      </c>
      <c r="C75" s="32">
        <v>0.570508987621</v>
      </c>
      <c r="D75" s="32">
        <v>2.757383746221</v>
      </c>
      <c r="E75" s="32">
        <v>27.339898339226</v>
      </c>
      <c r="F75" s="32"/>
    </row>
    <row r="76" spans="1:6" x14ac:dyDescent="0.3">
      <c r="A76" s="32"/>
      <c r="B76" s="32">
        <v>0.345448653873</v>
      </c>
      <c r="C76" s="32">
        <v>0.51414856068100001</v>
      </c>
      <c r="D76" s="32">
        <v>2.681659338802</v>
      </c>
      <c r="E76" s="32">
        <v>23.266801525778</v>
      </c>
      <c r="F76" s="32"/>
    </row>
    <row r="77" spans="1:6" x14ac:dyDescent="0.3">
      <c r="A77" s="32"/>
      <c r="B77" s="32">
        <v>0.33992976112700002</v>
      </c>
      <c r="C77" s="32">
        <v>0.56847761236600003</v>
      </c>
      <c r="D77" s="32">
        <v>2.6863274340709999</v>
      </c>
      <c r="E77" s="32">
        <v>26.311944839291002</v>
      </c>
      <c r="F77" s="32"/>
    </row>
    <row r="78" spans="1:6" x14ac:dyDescent="0.3">
      <c r="A78" s="32"/>
      <c r="B78" s="32">
        <v>0.35833905119800002</v>
      </c>
      <c r="C78" s="32">
        <v>0.56544607064800001</v>
      </c>
      <c r="D78" s="32">
        <v>2.5474481284329999</v>
      </c>
      <c r="E78" s="32">
        <v>21.224878815766999</v>
      </c>
      <c r="F78" s="32"/>
    </row>
    <row r="79" spans="1:6" x14ac:dyDescent="0.3">
      <c r="A79" s="32"/>
      <c r="B79" s="32">
        <v>0.34527940818800001</v>
      </c>
      <c r="C79" s="32">
        <v>0.53916706443999995</v>
      </c>
      <c r="D79" s="32">
        <v>2.7755112658450001</v>
      </c>
      <c r="E79" s="32">
        <v>23.263722507764999</v>
      </c>
      <c r="F79" s="32"/>
    </row>
    <row r="80" spans="1:6" x14ac:dyDescent="0.3">
      <c r="A80" s="32"/>
      <c r="B80" s="32">
        <v>0.358187526714</v>
      </c>
      <c r="C80" s="32">
        <v>0.52377024130399996</v>
      </c>
      <c r="D80" s="32">
        <v>2.9308169367649999</v>
      </c>
      <c r="E80" s="32">
        <v>20.190974528533999</v>
      </c>
      <c r="F80" s="32"/>
    </row>
    <row r="81" spans="1:6" x14ac:dyDescent="0.3">
      <c r="A81" s="32"/>
      <c r="B81" s="32">
        <v>0.35841206919200003</v>
      </c>
      <c r="C81" s="32">
        <v>0.529272672158</v>
      </c>
      <c r="D81" s="32">
        <v>2.6988968712869998</v>
      </c>
      <c r="E81" s="32">
        <v>24.276396824344001</v>
      </c>
      <c r="F81" s="32"/>
    </row>
    <row r="82" spans="1:6" x14ac:dyDescent="0.3">
      <c r="A82" s="32"/>
      <c r="B82" s="32">
        <v>0.29379810528599998</v>
      </c>
      <c r="C82" s="32">
        <v>0.55869402443600003</v>
      </c>
      <c r="D82" s="32">
        <v>2.949010810096</v>
      </c>
      <c r="E82" s="32">
        <v>26.105302840008999</v>
      </c>
      <c r="F82" s="32"/>
    </row>
    <row r="83" spans="1:6" x14ac:dyDescent="0.3">
      <c r="A83" s="32"/>
      <c r="B83" s="32">
        <v>0.36008040708200001</v>
      </c>
      <c r="C83" s="32">
        <v>0.455928791133</v>
      </c>
      <c r="D83" s="32">
        <v>2.2448832218220001</v>
      </c>
      <c r="E83" s="32">
        <v>21.327921694164001</v>
      </c>
      <c r="F83" s="32"/>
    </row>
    <row r="84" spans="1:6" x14ac:dyDescent="0.3">
      <c r="A84" s="32"/>
      <c r="B84" s="32">
        <v>0.34209021912999998</v>
      </c>
      <c r="C84" s="32">
        <v>0.54942354279899996</v>
      </c>
      <c r="D84" s="32">
        <v>2.6241479725970001</v>
      </c>
      <c r="E84" s="32">
        <v>26.286334972243001</v>
      </c>
      <c r="F84" s="32"/>
    </row>
    <row r="85" spans="1:6" x14ac:dyDescent="0.3">
      <c r="A85" s="32"/>
      <c r="B85" s="32">
        <v>0.28646981629399998</v>
      </c>
      <c r="C85" s="32">
        <v>0.55985243278300001</v>
      </c>
      <c r="D85" s="32">
        <v>2.996738001597</v>
      </c>
      <c r="E85" s="32">
        <v>27.233254052745</v>
      </c>
      <c r="F85" s="32"/>
    </row>
    <row r="86" spans="1:6" x14ac:dyDescent="0.3">
      <c r="A86" s="32"/>
      <c r="B86" s="32">
        <v>0.30976215928599998</v>
      </c>
      <c r="C86" s="32">
        <v>0.57106787143500004</v>
      </c>
      <c r="D86" s="32">
        <v>2.7204118527130001</v>
      </c>
      <c r="E86" s="32">
        <v>24.288868274153</v>
      </c>
      <c r="F86" s="32"/>
    </row>
    <row r="87" spans="1:6" x14ac:dyDescent="0.3">
      <c r="A87" s="32"/>
      <c r="B87" s="32">
        <v>0.30800823728600002</v>
      </c>
      <c r="C87" s="32">
        <v>0.59816203542799995</v>
      </c>
      <c r="D87" s="32">
        <v>2.8072501546319999</v>
      </c>
      <c r="E87" s="32">
        <v>24.179229400653</v>
      </c>
      <c r="F87" s="32"/>
    </row>
    <row r="88" spans="1:6" x14ac:dyDescent="0.3">
      <c r="A88" s="32"/>
      <c r="B88" s="32">
        <v>0.33782172828000001</v>
      </c>
      <c r="C88" s="32">
        <v>0.55274914311599999</v>
      </c>
      <c r="D88" s="32">
        <v>2.8680288390449999</v>
      </c>
      <c r="E88" s="32">
        <v>28.221200681970998</v>
      </c>
      <c r="F88" s="32"/>
    </row>
    <row r="89" spans="1:6" x14ac:dyDescent="0.3">
      <c r="A89" s="32"/>
      <c r="B89" s="32">
        <v>0.34676283966900001</v>
      </c>
      <c r="C89" s="32">
        <v>0.49854837354100001</v>
      </c>
      <c r="D89" s="32">
        <v>2.5674769836340001</v>
      </c>
      <c r="E89" s="32">
        <v>25.178758963469001</v>
      </c>
      <c r="F89" s="32"/>
    </row>
    <row r="90" spans="1:6" x14ac:dyDescent="0.3">
      <c r="A90" s="32"/>
      <c r="B90" s="32">
        <v>0.35108206648099999</v>
      </c>
      <c r="C90" s="32">
        <v>0.54179687616100003</v>
      </c>
      <c r="D90" s="32">
        <v>2.504583459939</v>
      </c>
      <c r="E90" s="32">
        <v>18.215559468799999</v>
      </c>
      <c r="F90" s="32"/>
    </row>
    <row r="91" spans="1:6" x14ac:dyDescent="0.3">
      <c r="A91" s="32"/>
      <c r="B91" s="32">
        <v>0.34856252059100001</v>
      </c>
      <c r="C91" s="32">
        <v>0.52408653897599999</v>
      </c>
      <c r="D91" s="32">
        <v>2.7339197845859999</v>
      </c>
      <c r="E91" s="32">
        <v>28.34118029867</v>
      </c>
      <c r="F91" s="32"/>
    </row>
    <row r="92" spans="1:6" x14ac:dyDescent="0.3">
      <c r="A92" s="32"/>
      <c r="B92" s="32">
        <v>0.33967104303500001</v>
      </c>
      <c r="C92" s="32">
        <v>0.55289598284399999</v>
      </c>
      <c r="D92" s="32">
        <v>2.6002429412339998</v>
      </c>
      <c r="E92" s="32">
        <v>21.980299807693999</v>
      </c>
      <c r="F92" s="32"/>
    </row>
    <row r="93" spans="1:6" x14ac:dyDescent="0.3">
      <c r="A93" s="32"/>
      <c r="B93" s="32">
        <v>0.35234671998</v>
      </c>
      <c r="C93" s="32">
        <v>0.53924284344200002</v>
      </c>
      <c r="D93" s="32">
        <v>2.614113010918</v>
      </c>
      <c r="E93" s="32">
        <v>27.229064553929</v>
      </c>
      <c r="F93" s="32"/>
    </row>
    <row r="94" spans="1:6" x14ac:dyDescent="0.3">
      <c r="A94" s="32"/>
      <c r="B94" s="32">
        <v>0.34285682191200001</v>
      </c>
      <c r="C94" s="32">
        <v>0.52101099264899997</v>
      </c>
      <c r="D94" s="32">
        <v>2.9431503634829999</v>
      </c>
      <c r="E94" s="32">
        <v>25.212380616573</v>
      </c>
      <c r="F94" s="32"/>
    </row>
    <row r="95" spans="1:6" x14ac:dyDescent="0.3">
      <c r="A95" s="32"/>
      <c r="B95" s="32">
        <v>0.35030688712500002</v>
      </c>
      <c r="C95" s="32">
        <v>0.57279642462000002</v>
      </c>
      <c r="D95" s="32">
        <v>2.838563124063</v>
      </c>
      <c r="E95" s="32">
        <v>23.225684910639998</v>
      </c>
      <c r="F95" s="32"/>
    </row>
    <row r="96" spans="1:6" x14ac:dyDescent="0.3">
      <c r="A96" s="32"/>
      <c r="B96" s="32">
        <v>0.36213423734299999</v>
      </c>
      <c r="C96" s="32">
        <v>0.481754495655</v>
      </c>
      <c r="D96" s="32">
        <v>2.8983846200009999</v>
      </c>
      <c r="E96" s="32">
        <v>24.299774804331999</v>
      </c>
      <c r="F96" s="32"/>
    </row>
    <row r="97" spans="1:6" x14ac:dyDescent="0.3">
      <c r="A97" s="32"/>
      <c r="B97" s="32">
        <v>0.36204358373599999</v>
      </c>
      <c r="C97" s="32">
        <v>0.48421773072500002</v>
      </c>
      <c r="D97" s="32">
        <v>2.9167779967769998</v>
      </c>
      <c r="E97" s="32">
        <v>25.297377319035</v>
      </c>
      <c r="F97" s="32"/>
    </row>
    <row r="98" spans="1:6" x14ac:dyDescent="0.3">
      <c r="A98" s="32"/>
      <c r="B98" s="32">
        <v>0.325494465688</v>
      </c>
      <c r="C98" s="32">
        <v>0.62630030080300003</v>
      </c>
      <c r="D98" s="32">
        <v>2.7994683983400002</v>
      </c>
      <c r="E98" s="32">
        <v>14.741509528397</v>
      </c>
      <c r="F98" s="32"/>
    </row>
    <row r="99" spans="1:6" x14ac:dyDescent="0.3">
      <c r="B99">
        <v>0.34832500497300001</v>
      </c>
      <c r="C99">
        <v>0.52810121109800001</v>
      </c>
      <c r="D99">
        <v>2.73700672388</v>
      </c>
      <c r="E99">
        <v>26.297157802931</v>
      </c>
    </row>
    <row r="100" spans="1:6" x14ac:dyDescent="0.3">
      <c r="B100">
        <v>0.35479928465900001</v>
      </c>
      <c r="C100">
        <v>0.58882500842300001</v>
      </c>
      <c r="D100">
        <v>2.6028353085270002</v>
      </c>
      <c r="E100">
        <v>27.162066589445999</v>
      </c>
    </row>
    <row r="101" spans="1:6" x14ac:dyDescent="0.3">
      <c r="B101">
        <v>0.33285887332699998</v>
      </c>
      <c r="C101">
        <v>0.53792425365800001</v>
      </c>
      <c r="D101">
        <v>2.426746672837</v>
      </c>
      <c r="E101">
        <v>14.187974686275</v>
      </c>
    </row>
    <row r="102" spans="1:6" x14ac:dyDescent="0.3">
      <c r="B102" s="7"/>
      <c r="C102" s="7"/>
      <c r="D102" s="7"/>
      <c r="E102" s="7"/>
      <c r="F102" s="7"/>
    </row>
    <row r="103" spans="1:6" x14ac:dyDescent="0.3">
      <c r="B103">
        <v>0.3341519</v>
      </c>
      <c r="C103">
        <v>0.54489860000000001</v>
      </c>
      <c r="D103">
        <v>2.725549</v>
      </c>
      <c r="E103">
        <v>22.160869999999999</v>
      </c>
      <c r="F103" s="32">
        <v>162.68870000000001</v>
      </c>
    </row>
    <row r="104" spans="1:6" x14ac:dyDescent="0.3">
      <c r="B104">
        <v>3.8147750000000001E-2</v>
      </c>
      <c r="C104">
        <v>3.9337990000000003E-2</v>
      </c>
      <c r="D104">
        <v>0.19776189999999999</v>
      </c>
      <c r="E104">
        <v>7.0438409999999996</v>
      </c>
      <c r="F104" s="32">
        <v>98.61591</v>
      </c>
    </row>
    <row r="105" spans="1:6" x14ac:dyDescent="0.3">
      <c r="B105">
        <v>7.4768220000000002E-3</v>
      </c>
      <c r="C105">
        <v>7.7101039999999997E-3</v>
      </c>
      <c r="D105">
        <v>3.8760629999999997E-2</v>
      </c>
      <c r="E105">
        <v>1.380568</v>
      </c>
      <c r="F105" s="32">
        <v>19.32836</v>
      </c>
    </row>
    <row r="106" spans="1:6" x14ac:dyDescent="0.3">
      <c r="B106">
        <v>5</v>
      </c>
      <c r="C106">
        <v>3</v>
      </c>
      <c r="D106">
        <v>5</v>
      </c>
      <c r="E106">
        <v>27</v>
      </c>
      <c r="F106" s="32">
        <v>21</v>
      </c>
    </row>
    <row r="107" spans="1:6" x14ac:dyDescent="0.3">
      <c r="B107">
        <v>95</v>
      </c>
      <c r="C107">
        <v>97</v>
      </c>
      <c r="D107">
        <v>95</v>
      </c>
      <c r="E107">
        <v>73</v>
      </c>
      <c r="F107" s="32">
        <v>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60BB-010F-4538-8606-72D35C2079F1}">
  <dimension ref="A1:AA218"/>
  <sheetViews>
    <sheetView zoomScale="55" zoomScaleNormal="55" workbookViewId="0">
      <selection activeCell="E105" sqref="E105"/>
    </sheetView>
  </sheetViews>
  <sheetFormatPr defaultRowHeight="14.4" x14ac:dyDescent="0.3"/>
  <cols>
    <col min="1" max="1" width="28.6640625" bestFit="1" customWidth="1"/>
    <col min="11" max="15" width="12" bestFit="1" customWidth="1"/>
    <col min="16" max="16" width="11" bestFit="1" customWidth="1"/>
  </cols>
  <sheetData>
    <row r="1" spans="1:27" ht="18" x14ac:dyDescent="0.35">
      <c r="A1" s="2" t="s">
        <v>47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spans="1:27" x14ac:dyDescent="0.3">
      <c r="B2" s="32">
        <v>18.172295903274001</v>
      </c>
      <c r="C2" s="32">
        <v>2.714645689818</v>
      </c>
      <c r="D2" s="32">
        <v>2.6554648455010001</v>
      </c>
      <c r="E2" s="32">
        <v>2.6359607917669998</v>
      </c>
      <c r="F2" s="32">
        <v>2.1731742659619999</v>
      </c>
      <c r="G2" s="32">
        <v>0.93973581755799995</v>
      </c>
      <c r="I2" s="38"/>
      <c r="J2" s="41"/>
      <c r="K2" s="41"/>
      <c r="L2" s="38"/>
      <c r="M2" s="41"/>
      <c r="N2" s="41"/>
      <c r="O2" s="38"/>
      <c r="P2" s="41"/>
      <c r="Q2" s="41"/>
      <c r="R2" s="38"/>
      <c r="S2" s="41"/>
      <c r="T2" s="41"/>
      <c r="U2" s="38"/>
      <c r="V2" s="41"/>
      <c r="W2" s="41"/>
      <c r="X2" s="38"/>
      <c r="Y2" s="41"/>
      <c r="Z2" s="41"/>
      <c r="AA2" s="38"/>
    </row>
    <row r="3" spans="1:27" x14ac:dyDescent="0.3">
      <c r="B3" s="32">
        <v>4.8068142394819997</v>
      </c>
      <c r="C3" s="32">
        <v>2.8307157424740002</v>
      </c>
      <c r="D3" s="32">
        <v>2.6019452062149999</v>
      </c>
      <c r="E3" s="32">
        <v>2.4064640641409998</v>
      </c>
      <c r="F3" s="32">
        <v>1.431102101517</v>
      </c>
      <c r="G3" s="32">
        <v>1.99007112646</v>
      </c>
      <c r="I3" s="38"/>
      <c r="J3" s="34"/>
      <c r="K3" s="34"/>
      <c r="L3" s="38"/>
      <c r="M3" s="34"/>
      <c r="N3" s="34"/>
      <c r="O3" s="38"/>
      <c r="P3" s="34"/>
      <c r="Q3" s="34"/>
      <c r="R3" s="38"/>
      <c r="S3" s="34"/>
      <c r="T3" s="34"/>
      <c r="U3" s="38"/>
      <c r="V3" s="34"/>
      <c r="W3" s="34"/>
      <c r="X3" s="38"/>
      <c r="Y3" s="34"/>
      <c r="Z3" s="34"/>
      <c r="AA3" s="38"/>
    </row>
    <row r="4" spans="1:27" x14ac:dyDescent="0.3">
      <c r="B4" s="32">
        <v>11.789850871663001</v>
      </c>
      <c r="C4" s="32">
        <v>2.5837431882369999</v>
      </c>
      <c r="D4" s="32">
        <v>2.784710973992</v>
      </c>
      <c r="E4" s="32">
        <v>2.4724565879770002</v>
      </c>
      <c r="F4" s="32">
        <v>2.4606096514379998</v>
      </c>
      <c r="G4" s="32">
        <v>2.3376034293379999</v>
      </c>
      <c r="I4" s="38"/>
      <c r="J4" s="34"/>
      <c r="K4" s="34"/>
      <c r="L4" s="38"/>
      <c r="M4" s="34"/>
      <c r="N4" s="34"/>
      <c r="O4" s="38"/>
      <c r="P4" s="34"/>
      <c r="Q4" s="34"/>
      <c r="R4" s="38"/>
      <c r="S4" s="34"/>
      <c r="T4" s="34"/>
      <c r="U4" s="38"/>
      <c r="V4" s="34"/>
      <c r="W4" s="34"/>
      <c r="X4" s="38"/>
      <c r="Y4" s="34"/>
      <c r="Z4" s="34"/>
      <c r="AA4" s="38"/>
    </row>
    <row r="5" spans="1:27" x14ac:dyDescent="0.3">
      <c r="B5" s="32">
        <v>6.6113595407319998</v>
      </c>
      <c r="C5" s="32">
        <v>2.5937814129380001</v>
      </c>
      <c r="D5" s="32">
        <v>2.4170268682409999</v>
      </c>
      <c r="E5" s="32">
        <v>2.698606672845</v>
      </c>
      <c r="F5" s="32">
        <v>2.0751304243300002</v>
      </c>
      <c r="G5" s="32">
        <v>2.2727083125899998</v>
      </c>
      <c r="I5" s="38"/>
      <c r="J5" s="34"/>
      <c r="K5" s="34"/>
      <c r="L5" s="38"/>
      <c r="M5" s="34"/>
      <c r="N5" s="34"/>
      <c r="O5" s="38"/>
      <c r="P5" s="34"/>
      <c r="Q5" s="34"/>
      <c r="R5" s="38"/>
      <c r="S5" s="34"/>
      <c r="T5" s="34"/>
      <c r="U5" s="38"/>
      <c r="V5" s="34"/>
      <c r="W5" s="34"/>
      <c r="X5" s="38"/>
      <c r="Y5" s="34"/>
      <c r="Z5" s="34"/>
      <c r="AA5" s="38"/>
    </row>
    <row r="6" spans="1:27" x14ac:dyDescent="0.3">
      <c r="B6" s="32">
        <v>11.217179693106999</v>
      </c>
      <c r="C6" s="32">
        <v>2.6103973497970001</v>
      </c>
      <c r="D6" s="32">
        <v>2.3787628845879998</v>
      </c>
      <c r="E6" s="32">
        <v>2.759329846475</v>
      </c>
      <c r="F6" s="32">
        <v>2.2824655206969999</v>
      </c>
      <c r="G6" s="32">
        <v>1.92661198456</v>
      </c>
      <c r="I6" s="38"/>
      <c r="J6" s="34"/>
      <c r="K6" s="34"/>
      <c r="L6" s="38"/>
      <c r="M6" s="34"/>
      <c r="N6" s="34"/>
      <c r="O6" s="38"/>
      <c r="P6" s="34"/>
      <c r="Q6" s="34"/>
      <c r="R6" s="38"/>
      <c r="S6" s="34"/>
      <c r="T6" s="34"/>
      <c r="U6" s="38"/>
      <c r="V6" s="34"/>
      <c r="W6" s="34"/>
      <c r="X6" s="38"/>
      <c r="Y6" s="34"/>
      <c r="Z6" s="34"/>
      <c r="AA6" s="38"/>
    </row>
    <row r="7" spans="1:27" x14ac:dyDescent="0.3">
      <c r="B7" s="32">
        <v>2.2154973612540001</v>
      </c>
      <c r="C7" s="32">
        <v>2.802220315639</v>
      </c>
      <c r="D7" s="32">
        <v>2.6257001502159998</v>
      </c>
      <c r="E7" s="32">
        <v>2.774902521035</v>
      </c>
      <c r="F7" s="32">
        <v>2.9336365464790002</v>
      </c>
      <c r="G7" s="32">
        <v>2.803610577283</v>
      </c>
      <c r="I7" s="38"/>
      <c r="J7" s="34"/>
      <c r="K7" s="34"/>
      <c r="L7" s="38"/>
      <c r="M7" s="34"/>
      <c r="N7" s="34"/>
      <c r="O7" s="38"/>
      <c r="P7" s="34"/>
      <c r="Q7" s="34"/>
      <c r="R7" s="38"/>
      <c r="S7" s="34"/>
      <c r="T7" s="34"/>
      <c r="U7" s="38"/>
      <c r="V7" s="34"/>
      <c r="W7" s="34"/>
      <c r="X7" s="38"/>
      <c r="Y7" s="34"/>
      <c r="Z7" s="34"/>
      <c r="AA7" s="38"/>
    </row>
    <row r="8" spans="1:27" x14ac:dyDescent="0.3">
      <c r="B8" s="32">
        <v>15.137562230304001</v>
      </c>
      <c r="C8" s="32">
        <v>2.6214962545180001</v>
      </c>
      <c r="D8" s="32">
        <v>2.3667091750710001</v>
      </c>
      <c r="E8" s="32">
        <v>2.457379225895</v>
      </c>
      <c r="F8" s="32">
        <v>2.1063110691459999</v>
      </c>
      <c r="G8" s="32">
        <v>2.3775499126850002</v>
      </c>
      <c r="I8" s="38"/>
      <c r="J8" s="34"/>
      <c r="K8" s="34"/>
      <c r="L8" s="38"/>
      <c r="M8" s="34"/>
      <c r="N8" s="34"/>
      <c r="O8" s="38"/>
      <c r="P8" s="34"/>
      <c r="Q8" s="34"/>
      <c r="R8" s="38"/>
      <c r="S8" s="34"/>
      <c r="T8" s="34"/>
      <c r="U8" s="38"/>
      <c r="V8" s="34"/>
      <c r="W8" s="34"/>
      <c r="X8" s="38"/>
      <c r="Y8" s="34"/>
      <c r="Z8" s="34"/>
      <c r="AA8" s="38"/>
    </row>
    <row r="9" spans="1:27" x14ac:dyDescent="0.3">
      <c r="B9" s="32">
        <v>9.0780545330680003</v>
      </c>
      <c r="C9" s="32">
        <v>2.6070716458700001</v>
      </c>
      <c r="D9" s="32">
        <v>2.8065088162920002</v>
      </c>
      <c r="E9" s="32">
        <v>2.4708442743269998</v>
      </c>
      <c r="F9" s="32">
        <v>2.7322983973369999</v>
      </c>
      <c r="G9" s="32">
        <v>2.736381848712</v>
      </c>
      <c r="I9" s="38"/>
      <c r="J9" s="34"/>
      <c r="K9" s="34"/>
      <c r="L9" s="38"/>
      <c r="M9" s="34"/>
      <c r="N9" s="34"/>
      <c r="O9" s="38"/>
      <c r="P9" s="34"/>
      <c r="Q9" s="34"/>
      <c r="R9" s="38"/>
      <c r="S9" s="34"/>
      <c r="T9" s="34"/>
      <c r="U9" s="38"/>
      <c r="V9" s="34"/>
      <c r="W9" s="34"/>
      <c r="X9" s="38"/>
      <c r="Y9" s="34"/>
      <c r="Z9" s="34"/>
      <c r="AA9" s="38"/>
    </row>
    <row r="10" spans="1:27" x14ac:dyDescent="0.3">
      <c r="B10" s="32">
        <v>2.4392462775219999</v>
      </c>
      <c r="C10" s="32">
        <v>2.6081375254710002</v>
      </c>
      <c r="D10" s="32">
        <v>2.8366959268069998</v>
      </c>
      <c r="E10" s="32">
        <v>2.4215522897300001</v>
      </c>
      <c r="F10" s="32">
        <v>2.3702768235709999</v>
      </c>
      <c r="G10" s="32">
        <v>2.4317729813920002</v>
      </c>
      <c r="I10" s="38"/>
      <c r="J10" s="34"/>
      <c r="K10" s="34"/>
      <c r="L10" s="38"/>
      <c r="M10" s="34"/>
      <c r="N10" s="34"/>
      <c r="O10" s="38"/>
      <c r="P10" s="34"/>
      <c r="Q10" s="34"/>
      <c r="R10" s="38"/>
      <c r="S10" s="34"/>
      <c r="T10" s="34"/>
      <c r="U10" s="38"/>
      <c r="V10" s="34"/>
      <c r="W10" s="34"/>
      <c r="X10" s="38"/>
      <c r="Y10" s="34"/>
      <c r="Z10" s="34"/>
      <c r="AA10" s="38"/>
    </row>
    <row r="11" spans="1:27" x14ac:dyDescent="0.3">
      <c r="B11" s="32">
        <v>11.693436572888</v>
      </c>
      <c r="C11" s="32">
        <v>2.3024755586540002</v>
      </c>
      <c r="D11" s="32">
        <v>2.6647058252029998</v>
      </c>
      <c r="E11" s="32">
        <v>2.4261386320259999</v>
      </c>
      <c r="F11" s="32">
        <v>1.7681044443809999</v>
      </c>
      <c r="G11" s="32">
        <v>1.667678806292</v>
      </c>
      <c r="I11" s="38"/>
      <c r="J11" s="34"/>
      <c r="K11" s="34"/>
      <c r="L11" s="38"/>
      <c r="M11" s="34"/>
      <c r="N11" s="34"/>
      <c r="O11" s="38"/>
      <c r="P11" s="34"/>
      <c r="Q11" s="34"/>
      <c r="R11" s="38"/>
      <c r="S11" s="34"/>
      <c r="T11" s="34"/>
      <c r="U11" s="38"/>
      <c r="V11" s="34"/>
      <c r="W11" s="34"/>
      <c r="X11" s="38"/>
      <c r="Y11" s="34"/>
      <c r="Z11" s="34"/>
      <c r="AA11" s="38"/>
    </row>
    <row r="12" spans="1:27" x14ac:dyDescent="0.3">
      <c r="B12" s="32">
        <v>16.054125957815</v>
      </c>
      <c r="C12" s="32">
        <v>2.735898788738</v>
      </c>
      <c r="D12" s="32">
        <v>2.60327558468</v>
      </c>
      <c r="E12" s="32">
        <v>2.633121774418</v>
      </c>
      <c r="F12" s="32">
        <v>2.629411525464</v>
      </c>
      <c r="G12" s="32">
        <v>2.6637269688909999</v>
      </c>
      <c r="I12" s="38"/>
      <c r="J12" s="34"/>
      <c r="K12" s="34"/>
      <c r="L12" s="38"/>
      <c r="M12" s="34"/>
      <c r="N12" s="34"/>
      <c r="O12" s="38"/>
      <c r="P12" s="34"/>
      <c r="Q12" s="34"/>
      <c r="R12" s="38"/>
      <c r="S12" s="34"/>
      <c r="T12" s="34"/>
      <c r="U12" s="38"/>
      <c r="V12" s="34"/>
      <c r="W12" s="34"/>
      <c r="X12" s="38"/>
      <c r="Y12" s="34"/>
      <c r="Z12" s="34"/>
      <c r="AA12" s="38"/>
    </row>
    <row r="13" spans="1:27" x14ac:dyDescent="0.3">
      <c r="B13" s="32">
        <v>10.906863816437999</v>
      </c>
      <c r="C13" s="32">
        <v>2.7315789500130001</v>
      </c>
      <c r="D13" s="32">
        <v>2.889435682337</v>
      </c>
      <c r="E13" s="32">
        <v>1.7495214879009999</v>
      </c>
      <c r="F13" s="32">
        <v>2.0166564140030001</v>
      </c>
      <c r="G13" s="32">
        <v>2.257112042698</v>
      </c>
      <c r="I13" s="38"/>
      <c r="J13" s="34"/>
      <c r="K13" s="34"/>
      <c r="L13" s="38"/>
      <c r="M13" s="34"/>
      <c r="N13" s="34"/>
      <c r="O13" s="38"/>
      <c r="P13" s="34"/>
      <c r="Q13" s="34"/>
      <c r="R13" s="38"/>
      <c r="S13" s="34"/>
      <c r="T13" s="34"/>
      <c r="U13" s="38"/>
      <c r="V13" s="34"/>
      <c r="W13" s="34"/>
      <c r="X13" s="38"/>
      <c r="Y13" s="34"/>
      <c r="Z13" s="34"/>
      <c r="AA13" s="38"/>
    </row>
    <row r="14" spans="1:27" x14ac:dyDescent="0.3">
      <c r="B14" s="32">
        <v>7.7164962338400001</v>
      </c>
      <c r="C14" s="32">
        <v>2.8427830861680001</v>
      </c>
      <c r="D14" s="32">
        <v>3.022148102374</v>
      </c>
      <c r="E14" s="32">
        <v>2.421016496309</v>
      </c>
      <c r="F14" s="32">
        <v>1.7722682992409999</v>
      </c>
      <c r="G14" s="32">
        <v>2.2029432303340002</v>
      </c>
      <c r="I14" s="38"/>
      <c r="J14" s="34"/>
      <c r="K14" s="34"/>
      <c r="L14" s="38"/>
      <c r="M14" s="34"/>
      <c r="N14" s="34"/>
      <c r="O14" s="38"/>
      <c r="P14" s="34"/>
      <c r="Q14" s="34"/>
      <c r="R14" s="38"/>
      <c r="S14" s="34"/>
      <c r="T14" s="34"/>
      <c r="U14" s="38"/>
      <c r="V14" s="34"/>
      <c r="W14" s="34"/>
      <c r="X14" s="38"/>
      <c r="Y14" s="34"/>
      <c r="Z14" s="34"/>
      <c r="AA14" s="38"/>
    </row>
    <row r="15" spans="1:27" x14ac:dyDescent="0.3">
      <c r="B15" s="32">
        <v>7.3033156949559999</v>
      </c>
      <c r="C15" s="32">
        <v>2.8801532673049999</v>
      </c>
      <c r="D15" s="32">
        <v>2.7202488186079998</v>
      </c>
      <c r="E15" s="32">
        <v>2.4714888441239999</v>
      </c>
      <c r="F15" s="32">
        <v>2.5845092103590002</v>
      </c>
      <c r="G15" s="32">
        <v>2.7027830869080001</v>
      </c>
      <c r="I15" s="38"/>
      <c r="J15" s="34"/>
      <c r="K15" s="34"/>
      <c r="L15" s="38"/>
      <c r="M15" s="34"/>
      <c r="N15" s="34"/>
      <c r="O15" s="38"/>
      <c r="P15" s="34"/>
      <c r="Q15" s="34"/>
      <c r="R15" s="38"/>
      <c r="S15" s="34"/>
      <c r="T15" s="34"/>
      <c r="U15" s="38"/>
      <c r="V15" s="34"/>
      <c r="W15" s="34"/>
      <c r="X15" s="38"/>
      <c r="Y15" s="34"/>
      <c r="Z15" s="34"/>
      <c r="AA15" s="38"/>
    </row>
    <row r="16" spans="1:27" x14ac:dyDescent="0.3">
      <c r="B16" s="32">
        <v>6.044500398476</v>
      </c>
      <c r="C16" s="32">
        <v>2.6152257248619999</v>
      </c>
      <c r="D16" s="32">
        <v>2.6558517704270002</v>
      </c>
      <c r="E16" s="32">
        <v>2.8869793105979999</v>
      </c>
      <c r="F16" s="32">
        <v>2.6555759056250001</v>
      </c>
      <c r="G16" s="32">
        <v>0.64186201223999995</v>
      </c>
      <c r="I16" s="38"/>
      <c r="J16" s="34"/>
      <c r="K16" s="34"/>
      <c r="L16" s="38"/>
      <c r="M16" s="34"/>
      <c r="N16" s="34"/>
      <c r="O16" s="38"/>
      <c r="P16" s="34"/>
      <c r="Q16" s="34"/>
      <c r="R16" s="38"/>
      <c r="S16" s="34"/>
      <c r="T16" s="34"/>
      <c r="U16" s="38"/>
      <c r="V16" s="34"/>
      <c r="W16" s="34"/>
      <c r="X16" s="38"/>
      <c r="Y16" s="34"/>
      <c r="Z16" s="34"/>
      <c r="AA16" s="38"/>
    </row>
    <row r="17" spans="2:27" x14ac:dyDescent="0.3">
      <c r="B17" s="32">
        <v>3.9866924744699999</v>
      </c>
      <c r="C17" s="32">
        <v>2.7244647269529998</v>
      </c>
      <c r="D17" s="32">
        <v>2.6833153400410001</v>
      </c>
      <c r="E17" s="32">
        <v>2.5294216271760002</v>
      </c>
      <c r="F17" s="32">
        <v>2.124640837966</v>
      </c>
      <c r="G17" s="32">
        <v>2.7819005615329999</v>
      </c>
      <c r="I17" s="38"/>
      <c r="J17" s="34"/>
      <c r="K17" s="34"/>
      <c r="L17" s="38"/>
      <c r="M17" s="34"/>
      <c r="N17" s="34"/>
      <c r="O17" s="38"/>
      <c r="P17" s="34"/>
      <c r="Q17" s="34"/>
      <c r="R17" s="38"/>
      <c r="S17" s="34"/>
      <c r="T17" s="34"/>
      <c r="U17" s="38"/>
      <c r="V17" s="34"/>
      <c r="W17" s="34"/>
      <c r="X17" s="38"/>
      <c r="Y17" s="34"/>
      <c r="Z17" s="34"/>
      <c r="AA17" s="38"/>
    </row>
    <row r="18" spans="2:27" x14ac:dyDescent="0.3">
      <c r="B18" s="32">
        <v>19.731398962029999</v>
      </c>
      <c r="C18" s="32">
        <v>2.5972640456699998</v>
      </c>
      <c r="D18" s="32">
        <v>2.9017288175329998</v>
      </c>
      <c r="E18" s="32">
        <v>2.3296377797660002</v>
      </c>
      <c r="F18" s="32">
        <v>1.903031954547</v>
      </c>
      <c r="G18" s="32">
        <v>2.5473716191250002</v>
      </c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</row>
    <row r="19" spans="2:27" x14ac:dyDescent="0.3">
      <c r="B19" s="32">
        <v>12.150853942875999</v>
      </c>
      <c r="C19" s="32">
        <v>2.4814648054339998</v>
      </c>
      <c r="D19" s="32">
        <v>2.2873942259210001</v>
      </c>
      <c r="E19" s="32">
        <v>2.3790270762720001</v>
      </c>
      <c r="F19" s="32">
        <v>2.3880354818130001</v>
      </c>
      <c r="G19" s="32">
        <v>1.536046979083</v>
      </c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</row>
    <row r="20" spans="2:27" x14ac:dyDescent="0.3">
      <c r="B20" s="32">
        <v>7.600287988222</v>
      </c>
      <c r="C20" s="32">
        <v>2.5816739108940001</v>
      </c>
      <c r="D20" s="32">
        <v>2.2737669283559998</v>
      </c>
      <c r="E20" s="32">
        <v>2.6645486095000002</v>
      </c>
      <c r="F20" s="32">
        <v>1.8176201412349999</v>
      </c>
      <c r="G20" s="32">
        <v>2.4532669645529999</v>
      </c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</row>
    <row r="21" spans="2:27" x14ac:dyDescent="0.3">
      <c r="B21" s="32">
        <v>7.3019702573679997</v>
      </c>
      <c r="C21" s="32">
        <v>2.5693081353389999</v>
      </c>
      <c r="D21" s="32">
        <v>2.4824073429790001</v>
      </c>
      <c r="E21" s="32">
        <v>2.7775960662610002</v>
      </c>
      <c r="F21" s="32">
        <v>2.803006927013</v>
      </c>
      <c r="G21" s="32">
        <v>1.311628513834</v>
      </c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</row>
    <row r="22" spans="2:27" x14ac:dyDescent="0.3">
      <c r="B22" s="32">
        <v>11.501579115099</v>
      </c>
      <c r="C22" s="32">
        <v>2.7357042593299998</v>
      </c>
      <c r="D22" s="32">
        <v>2.511336932216</v>
      </c>
      <c r="E22" s="32">
        <v>2.8871774821599998</v>
      </c>
      <c r="F22" s="32">
        <v>2.815290524521</v>
      </c>
      <c r="G22" s="32">
        <v>2.7106333968819998</v>
      </c>
      <c r="I22" s="38"/>
      <c r="J22" s="39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</row>
    <row r="23" spans="2:27" x14ac:dyDescent="0.3">
      <c r="B23" s="32">
        <v>2.1744743801099999</v>
      </c>
      <c r="C23" s="32">
        <v>2.8459164443290002</v>
      </c>
      <c r="D23" s="32">
        <v>2.7068521273699999</v>
      </c>
      <c r="E23" s="32">
        <v>1.80131293132</v>
      </c>
      <c r="F23" s="32">
        <v>2.7333816938619999</v>
      </c>
      <c r="G23" s="32">
        <v>1.820896630942</v>
      </c>
      <c r="I23" s="38"/>
      <c r="J23" s="39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</row>
    <row r="24" spans="2:27" x14ac:dyDescent="0.3">
      <c r="B24" s="32">
        <v>15.695321326327001</v>
      </c>
      <c r="C24" s="32">
        <v>2.8235744517889998</v>
      </c>
      <c r="D24" s="32">
        <v>2.8963390905719999</v>
      </c>
      <c r="E24" s="32">
        <v>2.4569197729979999</v>
      </c>
      <c r="F24" s="32">
        <v>2.8759657832190002</v>
      </c>
      <c r="G24" s="32">
        <v>1.3185575185480001</v>
      </c>
    </row>
    <row r="25" spans="2:27" x14ac:dyDescent="0.3">
      <c r="B25" s="32">
        <v>4.4515233350200001</v>
      </c>
      <c r="C25" s="32">
        <v>2.5523124766860001</v>
      </c>
      <c r="D25" s="32">
        <v>2.6332298321819998</v>
      </c>
      <c r="E25" s="32">
        <v>2.710615873864</v>
      </c>
      <c r="F25" s="32">
        <v>2.517969908869</v>
      </c>
      <c r="G25" s="32">
        <v>2.4246620352380002</v>
      </c>
    </row>
    <row r="26" spans="2:27" x14ac:dyDescent="0.3">
      <c r="B26" s="32">
        <v>5.0018637752690003</v>
      </c>
      <c r="C26" s="32">
        <v>2.9282914508400002</v>
      </c>
      <c r="D26" s="32">
        <v>2.9620590569359999</v>
      </c>
      <c r="E26" s="32">
        <v>2.2085328122629999</v>
      </c>
      <c r="F26" s="32">
        <v>2.725470196321</v>
      </c>
      <c r="G26" s="32">
        <v>1.2140308043170001</v>
      </c>
    </row>
    <row r="27" spans="2:27" x14ac:dyDescent="0.3">
      <c r="B27" s="32">
        <v>7.3501183505830001</v>
      </c>
      <c r="C27" s="32">
        <v>2.8798261163690002</v>
      </c>
      <c r="D27" s="32">
        <v>2.7975850745950002</v>
      </c>
      <c r="E27" s="32">
        <v>2.9247029717630002</v>
      </c>
      <c r="F27" s="32">
        <v>2.0945235052109998</v>
      </c>
      <c r="G27" s="32">
        <v>2.2690189558229998</v>
      </c>
    </row>
    <row r="28" spans="2:27" x14ac:dyDescent="0.3">
      <c r="B28" s="32">
        <v>7.6094968040369997</v>
      </c>
      <c r="C28" s="32">
        <v>2.7220583217610002</v>
      </c>
      <c r="D28" s="32">
        <v>2.538289454224</v>
      </c>
      <c r="E28" s="32">
        <v>2.6415393045650002</v>
      </c>
      <c r="F28" s="32">
        <v>2.5336786852420001</v>
      </c>
      <c r="G28" s="32">
        <v>2.4520209511600002</v>
      </c>
    </row>
    <row r="29" spans="2:27" x14ac:dyDescent="0.3">
      <c r="B29" s="32">
        <v>12.601537066632</v>
      </c>
      <c r="C29" s="32">
        <v>2.5846896245469999</v>
      </c>
      <c r="D29" s="32">
        <v>2.7674697827800001</v>
      </c>
      <c r="E29" s="32">
        <v>2.6410579623669999</v>
      </c>
      <c r="F29" s="32">
        <v>1.619339516838</v>
      </c>
      <c r="G29" s="32">
        <v>2.474030674482</v>
      </c>
    </row>
    <row r="30" spans="2:27" x14ac:dyDescent="0.3">
      <c r="B30" s="32">
        <v>5.1340121586559997</v>
      </c>
      <c r="C30" s="32">
        <v>2.5456680941259999</v>
      </c>
      <c r="D30" s="32">
        <v>2.4043334421279998</v>
      </c>
      <c r="E30" s="32">
        <v>2.580691341484</v>
      </c>
      <c r="F30" s="32">
        <v>2.012898506814</v>
      </c>
      <c r="G30" s="32">
        <v>2.425184281036</v>
      </c>
    </row>
    <row r="31" spans="2:27" x14ac:dyDescent="0.3">
      <c r="B31" s="32">
        <v>15.843158975511001</v>
      </c>
      <c r="C31" s="32">
        <v>2.9020949209040001</v>
      </c>
      <c r="D31" s="32">
        <v>2.693441691886</v>
      </c>
      <c r="E31" s="32">
        <v>2.461166290839</v>
      </c>
      <c r="F31" s="32">
        <v>2.0649683398250001</v>
      </c>
      <c r="G31" s="32">
        <v>2.2872306962129998</v>
      </c>
    </row>
    <row r="32" spans="2:27" x14ac:dyDescent="0.3">
      <c r="B32" s="32">
        <v>12.330953240408</v>
      </c>
      <c r="C32" s="32">
        <v>2.5814924745419998</v>
      </c>
      <c r="D32" s="32">
        <v>2.509559332916</v>
      </c>
      <c r="E32" s="32">
        <v>2.5211121205040001</v>
      </c>
      <c r="F32" s="32">
        <v>2.3136342581489999</v>
      </c>
      <c r="G32" s="32">
        <v>1.280902911608</v>
      </c>
    </row>
    <row r="33" spans="2:7" x14ac:dyDescent="0.3">
      <c r="B33" s="32">
        <v>6.6743014670639997</v>
      </c>
      <c r="C33" s="32">
        <v>3.0721304857099998</v>
      </c>
      <c r="D33" s="32">
        <v>2.4286396039359999</v>
      </c>
      <c r="E33" s="32">
        <v>2.7608109975240001</v>
      </c>
      <c r="F33" s="32">
        <v>2.6148485940990001</v>
      </c>
      <c r="G33" s="32">
        <v>2.4121163914300001</v>
      </c>
    </row>
    <row r="34" spans="2:7" x14ac:dyDescent="0.3">
      <c r="B34" s="32">
        <v>7.6229160792629997</v>
      </c>
      <c r="C34" s="32">
        <v>2.9727273248069999</v>
      </c>
      <c r="D34" s="32">
        <v>1.7516769489970001</v>
      </c>
      <c r="E34" s="32">
        <v>2.7238837124859998</v>
      </c>
      <c r="F34" s="32">
        <v>2.6568108965150001</v>
      </c>
      <c r="G34" s="32">
        <v>2.6333434178399999</v>
      </c>
    </row>
    <row r="35" spans="2:7" x14ac:dyDescent="0.3">
      <c r="B35" s="32">
        <v>9.5979131112570002</v>
      </c>
      <c r="C35" s="32">
        <v>2.6315181792579998</v>
      </c>
      <c r="D35" s="32">
        <v>2.3989875050829998</v>
      </c>
      <c r="E35" s="32">
        <v>2.53006547269</v>
      </c>
      <c r="F35" s="32">
        <v>2.9871905099629998</v>
      </c>
      <c r="G35" s="32">
        <v>2.4700152347080002</v>
      </c>
    </row>
    <row r="36" spans="2:7" x14ac:dyDescent="0.3">
      <c r="B36" s="32">
        <v>10.792781416485999</v>
      </c>
      <c r="C36" s="32">
        <v>2.8401178288470001</v>
      </c>
      <c r="D36" s="32">
        <v>2.6254373457929998</v>
      </c>
      <c r="E36" s="32">
        <v>2.4448250698259999</v>
      </c>
      <c r="F36" s="32">
        <v>2.472457993935</v>
      </c>
      <c r="G36" s="32">
        <v>1.901534631296</v>
      </c>
    </row>
    <row r="37" spans="2:7" x14ac:dyDescent="0.3">
      <c r="B37" s="32">
        <v>10.719775637812999</v>
      </c>
      <c r="C37" s="32">
        <v>2.977687149441</v>
      </c>
      <c r="D37" s="32">
        <v>2.7478035272349999</v>
      </c>
      <c r="E37" s="32">
        <v>2.669447323675</v>
      </c>
      <c r="F37" s="32">
        <v>2.7301584964300001</v>
      </c>
      <c r="G37" s="32">
        <v>2.046909024763</v>
      </c>
    </row>
    <row r="38" spans="2:7" x14ac:dyDescent="0.3">
      <c r="B38" s="32">
        <v>23.696529500857</v>
      </c>
      <c r="C38" s="32">
        <v>2.786480903273</v>
      </c>
      <c r="D38" s="32">
        <v>2.6263653136510001</v>
      </c>
      <c r="E38" s="32">
        <v>2.559391245939</v>
      </c>
      <c r="F38" s="32">
        <v>2.470258217974</v>
      </c>
      <c r="G38" s="32">
        <v>2.545962059017</v>
      </c>
    </row>
    <row r="39" spans="2:7" x14ac:dyDescent="0.3">
      <c r="B39" s="32">
        <v>10.172675837122</v>
      </c>
      <c r="C39" s="32">
        <v>2.793471359262</v>
      </c>
      <c r="D39" s="32">
        <v>1.507174202164</v>
      </c>
      <c r="E39" s="32">
        <v>2.7331217776679999</v>
      </c>
      <c r="F39" s="32">
        <v>2.4194020703699999</v>
      </c>
      <c r="G39" s="32">
        <v>1.3180737845429999</v>
      </c>
    </row>
    <row r="40" spans="2:7" x14ac:dyDescent="0.3">
      <c r="B40" s="32">
        <v>4.2480318383829996</v>
      </c>
      <c r="C40" s="32">
        <v>2.550153153888</v>
      </c>
      <c r="D40" s="32">
        <v>2.7700132100100001</v>
      </c>
      <c r="E40" s="32">
        <v>2.721061145927</v>
      </c>
      <c r="F40" s="32">
        <v>2.3855902091010002</v>
      </c>
      <c r="G40" s="32">
        <v>2.4367008576389999</v>
      </c>
    </row>
    <row r="41" spans="2:7" x14ac:dyDescent="0.3">
      <c r="B41" s="32">
        <v>9.0284382845309992</v>
      </c>
      <c r="C41" s="32">
        <v>2.4060078546799999</v>
      </c>
      <c r="D41" s="32">
        <v>2.722974817706</v>
      </c>
      <c r="E41" s="32">
        <v>2.666902775689</v>
      </c>
      <c r="F41" s="32">
        <v>2.7889500450239999</v>
      </c>
      <c r="G41" s="32">
        <v>3.0096829582789999</v>
      </c>
    </row>
    <row r="42" spans="2:7" x14ac:dyDescent="0.3">
      <c r="B42" s="32">
        <v>15.02946257426</v>
      </c>
      <c r="C42" s="32">
        <v>3.4134127203769999</v>
      </c>
      <c r="D42" s="32">
        <v>1.666333652584</v>
      </c>
      <c r="E42" s="32">
        <v>2.4045877190830001</v>
      </c>
      <c r="F42" s="32">
        <v>1.8058674257430001</v>
      </c>
      <c r="G42" s="32">
        <v>2.3374193511299999</v>
      </c>
    </row>
    <row r="43" spans="2:7" x14ac:dyDescent="0.3">
      <c r="B43" s="32">
        <v>15.195047871810001</v>
      </c>
      <c r="C43" s="32">
        <v>2.75994960961</v>
      </c>
      <c r="D43" s="32">
        <v>2.637702470756</v>
      </c>
      <c r="E43" s="32">
        <v>2.6774288177510002</v>
      </c>
      <c r="F43" s="32">
        <v>2.482123969841</v>
      </c>
      <c r="G43" s="32">
        <v>1.5293360738940001</v>
      </c>
    </row>
    <row r="44" spans="2:7" x14ac:dyDescent="0.3">
      <c r="B44" s="32">
        <v>9.175713264554</v>
      </c>
      <c r="C44" s="32">
        <v>2.8624261977079999</v>
      </c>
      <c r="D44" s="32">
        <v>2.6329786751539999</v>
      </c>
      <c r="E44" s="32">
        <v>1.7862631858089999</v>
      </c>
      <c r="F44" s="32">
        <v>2.570986130379</v>
      </c>
      <c r="G44" s="32">
        <v>1.6042676601420001</v>
      </c>
    </row>
    <row r="45" spans="2:7" x14ac:dyDescent="0.3">
      <c r="B45" s="32">
        <v>12.270007191093001</v>
      </c>
      <c r="C45" s="32">
        <v>2.6500034941549999</v>
      </c>
      <c r="D45" s="32">
        <v>2.7587935677509998</v>
      </c>
      <c r="E45" s="32">
        <v>2.8732108655930002</v>
      </c>
      <c r="F45" s="32">
        <v>2.7561078328000002</v>
      </c>
      <c r="G45" s="32">
        <v>2.7174038806120002</v>
      </c>
    </row>
    <row r="46" spans="2:7" x14ac:dyDescent="0.3">
      <c r="B46" s="32">
        <v>7.0253228895379998</v>
      </c>
      <c r="C46" s="32">
        <v>2.4306879511299999</v>
      </c>
      <c r="D46" s="32">
        <v>2.8350615085589999</v>
      </c>
      <c r="E46" s="32">
        <v>2.457330682162</v>
      </c>
      <c r="F46" s="32">
        <v>2.499108111899</v>
      </c>
      <c r="G46" s="32">
        <v>2.5016972891820002</v>
      </c>
    </row>
    <row r="47" spans="2:7" x14ac:dyDescent="0.3">
      <c r="B47" s="32">
        <v>9.1701962606190008</v>
      </c>
      <c r="C47" s="32">
        <v>2.6331631386519998</v>
      </c>
      <c r="D47" s="32">
        <v>2.4121465316549999</v>
      </c>
      <c r="E47" s="32">
        <v>2.5802954709549999</v>
      </c>
      <c r="F47" s="32">
        <v>2.322201360083</v>
      </c>
      <c r="G47" s="32">
        <v>2.4617772445599999</v>
      </c>
    </row>
    <row r="48" spans="2:7" x14ac:dyDescent="0.3">
      <c r="B48" s="32">
        <v>6.3342771395220003</v>
      </c>
      <c r="C48" s="32">
        <v>2.2746295877259999</v>
      </c>
      <c r="D48" s="32">
        <v>2.5121505712730001</v>
      </c>
      <c r="E48" s="32">
        <v>1.7249397916889999</v>
      </c>
      <c r="F48" s="32">
        <v>2.3784922701750002</v>
      </c>
      <c r="G48" s="32">
        <v>2.3251959736250001</v>
      </c>
    </row>
    <row r="49" spans="2:7" x14ac:dyDescent="0.3">
      <c r="B49" s="32">
        <v>15.677475768355</v>
      </c>
      <c r="C49" s="32">
        <v>2.6563246059269998</v>
      </c>
      <c r="D49" s="32">
        <v>2.602304071951</v>
      </c>
      <c r="E49" s="32">
        <v>2.4036843965960002</v>
      </c>
      <c r="F49" s="32">
        <v>2.7130750404609998</v>
      </c>
      <c r="G49" s="32">
        <v>1.147947286615</v>
      </c>
    </row>
    <row r="50" spans="2:7" x14ac:dyDescent="0.3">
      <c r="B50" s="32">
        <v>13.321810015071</v>
      </c>
      <c r="C50" s="32">
        <v>2.6008312104660001</v>
      </c>
      <c r="D50" s="32">
        <v>2.6897193638350001</v>
      </c>
      <c r="E50" s="32">
        <v>2.6946144905359999</v>
      </c>
      <c r="F50" s="32">
        <v>1.990861808924</v>
      </c>
      <c r="G50" s="32">
        <v>1.802915759982</v>
      </c>
    </row>
    <row r="51" spans="2:7" x14ac:dyDescent="0.3">
      <c r="B51" s="32">
        <v>4.1481761281200003</v>
      </c>
      <c r="C51" s="32">
        <v>2.8151639708910001</v>
      </c>
      <c r="D51" s="32">
        <v>2.9362179301059999</v>
      </c>
      <c r="E51" s="32">
        <v>1.913331331622</v>
      </c>
      <c r="F51" s="32">
        <v>2.5414839500080002</v>
      </c>
      <c r="G51" s="32">
        <v>2.8319512646930001</v>
      </c>
    </row>
    <row r="52" spans="2:7" x14ac:dyDescent="0.3">
      <c r="B52" s="32">
        <v>9.7930881063899999</v>
      </c>
      <c r="C52" s="32">
        <v>3.0804601466279999</v>
      </c>
      <c r="D52" s="32">
        <v>2.71005210525</v>
      </c>
      <c r="E52" s="32">
        <v>1.6104444650750001</v>
      </c>
      <c r="F52" s="32">
        <v>2.9854577230250001</v>
      </c>
      <c r="G52" s="32">
        <v>2.4401575875289998</v>
      </c>
    </row>
    <row r="53" spans="2:7" x14ac:dyDescent="0.3">
      <c r="B53" s="32">
        <v>7.5166665245860003</v>
      </c>
      <c r="C53" s="32">
        <v>2.7331054985450001</v>
      </c>
      <c r="D53" s="32">
        <v>2.5763022390830002</v>
      </c>
      <c r="E53" s="32">
        <v>2.728309101287</v>
      </c>
      <c r="F53" s="32">
        <v>1.2148414519299999</v>
      </c>
      <c r="G53" s="32">
        <v>2.5170650645979999</v>
      </c>
    </row>
    <row r="54" spans="2:7" x14ac:dyDescent="0.3">
      <c r="B54" s="32">
        <v>6.2829588578689997</v>
      </c>
      <c r="C54" s="32">
        <v>2.5453207026769999</v>
      </c>
      <c r="D54" s="32">
        <v>2.7563490658409999</v>
      </c>
      <c r="E54" s="32">
        <v>2.7669316709989999</v>
      </c>
      <c r="F54" s="32">
        <v>1.719029161963</v>
      </c>
      <c r="G54" s="32">
        <v>2.44571785191</v>
      </c>
    </row>
    <row r="55" spans="2:7" x14ac:dyDescent="0.3">
      <c r="B55" s="32">
        <v>8.2050841200010005</v>
      </c>
      <c r="C55" s="32">
        <v>2.4457158576090001</v>
      </c>
      <c r="D55" s="32">
        <v>2.730555316597</v>
      </c>
      <c r="E55" s="32">
        <v>2.4196866887819999</v>
      </c>
      <c r="F55" s="32">
        <v>2.959707154283</v>
      </c>
      <c r="G55" s="32">
        <v>2.6272232008160001</v>
      </c>
    </row>
    <row r="56" spans="2:7" x14ac:dyDescent="0.3">
      <c r="B56" s="32">
        <v>8.59384008374</v>
      </c>
      <c r="C56" s="32">
        <v>2.658837142626</v>
      </c>
      <c r="D56" s="32">
        <v>2.629166199943</v>
      </c>
      <c r="E56" s="32">
        <v>2.183825457897</v>
      </c>
      <c r="F56" s="32">
        <v>2.4075768778889999</v>
      </c>
      <c r="G56" s="32">
        <v>2.8350690495830002</v>
      </c>
    </row>
    <row r="57" spans="2:7" x14ac:dyDescent="0.3">
      <c r="B57" s="32">
        <v>5.9898070448189999</v>
      </c>
      <c r="C57" s="32">
        <v>2.9128542052780002</v>
      </c>
      <c r="D57" s="32">
        <v>2.6346395698089999</v>
      </c>
      <c r="E57" s="32">
        <v>2.7234565175090002</v>
      </c>
      <c r="F57" s="32">
        <v>2.4095433405710001</v>
      </c>
      <c r="G57" s="32">
        <v>2.5307927444409999</v>
      </c>
    </row>
    <row r="58" spans="2:7" x14ac:dyDescent="0.3">
      <c r="B58" s="32">
        <v>14.258877801540001</v>
      </c>
      <c r="C58" s="32">
        <v>3.0461319246329999</v>
      </c>
      <c r="D58" s="32">
        <v>2.5755069014459999</v>
      </c>
      <c r="E58" s="32">
        <v>2.7399590320630001</v>
      </c>
      <c r="F58" s="32">
        <v>1.7827526756809999</v>
      </c>
      <c r="G58" s="32">
        <v>2.5713987634929998</v>
      </c>
    </row>
    <row r="59" spans="2:7" x14ac:dyDescent="0.3">
      <c r="B59" s="32">
        <v>15.512219782697001</v>
      </c>
      <c r="C59" s="32">
        <v>2.901271675421</v>
      </c>
      <c r="D59" s="32">
        <v>2.4031474892559999</v>
      </c>
      <c r="E59" s="32">
        <v>2.4746355295170002</v>
      </c>
      <c r="F59" s="32">
        <v>2.716450827049</v>
      </c>
      <c r="G59" s="32">
        <v>0.97525986140700005</v>
      </c>
    </row>
    <row r="60" spans="2:7" x14ac:dyDescent="0.3">
      <c r="B60" s="32">
        <v>12.052682852395</v>
      </c>
      <c r="C60" s="32">
        <v>2.5769699889100002</v>
      </c>
      <c r="D60" s="32">
        <v>3.0334970843689999</v>
      </c>
      <c r="E60" s="32">
        <v>2.571479786866</v>
      </c>
      <c r="F60" s="32">
        <v>2.4420050064829999</v>
      </c>
      <c r="G60" s="32">
        <v>2.465505312696</v>
      </c>
    </row>
    <row r="61" spans="2:7" x14ac:dyDescent="0.3">
      <c r="B61" s="32">
        <v>4.4252964090200004</v>
      </c>
      <c r="C61" s="32">
        <v>2.7823684997579998</v>
      </c>
      <c r="D61" s="32">
        <v>2.4429944986979999</v>
      </c>
      <c r="E61" s="32">
        <v>2.6503003412939998</v>
      </c>
      <c r="F61" s="32">
        <v>2.751861876779</v>
      </c>
      <c r="G61" s="32">
        <v>0.53769460451100004</v>
      </c>
    </row>
    <row r="62" spans="2:7" x14ac:dyDescent="0.3">
      <c r="B62" s="32">
        <v>3.937818081564</v>
      </c>
      <c r="C62" s="32">
        <v>2.924470279771</v>
      </c>
      <c r="D62" s="32">
        <v>2.623523143805</v>
      </c>
      <c r="E62" s="32">
        <v>2.5539861801030002</v>
      </c>
      <c r="F62" s="32">
        <v>2.7268423029390001</v>
      </c>
      <c r="G62" s="32">
        <v>2.1929686870770002</v>
      </c>
    </row>
    <row r="63" spans="2:7" x14ac:dyDescent="0.3">
      <c r="B63" s="32">
        <v>7.5283891361300004</v>
      </c>
      <c r="C63" s="32">
        <v>2.7208434048160002</v>
      </c>
      <c r="D63" s="32">
        <v>2.9191658673649998</v>
      </c>
      <c r="E63" s="32">
        <v>2.883082585705</v>
      </c>
      <c r="F63" s="32">
        <v>2.8469439685869999</v>
      </c>
      <c r="G63" s="32">
        <v>1.381071122911</v>
      </c>
    </row>
    <row r="64" spans="2:7" x14ac:dyDescent="0.3">
      <c r="B64" s="32">
        <v>9.0999989202279998</v>
      </c>
      <c r="C64" s="32">
        <v>2.6046275851180001</v>
      </c>
      <c r="D64" s="32">
        <v>2.704015405267</v>
      </c>
      <c r="E64" s="32">
        <v>1.963497088575</v>
      </c>
      <c r="F64" s="32">
        <v>2.5433006267190001</v>
      </c>
      <c r="G64" s="32">
        <v>2.4711394654640002</v>
      </c>
    </row>
    <row r="65" spans="2:7" x14ac:dyDescent="0.3">
      <c r="B65" s="32">
        <v>4.118824327065</v>
      </c>
      <c r="C65" s="32">
        <v>2.6741735718739998</v>
      </c>
      <c r="D65" s="32">
        <v>2.713362956398</v>
      </c>
      <c r="E65" s="32">
        <v>2.571861891962</v>
      </c>
      <c r="F65" s="32">
        <v>2.488159949605</v>
      </c>
      <c r="G65" s="32">
        <v>2.7228187293510002</v>
      </c>
    </row>
    <row r="66" spans="2:7" x14ac:dyDescent="0.3">
      <c r="B66" s="32">
        <v>6.177841232334</v>
      </c>
      <c r="C66" s="32">
        <v>3.3206509617490001</v>
      </c>
      <c r="D66" s="32">
        <v>2.3852879124280002</v>
      </c>
      <c r="E66" s="32">
        <v>2.3285774962780001</v>
      </c>
      <c r="F66" s="32">
        <v>2.4859696315500002</v>
      </c>
      <c r="G66" s="32">
        <v>2.427459008864</v>
      </c>
    </row>
    <row r="67" spans="2:7" x14ac:dyDescent="0.3">
      <c r="B67" s="32">
        <v>5.8015162265490003</v>
      </c>
      <c r="C67" s="32">
        <v>2.677639146807</v>
      </c>
      <c r="D67" s="32">
        <v>2.4960009882</v>
      </c>
      <c r="E67" s="32">
        <v>2.4671557890520002</v>
      </c>
      <c r="F67" s="32">
        <v>2.7621297490710002</v>
      </c>
      <c r="G67" s="32">
        <v>2.6283947544539998</v>
      </c>
    </row>
    <row r="68" spans="2:7" x14ac:dyDescent="0.3">
      <c r="B68" s="32">
        <v>5.7816231652720003</v>
      </c>
      <c r="C68" s="32">
        <v>2.665549187601</v>
      </c>
      <c r="D68" s="32">
        <v>2.4035642182960002</v>
      </c>
      <c r="E68" s="32">
        <v>2.2360968252740001</v>
      </c>
      <c r="F68" s="32">
        <v>2.7430573270840002</v>
      </c>
      <c r="G68" s="32">
        <v>2.4672071683280001</v>
      </c>
    </row>
    <row r="69" spans="2:7" x14ac:dyDescent="0.3">
      <c r="B69" s="32">
        <v>15.527485849783</v>
      </c>
      <c r="C69" s="32">
        <v>2.7544966504259998</v>
      </c>
      <c r="D69" s="32">
        <v>2.4838330743010002</v>
      </c>
      <c r="E69" s="32">
        <v>2.3219916486850001</v>
      </c>
      <c r="F69" s="32">
        <v>2.695312559609</v>
      </c>
      <c r="G69" s="32">
        <v>1.692414383289</v>
      </c>
    </row>
    <row r="70" spans="2:7" x14ac:dyDescent="0.3">
      <c r="B70" s="32">
        <v>10.352975371277999</v>
      </c>
      <c r="C70" s="32">
        <v>2.5371941877389999</v>
      </c>
      <c r="D70" s="32">
        <v>3.1668265507609998</v>
      </c>
      <c r="E70" s="32">
        <v>2.7996769646759998</v>
      </c>
      <c r="F70" s="32">
        <v>2.3376043404179998</v>
      </c>
      <c r="G70" s="32">
        <v>2.9271471611440001</v>
      </c>
    </row>
    <row r="71" spans="2:7" x14ac:dyDescent="0.3">
      <c r="B71" s="32">
        <v>11.786829537719999</v>
      </c>
      <c r="C71" s="32">
        <v>2.9755957650279998</v>
      </c>
      <c r="D71" s="32">
        <v>3.0482877643339998</v>
      </c>
      <c r="E71" s="32">
        <v>3.2384886417310002</v>
      </c>
      <c r="F71" s="32">
        <v>3.2001863229710001</v>
      </c>
      <c r="G71" s="32">
        <v>3.0565361611939998</v>
      </c>
    </row>
    <row r="72" spans="2:7" x14ac:dyDescent="0.3">
      <c r="B72" s="32">
        <v>5.7234424047449997</v>
      </c>
      <c r="C72" s="32">
        <v>3.1031125443979999</v>
      </c>
      <c r="D72" s="32">
        <v>2.8619264445789998</v>
      </c>
      <c r="E72" s="32">
        <v>2.6370916558299999</v>
      </c>
      <c r="F72" s="32">
        <v>2.1689978959589999</v>
      </c>
      <c r="G72" s="32">
        <v>2.631119014677</v>
      </c>
    </row>
    <row r="73" spans="2:7" x14ac:dyDescent="0.3">
      <c r="B73" s="32">
        <v>9.0911962230200007</v>
      </c>
      <c r="C73" s="32">
        <v>2.6777315849369998</v>
      </c>
      <c r="D73" s="32">
        <v>2.8531542865950001</v>
      </c>
      <c r="E73" s="32">
        <v>2.5476098557550002</v>
      </c>
      <c r="F73" s="32">
        <v>1.5375043124409999</v>
      </c>
      <c r="G73" s="32">
        <v>1.945001003857</v>
      </c>
    </row>
    <row r="74" spans="2:7" x14ac:dyDescent="0.3">
      <c r="B74" s="32">
        <v>8.711875733127</v>
      </c>
      <c r="C74" s="32">
        <v>2.500945891792</v>
      </c>
      <c r="D74" s="32">
        <v>1.644469754473</v>
      </c>
      <c r="E74" s="32">
        <v>2.571106609458</v>
      </c>
      <c r="F74" s="32">
        <v>1.4248742299320001</v>
      </c>
      <c r="G74" s="32">
        <v>0.88490018508799995</v>
      </c>
    </row>
    <row r="75" spans="2:7" x14ac:dyDescent="0.3">
      <c r="B75" s="32">
        <v>10.173518549869</v>
      </c>
      <c r="C75" s="32">
        <v>2.757383746221</v>
      </c>
      <c r="D75" s="32">
        <v>3.055206009186</v>
      </c>
      <c r="E75" s="32">
        <v>2.6984814673940001</v>
      </c>
      <c r="F75" s="32">
        <v>2.429834446324</v>
      </c>
      <c r="G75" s="32">
        <v>2.7915964432320002</v>
      </c>
    </row>
    <row r="76" spans="2:7" x14ac:dyDescent="0.3">
      <c r="B76" s="32">
        <v>6.5968890924809998</v>
      </c>
      <c r="C76" s="32">
        <v>2.681659338802</v>
      </c>
      <c r="D76" s="32">
        <v>2.6695972897420002</v>
      </c>
      <c r="E76" s="32">
        <v>1.6343295572959999</v>
      </c>
      <c r="F76" s="32">
        <v>2.479207791361</v>
      </c>
      <c r="G76" s="32">
        <v>1.903106767733</v>
      </c>
    </row>
    <row r="77" spans="2:7" x14ac:dyDescent="0.3">
      <c r="B77" s="32">
        <v>12.483656641568</v>
      </c>
      <c r="C77" s="32">
        <v>2.6863274340709999</v>
      </c>
      <c r="D77" s="32">
        <v>2.6398388168490001</v>
      </c>
      <c r="E77" s="32">
        <v>0.632116830952</v>
      </c>
      <c r="F77" s="32">
        <v>2.7250251256440001</v>
      </c>
      <c r="G77" s="32">
        <v>2.459852479517</v>
      </c>
    </row>
    <row r="78" spans="2:7" x14ac:dyDescent="0.3">
      <c r="B78" s="32">
        <v>10.40981935344</v>
      </c>
      <c r="C78" s="32">
        <v>2.5474481284329999</v>
      </c>
      <c r="D78" s="32">
        <v>2.3680593087470001</v>
      </c>
      <c r="E78" s="32">
        <v>2.6517077815140002</v>
      </c>
      <c r="F78" s="32">
        <v>2.5299236624230002</v>
      </c>
      <c r="G78" s="32">
        <v>2.0144351972819998</v>
      </c>
    </row>
    <row r="79" spans="2:7" x14ac:dyDescent="0.3">
      <c r="B79" s="32">
        <v>3.735733230373</v>
      </c>
      <c r="C79" s="32">
        <v>2.7755112658450001</v>
      </c>
      <c r="D79" s="32">
        <v>2.4829201459869998</v>
      </c>
      <c r="E79" s="32">
        <v>2.5931210620749998</v>
      </c>
      <c r="F79" s="32">
        <v>2.9462943468799998</v>
      </c>
      <c r="G79" s="32">
        <v>2.4315772992550002</v>
      </c>
    </row>
    <row r="80" spans="2:7" x14ac:dyDescent="0.3">
      <c r="B80" s="32">
        <v>5.4101339346039996</v>
      </c>
      <c r="C80" s="32">
        <v>2.9308169367649999</v>
      </c>
      <c r="D80" s="32">
        <v>2.4768637924560002</v>
      </c>
      <c r="E80" s="32">
        <v>3.0051208204269999</v>
      </c>
      <c r="F80" s="32">
        <v>2.5178465877249998</v>
      </c>
      <c r="G80" s="32">
        <v>2.7098931185800001</v>
      </c>
    </row>
    <row r="81" spans="2:7" x14ac:dyDescent="0.3">
      <c r="B81" s="32">
        <v>8.2276222606869993</v>
      </c>
      <c r="C81" s="32">
        <v>2.6988968712869998</v>
      </c>
      <c r="D81" s="32">
        <v>2.3728621678069999</v>
      </c>
      <c r="E81" s="32">
        <v>2.5128338144020002</v>
      </c>
      <c r="F81" s="32">
        <v>2.5693902200180001</v>
      </c>
      <c r="G81" s="32">
        <v>1.6075127846890001</v>
      </c>
    </row>
    <row r="82" spans="2:7" x14ac:dyDescent="0.3">
      <c r="B82" s="32">
        <v>2.3578611598860002</v>
      </c>
      <c r="C82" s="32">
        <v>2.949010810096</v>
      </c>
      <c r="D82" s="32">
        <v>2.8249810318909998</v>
      </c>
      <c r="E82" s="32">
        <v>2.2840450172039999</v>
      </c>
      <c r="F82" s="32">
        <v>3.0111634015140001</v>
      </c>
      <c r="G82" s="32">
        <v>2.8496100912290001</v>
      </c>
    </row>
    <row r="83" spans="2:7" x14ac:dyDescent="0.3">
      <c r="B83" s="32">
        <v>6.266273308183</v>
      </c>
      <c r="C83" s="32">
        <v>2.2448832218220001</v>
      </c>
      <c r="D83" s="32">
        <v>2.8642370627510001</v>
      </c>
      <c r="E83" s="32">
        <v>1.3017345298709999</v>
      </c>
      <c r="F83" s="32">
        <v>2.528510613021</v>
      </c>
      <c r="G83" s="32">
        <v>2.4292985372699998</v>
      </c>
    </row>
    <row r="84" spans="2:7" x14ac:dyDescent="0.3">
      <c r="B84" s="32">
        <v>7.4683905536199999</v>
      </c>
      <c r="C84" s="32">
        <v>2.6241479725970001</v>
      </c>
      <c r="D84" s="32">
        <v>3.1420159032589998</v>
      </c>
      <c r="E84" s="32">
        <v>2.4970778172169998</v>
      </c>
      <c r="F84" s="32">
        <v>2.4510216426209999</v>
      </c>
      <c r="G84" s="32">
        <v>0.45636173035499999</v>
      </c>
    </row>
    <row r="85" spans="2:7" x14ac:dyDescent="0.3">
      <c r="B85" s="32">
        <v>11.314842285519999</v>
      </c>
      <c r="C85" s="32">
        <v>2.996738001597</v>
      </c>
      <c r="D85" s="32">
        <v>2.8369674656789998</v>
      </c>
      <c r="E85" s="32">
        <v>3.2936783261959999</v>
      </c>
      <c r="F85" s="32">
        <v>2.5643223880370001</v>
      </c>
      <c r="G85" s="32">
        <v>2.7395042441620001</v>
      </c>
    </row>
    <row r="86" spans="2:7" x14ac:dyDescent="0.3">
      <c r="B86" s="32">
        <v>11.322689189085001</v>
      </c>
      <c r="C86" s="32">
        <v>2.7204118527130001</v>
      </c>
      <c r="D86" s="32">
        <v>2.7493801389330002</v>
      </c>
      <c r="E86" s="32">
        <v>2.790598407948</v>
      </c>
      <c r="F86" s="32">
        <v>2.7107474117870001</v>
      </c>
      <c r="G86" s="32">
        <v>2.1385358306270001</v>
      </c>
    </row>
    <row r="87" spans="2:7" x14ac:dyDescent="0.3">
      <c r="B87" s="32">
        <v>7.0124873835250003</v>
      </c>
      <c r="C87" s="32">
        <v>2.8072501546319999</v>
      </c>
      <c r="D87" s="32">
        <v>2.3491928398650002</v>
      </c>
      <c r="E87" s="32">
        <v>2.2308757863080002</v>
      </c>
      <c r="F87" s="32">
        <v>2.3983541190639999</v>
      </c>
      <c r="G87" s="32">
        <v>0.88114420837399998</v>
      </c>
    </row>
    <row r="88" spans="2:7" x14ac:dyDescent="0.3">
      <c r="B88" s="32">
        <v>6.2735551703969996</v>
      </c>
      <c r="C88" s="32">
        <v>2.8680288390449999</v>
      </c>
      <c r="D88" s="32">
        <v>2.9171859248919998</v>
      </c>
      <c r="E88" s="32">
        <v>3.0086387996730002</v>
      </c>
      <c r="F88" s="32">
        <v>3.0364391374770001</v>
      </c>
      <c r="G88" s="32">
        <v>2.6445529014239999</v>
      </c>
    </row>
    <row r="89" spans="2:7" x14ac:dyDescent="0.3">
      <c r="B89" s="32">
        <v>7.2473696176419997</v>
      </c>
      <c r="C89" s="32">
        <v>2.5674769836340001</v>
      </c>
      <c r="D89" s="32">
        <v>2.8086584042139999</v>
      </c>
      <c r="E89" s="32">
        <v>2.6821080940700002</v>
      </c>
      <c r="F89" s="32">
        <v>2.5262587052060002</v>
      </c>
      <c r="G89" s="32">
        <v>0.83123033910199995</v>
      </c>
    </row>
    <row r="90" spans="2:7" x14ac:dyDescent="0.3">
      <c r="B90" s="32">
        <v>8.7786938076319991</v>
      </c>
      <c r="C90" s="32">
        <v>2.504583459939</v>
      </c>
      <c r="D90" s="32">
        <v>2.4389104669089998</v>
      </c>
      <c r="E90" s="32">
        <v>2.5184075699139998</v>
      </c>
      <c r="F90" s="32">
        <v>1.819809987705</v>
      </c>
      <c r="G90" s="32">
        <v>2.5548593410540001</v>
      </c>
    </row>
    <row r="91" spans="2:7" x14ac:dyDescent="0.3">
      <c r="B91" s="32">
        <v>4.2301996211819999</v>
      </c>
      <c r="C91" s="32">
        <v>2.7339197845859999</v>
      </c>
      <c r="D91" s="32">
        <v>2.5716617984350001</v>
      </c>
      <c r="E91" s="32">
        <v>1.7023831452789999</v>
      </c>
      <c r="F91" s="32">
        <v>2.6530106867400001</v>
      </c>
      <c r="G91" s="32">
        <v>2.5426534419500002</v>
      </c>
    </row>
    <row r="92" spans="2:7" x14ac:dyDescent="0.3">
      <c r="B92" s="32">
        <v>8.521170896928</v>
      </c>
      <c r="C92" s="32">
        <v>2.6002429412339998</v>
      </c>
      <c r="D92" s="32">
        <v>2.8535111922069998</v>
      </c>
      <c r="E92" s="32">
        <v>2.6898932442949999</v>
      </c>
      <c r="F92" s="32">
        <v>2.3157190132080001</v>
      </c>
      <c r="G92" s="32">
        <v>3.1148008128089999</v>
      </c>
    </row>
    <row r="93" spans="2:7" x14ac:dyDescent="0.3">
      <c r="B93" s="32">
        <v>5.663137703167</v>
      </c>
      <c r="C93" s="32">
        <v>2.614113010918</v>
      </c>
      <c r="D93" s="32">
        <v>2.991070482499</v>
      </c>
      <c r="E93" s="32">
        <v>2.703932364476</v>
      </c>
      <c r="F93" s="32">
        <v>2.5683062959190002</v>
      </c>
      <c r="G93" s="32">
        <v>1.4374277201100001</v>
      </c>
    </row>
    <row r="94" spans="2:7" x14ac:dyDescent="0.3">
      <c r="B94" s="32">
        <v>4.910951929586</v>
      </c>
      <c r="C94" s="32">
        <v>2.9431503634829999</v>
      </c>
      <c r="D94" s="32">
        <v>2.8864987360160002</v>
      </c>
      <c r="E94" s="32">
        <v>2.099414728153</v>
      </c>
      <c r="F94" s="32">
        <v>2.5833550248480002</v>
      </c>
      <c r="G94" s="32">
        <v>2.1943538306630002</v>
      </c>
    </row>
    <row r="95" spans="2:7" x14ac:dyDescent="0.3">
      <c r="B95" s="32">
        <v>10.174999265504001</v>
      </c>
      <c r="C95" s="32">
        <v>2.838563124063</v>
      </c>
      <c r="D95" s="32">
        <v>2.7503902787190002</v>
      </c>
      <c r="E95" s="32">
        <v>2.2103445011709999</v>
      </c>
      <c r="F95" s="32">
        <v>2.404401442428</v>
      </c>
      <c r="G95" s="32">
        <v>1.868465137744</v>
      </c>
    </row>
    <row r="96" spans="2:7" x14ac:dyDescent="0.3">
      <c r="B96" s="32">
        <v>6.4510166858830003</v>
      </c>
      <c r="C96" s="32">
        <v>2.8983846200009999</v>
      </c>
      <c r="D96" s="32">
        <v>2.9401959642620001</v>
      </c>
      <c r="E96" s="32">
        <v>2.7694560843949998</v>
      </c>
      <c r="F96" s="32">
        <v>2.1919401254999999</v>
      </c>
      <c r="G96" s="32">
        <v>2.6071688105259998</v>
      </c>
    </row>
    <row r="97" spans="1:7" x14ac:dyDescent="0.3">
      <c r="B97" s="32">
        <v>4.1257497376080003</v>
      </c>
      <c r="C97" s="32">
        <v>2.9167779967769998</v>
      </c>
      <c r="D97" s="32">
        <v>2.5853722129599999</v>
      </c>
      <c r="E97" s="32">
        <v>2.7040621905700002</v>
      </c>
      <c r="F97" s="32">
        <v>2.6460768542980002</v>
      </c>
      <c r="G97" s="32">
        <v>2.280593413988</v>
      </c>
    </row>
    <row r="98" spans="1:7" x14ac:dyDescent="0.3">
      <c r="B98" s="32">
        <v>9.5052519723850004</v>
      </c>
      <c r="C98" s="32">
        <v>2.7994683983400002</v>
      </c>
      <c r="D98" s="32">
        <v>2.9025449137980002</v>
      </c>
      <c r="E98" s="32">
        <v>2.7658344987639998</v>
      </c>
      <c r="F98" s="32">
        <v>3.2117176547740001</v>
      </c>
      <c r="G98" s="32">
        <v>2.6095754389949999</v>
      </c>
    </row>
    <row r="99" spans="1:7" x14ac:dyDescent="0.3">
      <c r="B99" s="32">
        <v>9.5152293094640008</v>
      </c>
      <c r="C99" s="32">
        <v>2.73700672388</v>
      </c>
      <c r="D99" s="32">
        <v>2.5557569039689998</v>
      </c>
      <c r="E99" s="32">
        <v>0.17653824936400001</v>
      </c>
      <c r="F99" s="32">
        <v>2.6749212084780001</v>
      </c>
      <c r="G99" s="32">
        <v>1.7437152944459999</v>
      </c>
    </row>
    <row r="100" spans="1:7" x14ac:dyDescent="0.3">
      <c r="B100" s="32">
        <v>6.5240994138539996</v>
      </c>
      <c r="C100" s="32">
        <v>2.6028353085270002</v>
      </c>
      <c r="D100" s="32">
        <v>2.424254508188</v>
      </c>
      <c r="E100" s="32">
        <v>2.249836360497</v>
      </c>
      <c r="F100" s="32">
        <v>1.14181053666</v>
      </c>
      <c r="G100" s="32">
        <v>2.4936559966009999</v>
      </c>
    </row>
    <row r="101" spans="1:7" x14ac:dyDescent="0.3">
      <c r="B101" s="32">
        <v>7.7192877181419997</v>
      </c>
      <c r="C101" s="32">
        <v>2.426746672837</v>
      </c>
      <c r="D101" s="32">
        <v>2.973979248259</v>
      </c>
      <c r="E101" s="32">
        <v>3.1007271103480001</v>
      </c>
      <c r="F101" s="32">
        <v>2.0659000811660002</v>
      </c>
      <c r="G101" s="32">
        <v>2.5881383778320002</v>
      </c>
    </row>
    <row r="102" spans="1:7" x14ac:dyDescent="0.3">
      <c r="B102" s="32"/>
      <c r="C102" s="32"/>
      <c r="D102" s="32"/>
      <c r="E102" s="32"/>
      <c r="F102" s="32"/>
      <c r="G102" s="32"/>
    </row>
    <row r="103" spans="1:7" x14ac:dyDescent="0.3">
      <c r="A103" t="s">
        <v>22</v>
      </c>
      <c r="B103" s="32">
        <v>8.9024370000000008</v>
      </c>
      <c r="C103">
        <v>2.725549</v>
      </c>
      <c r="D103" s="32">
        <v>2.6356850000000001</v>
      </c>
      <c r="E103" s="32">
        <v>2.4702259999999998</v>
      </c>
      <c r="F103" s="32">
        <v>2.419724</v>
      </c>
      <c r="G103" s="32">
        <v>2.1759149999999998</v>
      </c>
    </row>
    <row r="104" spans="1:7" x14ac:dyDescent="0.3">
      <c r="A104" t="s">
        <v>86</v>
      </c>
      <c r="B104">
        <v>4.0611959999999998</v>
      </c>
      <c r="C104">
        <v>0.19776189999999999</v>
      </c>
      <c r="D104">
        <v>0.28724640000000001</v>
      </c>
      <c r="E104">
        <v>0.45482089999999997</v>
      </c>
      <c r="F104">
        <v>0.4174428</v>
      </c>
      <c r="G104">
        <v>0.61254810000000004</v>
      </c>
    </row>
    <row r="105" spans="1:7" x14ac:dyDescent="0.3">
      <c r="A105" t="s">
        <v>87</v>
      </c>
      <c r="B105">
        <v>0.79597989999999996</v>
      </c>
      <c r="C105">
        <v>3.8760629999999997E-2</v>
      </c>
      <c r="D105">
        <v>5.6299259999999997E-2</v>
      </c>
      <c r="E105">
        <v>8.9143260000000002E-2</v>
      </c>
      <c r="F105">
        <v>8.1817290000000001E-2</v>
      </c>
      <c r="G105">
        <v>0.1200572</v>
      </c>
    </row>
    <row r="106" spans="1:7" x14ac:dyDescent="0.3">
      <c r="A106" t="s">
        <v>88</v>
      </c>
      <c r="B106">
        <v>100</v>
      </c>
      <c r="C106">
        <v>5</v>
      </c>
      <c r="D106">
        <v>8</v>
      </c>
      <c r="E106">
        <v>27</v>
      </c>
      <c r="F106">
        <v>44</v>
      </c>
      <c r="G106">
        <v>59</v>
      </c>
    </row>
    <row r="107" spans="1:7" x14ac:dyDescent="0.3">
      <c r="A107" t="s">
        <v>89</v>
      </c>
      <c r="B107">
        <v>0</v>
      </c>
      <c r="C107">
        <v>95</v>
      </c>
      <c r="D107">
        <v>92</v>
      </c>
      <c r="E107">
        <v>73</v>
      </c>
      <c r="F107">
        <v>56</v>
      </c>
      <c r="G107">
        <v>41</v>
      </c>
    </row>
    <row r="108" spans="1:7" x14ac:dyDescent="0.3">
      <c r="A108" s="36"/>
    </row>
    <row r="109" spans="1:7" ht="15" customHeight="1" x14ac:dyDescent="0.3">
      <c r="A109" s="36"/>
    </row>
    <row r="110" spans="1:7" ht="15" customHeight="1" x14ac:dyDescent="0.3">
      <c r="A110" s="36"/>
    </row>
    <row r="111" spans="1:7" x14ac:dyDescent="0.3">
      <c r="A111" s="36"/>
    </row>
    <row r="112" spans="1:7" x14ac:dyDescent="0.3">
      <c r="A112" s="36"/>
    </row>
    <row r="113" spans="2:10" x14ac:dyDescent="0.3">
      <c r="B113" s="32"/>
      <c r="C113" s="32"/>
      <c r="D113" s="32"/>
      <c r="E113" s="32"/>
      <c r="F113" s="32"/>
      <c r="G113" s="32"/>
    </row>
    <row r="114" spans="2:10" x14ac:dyDescent="0.3">
      <c r="B114" s="32"/>
      <c r="C114" s="32"/>
      <c r="D114" s="32"/>
      <c r="E114" s="32"/>
      <c r="F114" s="32"/>
      <c r="G114" s="32"/>
    </row>
    <row r="115" spans="2:10" x14ac:dyDescent="0.3">
      <c r="B115" s="32"/>
      <c r="C115" s="32"/>
      <c r="D115" s="32"/>
      <c r="E115" s="32"/>
      <c r="F115" s="32"/>
      <c r="G115" s="32"/>
    </row>
    <row r="116" spans="2:10" x14ac:dyDescent="0.3">
      <c r="B116" s="32"/>
      <c r="C116" s="32"/>
      <c r="D116" s="32"/>
      <c r="E116" s="32"/>
      <c r="F116" s="32"/>
      <c r="G116" s="32"/>
    </row>
    <row r="117" spans="2:10" x14ac:dyDescent="0.3">
      <c r="B117" s="32"/>
      <c r="C117" s="32"/>
      <c r="D117" s="32"/>
      <c r="E117" s="32"/>
      <c r="F117" s="32"/>
      <c r="G117" s="32"/>
    </row>
    <row r="118" spans="2:10" x14ac:dyDescent="0.3">
      <c r="B118" s="32"/>
      <c r="C118" s="32"/>
      <c r="D118" s="32"/>
      <c r="E118" s="32"/>
      <c r="F118" s="32"/>
      <c r="G118" s="32"/>
    </row>
    <row r="119" spans="2:10" x14ac:dyDescent="0.3">
      <c r="B119" s="32"/>
      <c r="C119" s="32"/>
      <c r="D119" s="32"/>
      <c r="E119" s="32"/>
      <c r="F119" s="32"/>
      <c r="G119" s="32"/>
    </row>
    <row r="120" spans="2:10" x14ac:dyDescent="0.3">
      <c r="B120" s="32"/>
      <c r="C120" s="32"/>
      <c r="D120" s="32"/>
      <c r="E120" s="32"/>
      <c r="F120" s="32"/>
      <c r="G120" s="32"/>
    </row>
    <row r="121" spans="2:10" x14ac:dyDescent="0.3">
      <c r="B121" s="32"/>
      <c r="C121" s="32"/>
      <c r="D121" s="32"/>
      <c r="E121" s="32"/>
      <c r="F121" s="32"/>
      <c r="G121" s="32"/>
    </row>
    <row r="122" spans="2:10" x14ac:dyDescent="0.3">
      <c r="B122" s="32"/>
      <c r="C122" s="32"/>
      <c r="D122" s="32"/>
      <c r="E122" s="32"/>
      <c r="F122" s="32"/>
      <c r="G122" s="32"/>
    </row>
    <row r="123" spans="2:10" x14ac:dyDescent="0.3">
      <c r="B123" s="32"/>
      <c r="C123" s="32"/>
      <c r="D123" s="32"/>
      <c r="E123" s="32"/>
      <c r="F123" s="32"/>
      <c r="G123" s="32"/>
    </row>
    <row r="124" spans="2:10" x14ac:dyDescent="0.3">
      <c r="B124" s="32"/>
      <c r="C124" s="32"/>
      <c r="D124" s="32"/>
      <c r="E124" s="32"/>
      <c r="F124" s="32"/>
      <c r="G124" s="32"/>
    </row>
    <row r="125" spans="2:10" x14ac:dyDescent="0.3">
      <c r="B125" s="32"/>
      <c r="C125" s="32"/>
      <c r="D125" s="32"/>
      <c r="E125" s="32"/>
      <c r="F125" s="32"/>
      <c r="G125" s="32"/>
    </row>
    <row r="126" spans="2:10" x14ac:dyDescent="0.3">
      <c r="B126" s="32"/>
      <c r="C126" s="32"/>
      <c r="D126" s="32"/>
      <c r="E126" s="32"/>
      <c r="F126" s="32"/>
      <c r="G126" s="32"/>
    </row>
    <row r="127" spans="2:10" x14ac:dyDescent="0.3">
      <c r="B127" s="32"/>
      <c r="C127" s="32"/>
      <c r="D127" s="32"/>
      <c r="E127" s="32"/>
      <c r="F127" s="32"/>
      <c r="G127" s="32"/>
      <c r="J127" s="7"/>
    </row>
    <row r="128" spans="2:10" x14ac:dyDescent="0.3">
      <c r="B128" s="32"/>
      <c r="C128" s="32"/>
      <c r="D128" s="32"/>
      <c r="E128" s="32"/>
      <c r="F128" s="32"/>
      <c r="G128" s="32"/>
      <c r="J128" s="7"/>
    </row>
    <row r="129" spans="2:7" x14ac:dyDescent="0.3">
      <c r="B129" s="32"/>
      <c r="C129" s="32"/>
      <c r="D129" s="32"/>
      <c r="E129" s="32"/>
      <c r="F129" s="32"/>
      <c r="G129" s="32"/>
    </row>
    <row r="130" spans="2:7" x14ac:dyDescent="0.3">
      <c r="B130" s="32"/>
      <c r="C130" s="32"/>
      <c r="D130" s="32"/>
      <c r="E130" s="32"/>
      <c r="F130" s="32"/>
      <c r="G130" s="32"/>
    </row>
    <row r="131" spans="2:7" x14ac:dyDescent="0.3">
      <c r="B131" s="32"/>
      <c r="C131" s="32"/>
      <c r="D131" s="32"/>
      <c r="E131" s="32"/>
      <c r="F131" s="32"/>
      <c r="G131" s="32"/>
    </row>
    <row r="132" spans="2:7" x14ac:dyDescent="0.3">
      <c r="B132" s="32"/>
      <c r="C132" s="32"/>
      <c r="D132" s="32"/>
      <c r="E132" s="32"/>
      <c r="F132" s="32"/>
      <c r="G132" s="32"/>
    </row>
    <row r="133" spans="2:7" x14ac:dyDescent="0.3">
      <c r="B133" s="32"/>
      <c r="C133" s="32"/>
      <c r="D133" s="32"/>
      <c r="E133" s="32"/>
      <c r="F133" s="32"/>
      <c r="G133" s="32"/>
    </row>
    <row r="134" spans="2:7" x14ac:dyDescent="0.3">
      <c r="B134" s="32"/>
      <c r="C134" s="32"/>
      <c r="D134" s="32"/>
      <c r="E134" s="32"/>
      <c r="F134" s="32"/>
      <c r="G134" s="32"/>
    </row>
    <row r="135" spans="2:7" x14ac:dyDescent="0.3">
      <c r="B135" s="32"/>
      <c r="C135" s="32"/>
      <c r="D135" s="32"/>
      <c r="E135" s="32"/>
      <c r="F135" s="32"/>
      <c r="G135" s="32"/>
    </row>
    <row r="136" spans="2:7" x14ac:dyDescent="0.3">
      <c r="B136" s="32"/>
      <c r="C136" s="32"/>
      <c r="D136" s="32"/>
      <c r="E136" s="32"/>
      <c r="F136" s="32"/>
      <c r="G136" s="32"/>
    </row>
    <row r="137" spans="2:7" x14ac:dyDescent="0.3">
      <c r="B137" s="32"/>
      <c r="C137" s="32"/>
      <c r="D137" s="32"/>
      <c r="E137" s="32"/>
      <c r="F137" s="32"/>
      <c r="G137" s="32"/>
    </row>
    <row r="138" spans="2:7" x14ac:dyDescent="0.3">
      <c r="B138" s="32"/>
      <c r="C138" s="32"/>
      <c r="D138" s="32"/>
      <c r="E138" s="32"/>
      <c r="F138" s="32"/>
      <c r="G138" s="32"/>
    </row>
    <row r="139" spans="2:7" x14ac:dyDescent="0.3">
      <c r="B139" s="32"/>
      <c r="C139" s="32"/>
      <c r="D139" s="32"/>
      <c r="E139" s="32"/>
      <c r="F139" s="32"/>
      <c r="G139" s="32"/>
    </row>
    <row r="140" spans="2:7" x14ac:dyDescent="0.3">
      <c r="B140" s="32"/>
      <c r="C140" s="32"/>
      <c r="D140" s="32"/>
      <c r="E140" s="32"/>
      <c r="F140" s="32"/>
      <c r="G140" s="32"/>
    </row>
    <row r="141" spans="2:7" x14ac:dyDescent="0.3">
      <c r="B141" s="32"/>
      <c r="C141" s="32"/>
      <c r="D141" s="32"/>
      <c r="E141" s="32"/>
      <c r="F141" s="32"/>
      <c r="G141" s="32"/>
    </row>
    <row r="142" spans="2:7" x14ac:dyDescent="0.3">
      <c r="B142" s="32"/>
      <c r="C142" s="32"/>
      <c r="D142" s="32"/>
      <c r="E142" s="32"/>
      <c r="F142" s="32"/>
      <c r="G142" s="32"/>
    </row>
    <row r="143" spans="2:7" x14ac:dyDescent="0.3">
      <c r="B143" s="32"/>
      <c r="C143" s="32"/>
      <c r="D143" s="32"/>
      <c r="E143" s="32"/>
      <c r="F143" s="32"/>
      <c r="G143" s="32"/>
    </row>
    <row r="144" spans="2:7" x14ac:dyDescent="0.3">
      <c r="B144" s="32"/>
      <c r="C144" s="32"/>
      <c r="D144" s="32"/>
      <c r="E144" s="32"/>
      <c r="F144" s="32"/>
      <c r="G144" s="32"/>
    </row>
    <row r="145" spans="2:7" x14ac:dyDescent="0.3">
      <c r="B145" s="32"/>
      <c r="C145" s="32"/>
      <c r="D145" s="32"/>
      <c r="E145" s="32"/>
      <c r="F145" s="32"/>
      <c r="G145" s="32"/>
    </row>
    <row r="146" spans="2:7" x14ac:dyDescent="0.3">
      <c r="B146" s="32"/>
      <c r="C146" s="32"/>
      <c r="D146" s="32"/>
      <c r="E146" s="32"/>
      <c r="F146" s="32"/>
      <c r="G146" s="32"/>
    </row>
    <row r="147" spans="2:7" x14ac:dyDescent="0.3">
      <c r="B147" s="32"/>
      <c r="C147" s="32"/>
      <c r="D147" s="32"/>
      <c r="E147" s="32"/>
      <c r="F147" s="32"/>
      <c r="G147" s="32"/>
    </row>
    <row r="148" spans="2:7" x14ac:dyDescent="0.3">
      <c r="B148" s="32"/>
      <c r="C148" s="32"/>
      <c r="D148" s="32"/>
      <c r="E148" s="32"/>
      <c r="F148" s="32"/>
      <c r="G148" s="32"/>
    </row>
    <row r="149" spans="2:7" x14ac:dyDescent="0.3">
      <c r="B149" s="32"/>
      <c r="C149" s="32"/>
      <c r="D149" s="32"/>
      <c r="E149" s="32"/>
      <c r="F149" s="32"/>
      <c r="G149" s="32"/>
    </row>
    <row r="150" spans="2:7" x14ac:dyDescent="0.3">
      <c r="B150" s="32"/>
      <c r="C150" s="32"/>
      <c r="D150" s="32"/>
      <c r="E150" s="32"/>
      <c r="F150" s="32"/>
      <c r="G150" s="32"/>
    </row>
    <row r="151" spans="2:7" x14ac:dyDescent="0.3">
      <c r="B151" s="32"/>
      <c r="C151" s="32"/>
      <c r="D151" s="32"/>
      <c r="E151" s="32"/>
      <c r="F151" s="32"/>
      <c r="G151" s="32"/>
    </row>
    <row r="152" spans="2:7" x14ac:dyDescent="0.3">
      <c r="B152" s="32"/>
      <c r="C152" s="32"/>
      <c r="D152" s="32"/>
      <c r="E152" s="32"/>
      <c r="F152" s="32"/>
      <c r="G152" s="32"/>
    </row>
    <row r="153" spans="2:7" x14ac:dyDescent="0.3">
      <c r="B153" s="32"/>
      <c r="C153" s="32"/>
      <c r="D153" s="32"/>
      <c r="E153" s="32"/>
      <c r="F153" s="32"/>
      <c r="G153" s="32"/>
    </row>
    <row r="154" spans="2:7" x14ac:dyDescent="0.3">
      <c r="B154" s="32"/>
      <c r="C154" s="32"/>
      <c r="D154" s="32"/>
      <c r="E154" s="32"/>
      <c r="F154" s="32"/>
      <c r="G154" s="32"/>
    </row>
    <row r="155" spans="2:7" x14ac:dyDescent="0.3">
      <c r="B155" s="32"/>
      <c r="C155" s="32"/>
      <c r="D155" s="32"/>
      <c r="E155" s="32"/>
      <c r="F155" s="32"/>
      <c r="G155" s="32"/>
    </row>
    <row r="156" spans="2:7" x14ac:dyDescent="0.3">
      <c r="B156" s="32"/>
      <c r="C156" s="32"/>
      <c r="D156" s="32"/>
      <c r="E156" s="32"/>
      <c r="F156" s="32"/>
      <c r="G156" s="32"/>
    </row>
    <row r="157" spans="2:7" x14ac:dyDescent="0.3">
      <c r="B157" s="32"/>
      <c r="C157" s="32"/>
      <c r="D157" s="32"/>
      <c r="E157" s="32"/>
      <c r="F157" s="32"/>
      <c r="G157" s="32"/>
    </row>
    <row r="158" spans="2:7" x14ac:dyDescent="0.3">
      <c r="B158" s="32"/>
      <c r="C158" s="32"/>
      <c r="D158" s="32"/>
      <c r="E158" s="32"/>
      <c r="F158" s="32"/>
      <c r="G158" s="32"/>
    </row>
    <row r="159" spans="2:7" x14ac:dyDescent="0.3">
      <c r="B159" s="32"/>
      <c r="C159" s="32"/>
      <c r="D159" s="32"/>
      <c r="E159" s="32"/>
      <c r="F159" s="32"/>
      <c r="G159" s="32"/>
    </row>
    <row r="160" spans="2:7" x14ac:dyDescent="0.3">
      <c r="B160" s="32"/>
      <c r="C160" s="32"/>
      <c r="D160" s="32"/>
      <c r="E160" s="32"/>
      <c r="F160" s="32"/>
      <c r="G160" s="32"/>
    </row>
    <row r="161" spans="2:7" x14ac:dyDescent="0.3">
      <c r="B161" s="32"/>
      <c r="C161" s="32"/>
      <c r="D161" s="32"/>
      <c r="E161" s="32"/>
      <c r="F161" s="32"/>
      <c r="G161" s="32"/>
    </row>
    <row r="162" spans="2:7" x14ac:dyDescent="0.3">
      <c r="B162" s="32"/>
      <c r="C162" s="32"/>
      <c r="D162" s="32"/>
      <c r="E162" s="32"/>
      <c r="F162" s="32"/>
      <c r="G162" s="32"/>
    </row>
    <row r="163" spans="2:7" x14ac:dyDescent="0.3">
      <c r="B163" s="32"/>
      <c r="C163" s="32"/>
      <c r="D163" s="32"/>
      <c r="E163" s="32"/>
      <c r="F163" s="32"/>
      <c r="G163" s="32"/>
    </row>
    <row r="164" spans="2:7" x14ac:dyDescent="0.3">
      <c r="B164" s="32"/>
      <c r="C164" s="32"/>
      <c r="D164" s="32"/>
      <c r="E164" s="32"/>
      <c r="F164" s="32"/>
      <c r="G164" s="32"/>
    </row>
    <row r="165" spans="2:7" x14ac:dyDescent="0.3">
      <c r="B165" s="32"/>
      <c r="C165" s="32"/>
      <c r="D165" s="32"/>
      <c r="E165" s="32"/>
      <c r="F165" s="32"/>
      <c r="G165" s="32"/>
    </row>
    <row r="166" spans="2:7" x14ac:dyDescent="0.3">
      <c r="B166" s="32"/>
      <c r="C166" s="32"/>
      <c r="D166" s="32"/>
      <c r="E166" s="32"/>
      <c r="F166" s="32"/>
      <c r="G166" s="32"/>
    </row>
    <row r="167" spans="2:7" x14ac:dyDescent="0.3">
      <c r="B167" s="32"/>
      <c r="C167" s="32"/>
      <c r="D167" s="32"/>
      <c r="E167" s="32"/>
      <c r="F167" s="32"/>
      <c r="G167" s="32"/>
    </row>
    <row r="168" spans="2:7" x14ac:dyDescent="0.3">
      <c r="B168" s="32"/>
      <c r="C168" s="32"/>
      <c r="D168" s="32"/>
      <c r="E168" s="32"/>
      <c r="F168" s="32"/>
      <c r="G168" s="32"/>
    </row>
    <row r="169" spans="2:7" x14ac:dyDescent="0.3">
      <c r="B169" s="32"/>
      <c r="C169" s="32"/>
      <c r="D169" s="32"/>
      <c r="E169" s="32"/>
      <c r="F169" s="32"/>
      <c r="G169" s="32"/>
    </row>
    <row r="170" spans="2:7" x14ac:dyDescent="0.3">
      <c r="B170" s="32"/>
      <c r="C170" s="32"/>
      <c r="D170" s="32"/>
      <c r="E170" s="32"/>
      <c r="F170" s="32"/>
      <c r="G170" s="32"/>
    </row>
    <row r="171" spans="2:7" x14ac:dyDescent="0.3">
      <c r="B171" s="32"/>
      <c r="C171" s="32"/>
      <c r="D171" s="32"/>
      <c r="E171" s="32"/>
      <c r="F171" s="32"/>
      <c r="G171" s="32"/>
    </row>
    <row r="172" spans="2:7" x14ac:dyDescent="0.3">
      <c r="B172" s="32"/>
      <c r="C172" s="32"/>
      <c r="D172" s="32"/>
      <c r="E172" s="32"/>
      <c r="F172" s="32"/>
      <c r="G172" s="32"/>
    </row>
    <row r="173" spans="2:7" x14ac:dyDescent="0.3">
      <c r="B173" s="32"/>
      <c r="C173" s="32"/>
      <c r="D173" s="32"/>
      <c r="E173" s="32"/>
      <c r="F173" s="32"/>
      <c r="G173" s="32"/>
    </row>
    <row r="174" spans="2:7" x14ac:dyDescent="0.3">
      <c r="B174" s="32"/>
      <c r="C174" s="32"/>
      <c r="D174" s="32"/>
      <c r="E174" s="32"/>
      <c r="F174" s="32"/>
      <c r="G174" s="32"/>
    </row>
    <row r="175" spans="2:7" x14ac:dyDescent="0.3">
      <c r="B175" s="32"/>
      <c r="C175" s="32"/>
      <c r="D175" s="32"/>
      <c r="E175" s="32"/>
      <c r="F175" s="32"/>
      <c r="G175" s="32"/>
    </row>
    <row r="176" spans="2:7" x14ac:dyDescent="0.3">
      <c r="B176" s="32"/>
      <c r="C176" s="32"/>
      <c r="D176" s="32"/>
      <c r="E176" s="32"/>
      <c r="F176" s="32"/>
      <c r="G176" s="32"/>
    </row>
    <row r="177" spans="2:7" x14ac:dyDescent="0.3">
      <c r="B177" s="32"/>
      <c r="C177" s="32"/>
      <c r="D177" s="32"/>
      <c r="E177" s="32"/>
      <c r="F177" s="32"/>
      <c r="G177" s="32"/>
    </row>
    <row r="178" spans="2:7" x14ac:dyDescent="0.3">
      <c r="B178" s="32"/>
      <c r="C178" s="32"/>
      <c r="D178" s="32"/>
      <c r="E178" s="32"/>
      <c r="F178" s="32"/>
      <c r="G178" s="32"/>
    </row>
    <row r="179" spans="2:7" x14ac:dyDescent="0.3">
      <c r="B179" s="32"/>
      <c r="C179" s="32"/>
      <c r="D179" s="32"/>
      <c r="E179" s="32"/>
      <c r="F179" s="32"/>
      <c r="G179" s="32"/>
    </row>
    <row r="180" spans="2:7" x14ac:dyDescent="0.3">
      <c r="B180" s="32"/>
      <c r="C180" s="32"/>
      <c r="D180" s="32"/>
      <c r="E180" s="32"/>
      <c r="F180" s="32"/>
      <c r="G180" s="32"/>
    </row>
    <row r="181" spans="2:7" x14ac:dyDescent="0.3">
      <c r="B181" s="32"/>
      <c r="C181" s="32"/>
      <c r="D181" s="32"/>
      <c r="E181" s="32"/>
      <c r="F181" s="32"/>
      <c r="G181" s="32"/>
    </row>
    <row r="182" spans="2:7" x14ac:dyDescent="0.3">
      <c r="B182" s="32"/>
      <c r="C182" s="32"/>
      <c r="D182" s="32"/>
      <c r="E182" s="32"/>
      <c r="F182" s="32"/>
      <c r="G182" s="32"/>
    </row>
    <row r="183" spans="2:7" x14ac:dyDescent="0.3">
      <c r="B183" s="32"/>
      <c r="C183" s="32"/>
      <c r="D183" s="32"/>
      <c r="E183" s="32"/>
      <c r="F183" s="32"/>
      <c r="G183" s="32"/>
    </row>
    <row r="184" spans="2:7" x14ac:dyDescent="0.3">
      <c r="B184" s="32"/>
      <c r="C184" s="32"/>
      <c r="D184" s="32"/>
      <c r="E184" s="32"/>
      <c r="F184" s="32"/>
      <c r="G184" s="32"/>
    </row>
    <row r="185" spans="2:7" x14ac:dyDescent="0.3">
      <c r="B185" s="32"/>
      <c r="C185" s="32"/>
      <c r="D185" s="32"/>
      <c r="E185" s="32"/>
      <c r="F185" s="32"/>
      <c r="G185" s="32"/>
    </row>
    <row r="186" spans="2:7" x14ac:dyDescent="0.3">
      <c r="B186" s="32"/>
      <c r="C186" s="32"/>
      <c r="D186" s="32"/>
      <c r="E186" s="32"/>
      <c r="F186" s="32"/>
      <c r="G186" s="32"/>
    </row>
    <row r="187" spans="2:7" x14ac:dyDescent="0.3">
      <c r="B187" s="32"/>
      <c r="C187" s="32"/>
      <c r="D187" s="32"/>
      <c r="E187" s="32"/>
      <c r="F187" s="32"/>
      <c r="G187" s="32"/>
    </row>
    <row r="188" spans="2:7" x14ac:dyDescent="0.3">
      <c r="B188" s="32"/>
      <c r="C188" s="32"/>
      <c r="D188" s="32"/>
      <c r="E188" s="32"/>
      <c r="F188" s="32"/>
      <c r="G188" s="32"/>
    </row>
    <row r="189" spans="2:7" x14ac:dyDescent="0.3">
      <c r="B189" s="32"/>
      <c r="C189" s="32"/>
      <c r="D189" s="32"/>
      <c r="E189" s="32"/>
      <c r="F189" s="32"/>
      <c r="G189" s="32"/>
    </row>
    <row r="190" spans="2:7" x14ac:dyDescent="0.3">
      <c r="B190" s="32"/>
      <c r="C190" s="32"/>
      <c r="D190" s="32"/>
      <c r="E190" s="32"/>
      <c r="F190" s="32"/>
      <c r="G190" s="32"/>
    </row>
    <row r="191" spans="2:7" x14ac:dyDescent="0.3">
      <c r="B191" s="32"/>
      <c r="C191" s="32"/>
      <c r="D191" s="32"/>
      <c r="E191" s="32"/>
      <c r="F191" s="32"/>
      <c r="G191" s="32"/>
    </row>
    <row r="192" spans="2:7" x14ac:dyDescent="0.3">
      <c r="B192" s="32"/>
      <c r="C192" s="32"/>
      <c r="D192" s="32"/>
      <c r="E192" s="32"/>
      <c r="F192" s="32"/>
      <c r="G192" s="32"/>
    </row>
    <row r="193" spans="2:7" x14ac:dyDescent="0.3">
      <c r="B193" s="32"/>
      <c r="C193" s="32"/>
      <c r="D193" s="32"/>
      <c r="E193" s="32"/>
      <c r="F193" s="32"/>
      <c r="G193" s="32"/>
    </row>
    <row r="194" spans="2:7" x14ac:dyDescent="0.3">
      <c r="B194" s="32"/>
      <c r="C194" s="32"/>
      <c r="D194" s="32"/>
      <c r="E194" s="32"/>
      <c r="F194" s="32"/>
      <c r="G194" s="32"/>
    </row>
    <row r="195" spans="2:7" x14ac:dyDescent="0.3">
      <c r="B195" s="32"/>
      <c r="C195" s="32"/>
      <c r="D195" s="32"/>
      <c r="E195" s="32"/>
      <c r="F195" s="32"/>
      <c r="G195" s="32"/>
    </row>
    <row r="196" spans="2:7" x14ac:dyDescent="0.3">
      <c r="B196" s="32"/>
      <c r="C196" s="32"/>
      <c r="D196" s="32"/>
      <c r="E196" s="32"/>
      <c r="F196" s="32"/>
      <c r="G196" s="32"/>
    </row>
    <row r="197" spans="2:7" x14ac:dyDescent="0.3">
      <c r="B197" s="32"/>
      <c r="C197" s="32"/>
      <c r="D197" s="32"/>
      <c r="E197" s="32"/>
      <c r="F197" s="32"/>
      <c r="G197" s="32"/>
    </row>
    <row r="198" spans="2:7" x14ac:dyDescent="0.3">
      <c r="B198" s="32"/>
      <c r="C198" s="32"/>
      <c r="D198" s="32"/>
      <c r="E198" s="32"/>
      <c r="F198" s="32"/>
      <c r="G198" s="32"/>
    </row>
    <row r="199" spans="2:7" x14ac:dyDescent="0.3">
      <c r="B199" s="32"/>
      <c r="C199" s="32"/>
      <c r="D199" s="32"/>
      <c r="E199" s="32"/>
      <c r="F199" s="32"/>
      <c r="G199" s="32"/>
    </row>
    <row r="200" spans="2:7" x14ac:dyDescent="0.3">
      <c r="B200" s="32"/>
      <c r="C200" s="32"/>
      <c r="D200" s="32"/>
      <c r="E200" s="32"/>
      <c r="F200" s="32"/>
      <c r="G200" s="32"/>
    </row>
    <row r="201" spans="2:7" x14ac:dyDescent="0.3">
      <c r="B201" s="32"/>
      <c r="C201" s="32"/>
      <c r="D201" s="32"/>
      <c r="E201" s="32"/>
      <c r="F201" s="32"/>
      <c r="G201" s="32"/>
    </row>
    <row r="202" spans="2:7" x14ac:dyDescent="0.3">
      <c r="B202" s="32"/>
      <c r="C202" s="32"/>
      <c r="D202" s="32"/>
      <c r="E202" s="32"/>
      <c r="F202" s="32"/>
      <c r="G202" s="32"/>
    </row>
    <row r="203" spans="2:7" x14ac:dyDescent="0.3">
      <c r="B203" s="32"/>
      <c r="C203" s="32"/>
      <c r="D203" s="32"/>
      <c r="E203" s="32"/>
      <c r="F203" s="32"/>
      <c r="G203" s="32"/>
    </row>
    <row r="204" spans="2:7" x14ac:dyDescent="0.3">
      <c r="B204" s="32"/>
      <c r="C204" s="32"/>
      <c r="D204" s="32"/>
      <c r="E204" s="32"/>
      <c r="F204" s="32"/>
      <c r="G204" s="32"/>
    </row>
    <row r="205" spans="2:7" x14ac:dyDescent="0.3">
      <c r="B205" s="32"/>
      <c r="C205" s="32"/>
      <c r="D205" s="32"/>
      <c r="E205" s="32"/>
      <c r="F205" s="32"/>
      <c r="G205" s="32"/>
    </row>
    <row r="206" spans="2:7" x14ac:dyDescent="0.3">
      <c r="B206" s="32"/>
      <c r="C206" s="32"/>
      <c r="D206" s="32"/>
      <c r="E206" s="32"/>
      <c r="F206" s="32"/>
      <c r="G206" s="32"/>
    </row>
    <row r="207" spans="2:7" x14ac:dyDescent="0.3">
      <c r="B207" s="32"/>
      <c r="C207" s="32"/>
      <c r="D207" s="32"/>
      <c r="E207" s="32"/>
      <c r="F207" s="32"/>
      <c r="G207" s="32"/>
    </row>
    <row r="208" spans="2:7" x14ac:dyDescent="0.3">
      <c r="B208" s="32"/>
      <c r="C208" s="32"/>
      <c r="D208" s="32"/>
      <c r="E208" s="32"/>
      <c r="F208" s="32"/>
      <c r="G208" s="32"/>
    </row>
    <row r="209" spans="2:7" x14ac:dyDescent="0.3">
      <c r="B209" s="32"/>
      <c r="C209" s="32"/>
      <c r="D209" s="32"/>
      <c r="E209" s="32"/>
      <c r="F209" s="32"/>
      <c r="G209" s="32"/>
    </row>
    <row r="210" spans="2:7" x14ac:dyDescent="0.3">
      <c r="B210" s="32"/>
      <c r="C210" s="32"/>
      <c r="D210" s="32"/>
      <c r="E210" s="32"/>
      <c r="F210" s="32"/>
      <c r="G210" s="32"/>
    </row>
    <row r="211" spans="2:7" x14ac:dyDescent="0.3">
      <c r="B211" s="32"/>
      <c r="C211" s="32"/>
      <c r="D211" s="32"/>
      <c r="E211" s="32"/>
      <c r="F211" s="32"/>
      <c r="G211" s="32"/>
    </row>
    <row r="212" spans="2:7" x14ac:dyDescent="0.3">
      <c r="B212" s="32"/>
      <c r="C212" s="32"/>
      <c r="D212" s="32"/>
      <c r="E212" s="32"/>
      <c r="F212" s="32"/>
      <c r="G212" s="32"/>
    </row>
    <row r="213" spans="2:7" x14ac:dyDescent="0.3">
      <c r="B213" s="32"/>
      <c r="C213" s="32"/>
      <c r="D213" s="32"/>
      <c r="E213" s="32"/>
      <c r="F213" s="32"/>
      <c r="G213" s="32"/>
    </row>
    <row r="214" spans="2:7" x14ac:dyDescent="0.3">
      <c r="B214" s="32"/>
      <c r="C214" s="32"/>
      <c r="D214" s="32"/>
      <c r="E214" s="32"/>
      <c r="F214" s="32"/>
      <c r="G214" s="32"/>
    </row>
    <row r="215" spans="2:7" x14ac:dyDescent="0.3">
      <c r="B215" s="32"/>
      <c r="C215" s="32"/>
      <c r="D215" s="32"/>
      <c r="E215" s="32"/>
      <c r="F215" s="32"/>
      <c r="G215" s="32"/>
    </row>
    <row r="216" spans="2:7" x14ac:dyDescent="0.3">
      <c r="B216" s="32"/>
      <c r="C216" s="32"/>
      <c r="D216" s="32"/>
      <c r="E216" s="32"/>
      <c r="F216" s="32"/>
      <c r="G216" s="32"/>
    </row>
    <row r="217" spans="2:7" x14ac:dyDescent="0.3">
      <c r="B217" s="32"/>
      <c r="C217" s="32"/>
      <c r="D217" s="32"/>
      <c r="E217" s="32"/>
      <c r="F217" s="32"/>
      <c r="G217" s="32"/>
    </row>
    <row r="218" spans="2:7" x14ac:dyDescent="0.3">
      <c r="B218" s="32"/>
      <c r="C218" s="32"/>
      <c r="D218" s="32"/>
      <c r="E218" s="32"/>
      <c r="F218" s="32"/>
      <c r="G218" s="3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259A-76EF-42CC-A63F-F0BB8151E029}">
  <dimension ref="A1:U107"/>
  <sheetViews>
    <sheetView zoomScale="60" zoomScaleNormal="100" workbookViewId="0">
      <selection activeCell="Q14" sqref="Q14"/>
    </sheetView>
  </sheetViews>
  <sheetFormatPr defaultRowHeight="14.4" x14ac:dyDescent="0.3"/>
  <cols>
    <col min="1" max="1" width="25.109375" bestFit="1" customWidth="1"/>
    <col min="10" max="14" width="12" bestFit="1" customWidth="1"/>
  </cols>
  <sheetData>
    <row r="1" spans="1:21" ht="18" x14ac:dyDescent="0.35">
      <c r="A1" s="2" t="s">
        <v>49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21" x14ac:dyDescent="0.3">
      <c r="B2" s="32">
        <v>2.6333475797300001</v>
      </c>
      <c r="C2" s="32">
        <v>2.6825963742629999</v>
      </c>
      <c r="D2" s="32">
        <v>2.833733526444</v>
      </c>
      <c r="E2" s="32">
        <v>2.5527837656300001</v>
      </c>
      <c r="F2" s="32">
        <v>2.7418321438679998</v>
      </c>
      <c r="G2" s="42"/>
      <c r="H2" s="41"/>
      <c r="I2" s="41"/>
      <c r="J2" s="38"/>
      <c r="K2" s="41"/>
      <c r="L2" s="41"/>
      <c r="M2" s="38"/>
      <c r="N2" s="41"/>
      <c r="O2" s="41"/>
      <c r="P2" s="38"/>
      <c r="Q2" s="41"/>
      <c r="R2" s="41"/>
      <c r="S2" s="38"/>
      <c r="T2" s="41"/>
      <c r="U2" s="41"/>
    </row>
    <row r="3" spans="1:21" x14ac:dyDescent="0.3">
      <c r="B3" s="32">
        <v>0.39893226954</v>
      </c>
      <c r="C3" s="32">
        <v>2.5059245510219998</v>
      </c>
      <c r="D3" s="32">
        <v>2.5333225972350002</v>
      </c>
      <c r="E3" s="32">
        <v>2.5938569849349999</v>
      </c>
      <c r="F3" s="32">
        <v>3.03689654692</v>
      </c>
      <c r="G3" s="42"/>
      <c r="H3" s="34"/>
      <c r="I3" s="34"/>
      <c r="J3" s="38"/>
      <c r="K3" s="34"/>
      <c r="L3" s="34"/>
      <c r="M3" s="38"/>
      <c r="N3" s="34"/>
      <c r="O3" s="34"/>
      <c r="P3" s="38"/>
      <c r="Q3" s="34"/>
      <c r="R3" s="34"/>
      <c r="S3" s="38"/>
      <c r="T3" s="34"/>
      <c r="U3" s="34"/>
    </row>
    <row r="4" spans="1:21" x14ac:dyDescent="0.3">
      <c r="B4" s="32">
        <v>2.9068028639930001</v>
      </c>
      <c r="C4" s="32">
        <v>2.7615046229039999</v>
      </c>
      <c r="D4" s="32">
        <v>2.404100939718</v>
      </c>
      <c r="E4" s="32">
        <v>2.689622270089</v>
      </c>
      <c r="F4" s="32">
        <v>2.4894981781749999</v>
      </c>
      <c r="G4" s="42"/>
      <c r="H4" s="34"/>
      <c r="I4" s="34"/>
      <c r="J4" s="38"/>
      <c r="K4" s="34"/>
      <c r="L4" s="34"/>
      <c r="M4" s="38"/>
      <c r="N4" s="34"/>
      <c r="O4" s="34"/>
      <c r="P4" s="38"/>
      <c r="Q4" s="34"/>
      <c r="R4" s="34"/>
      <c r="S4" s="38"/>
      <c r="T4" s="34"/>
      <c r="U4" s="34"/>
    </row>
    <row r="5" spans="1:21" x14ac:dyDescent="0.3">
      <c r="B5" s="32">
        <v>0.248869840339</v>
      </c>
      <c r="C5" s="32">
        <v>2.762799803274</v>
      </c>
      <c r="D5" s="32">
        <v>2.6417174005809998</v>
      </c>
      <c r="E5" s="32">
        <v>2.727827815585</v>
      </c>
      <c r="F5" s="32">
        <v>2.7133372777339999</v>
      </c>
      <c r="G5" s="42"/>
      <c r="H5" s="34"/>
      <c r="I5" s="34"/>
      <c r="J5" s="38"/>
      <c r="K5" s="34"/>
      <c r="L5" s="34"/>
      <c r="M5" s="38"/>
      <c r="N5" s="34"/>
      <c r="O5" s="34"/>
      <c r="P5" s="38"/>
      <c r="Q5" s="34"/>
      <c r="R5" s="34"/>
      <c r="S5" s="38"/>
      <c r="T5" s="34"/>
      <c r="U5" s="34"/>
    </row>
    <row r="6" spans="1:21" x14ac:dyDescent="0.3">
      <c r="B6" s="32">
        <v>2.3076313867959999</v>
      </c>
      <c r="C6" s="32">
        <v>2.8333734476200001</v>
      </c>
      <c r="D6" s="32">
        <v>2.705526961306</v>
      </c>
      <c r="E6" s="32">
        <v>2.5139216684379999</v>
      </c>
      <c r="F6" s="32">
        <v>2.5588787151260002</v>
      </c>
      <c r="G6" s="42"/>
      <c r="H6" s="34"/>
      <c r="I6" s="34"/>
      <c r="J6" s="38"/>
      <c r="K6" s="34"/>
      <c r="L6" s="34"/>
      <c r="M6" s="38"/>
      <c r="N6" s="34"/>
      <c r="O6" s="34"/>
      <c r="P6" s="38"/>
      <c r="Q6" s="34"/>
      <c r="R6" s="34"/>
      <c r="S6" s="38"/>
      <c r="T6" s="34"/>
      <c r="U6" s="34"/>
    </row>
    <row r="7" spans="1:21" x14ac:dyDescent="0.3">
      <c r="B7" s="32">
        <v>0.36525125694100002</v>
      </c>
      <c r="C7" s="32">
        <v>2.8698041730689998</v>
      </c>
      <c r="D7" s="32">
        <v>2.2488924674419999</v>
      </c>
      <c r="E7" s="32">
        <v>2.2488924674419999</v>
      </c>
      <c r="F7" s="32">
        <v>2.2488924674419999</v>
      </c>
      <c r="G7" s="42"/>
      <c r="H7" s="34"/>
      <c r="I7" s="34"/>
      <c r="J7" s="38"/>
      <c r="K7" s="34"/>
      <c r="L7" s="34"/>
      <c r="M7" s="38"/>
      <c r="N7" s="34"/>
      <c r="O7" s="34"/>
      <c r="P7" s="38"/>
      <c r="Q7" s="34"/>
      <c r="R7" s="34"/>
      <c r="S7" s="38"/>
      <c r="T7" s="34"/>
      <c r="U7" s="34"/>
    </row>
    <row r="8" spans="1:21" x14ac:dyDescent="0.3">
      <c r="B8" s="32">
        <v>2.8137116085809999</v>
      </c>
      <c r="C8" s="32">
        <v>2.8891701304609998</v>
      </c>
      <c r="D8" s="32">
        <v>2.9260923214919998</v>
      </c>
      <c r="E8" s="32">
        <v>2.7525755803590002</v>
      </c>
      <c r="F8" s="32">
        <v>2.5693975213939999</v>
      </c>
      <c r="G8" s="42"/>
      <c r="H8" s="34"/>
      <c r="I8" s="34"/>
      <c r="J8" s="38"/>
      <c r="K8" s="34"/>
      <c r="L8" s="34"/>
      <c r="M8" s="38"/>
      <c r="N8" s="34"/>
      <c r="O8" s="34"/>
      <c r="P8" s="38"/>
      <c r="Q8" s="34"/>
      <c r="R8" s="34"/>
      <c r="S8" s="38"/>
      <c r="T8" s="34"/>
      <c r="U8" s="34"/>
    </row>
    <row r="9" spans="1:21" x14ac:dyDescent="0.3">
      <c r="B9" s="32">
        <v>9.6271554741000007E-2</v>
      </c>
      <c r="C9" s="32">
        <v>2.774181107265</v>
      </c>
      <c r="D9" s="32">
        <v>2.7652169494550001</v>
      </c>
      <c r="E9" s="32">
        <v>2.4683640627510002</v>
      </c>
      <c r="F9" s="32">
        <v>2.1400627768030001</v>
      </c>
      <c r="G9" s="42"/>
      <c r="H9" s="34"/>
      <c r="I9" s="34"/>
      <c r="J9" s="38"/>
      <c r="K9" s="34"/>
      <c r="L9" s="34"/>
      <c r="M9" s="38"/>
      <c r="N9" s="34"/>
      <c r="O9" s="34"/>
      <c r="P9" s="38"/>
      <c r="Q9" s="34"/>
      <c r="R9" s="34"/>
      <c r="S9" s="38"/>
      <c r="T9" s="34"/>
      <c r="U9" s="34"/>
    </row>
    <row r="10" spans="1:21" x14ac:dyDescent="0.3">
      <c r="B10" s="32">
        <v>2.9299004328699998</v>
      </c>
      <c r="C10" s="32">
        <v>2.5888342442779999</v>
      </c>
      <c r="D10" s="32">
        <v>2.8170540713840002</v>
      </c>
      <c r="E10" s="32">
        <v>2.7191025817369998</v>
      </c>
      <c r="F10" s="32">
        <v>2.7218681481920002</v>
      </c>
      <c r="G10" s="42"/>
      <c r="H10" s="34"/>
      <c r="I10" s="34"/>
      <c r="J10" s="38"/>
      <c r="K10" s="34"/>
      <c r="L10" s="34"/>
      <c r="M10" s="38"/>
      <c r="N10" s="34"/>
      <c r="O10" s="34"/>
      <c r="P10" s="38"/>
      <c r="Q10" s="34"/>
      <c r="R10" s="34"/>
      <c r="S10" s="38"/>
      <c r="T10" s="34"/>
      <c r="U10" s="34"/>
    </row>
    <row r="11" spans="1:21" x14ac:dyDescent="0.3">
      <c r="B11" s="32">
        <v>0.45028831637900002</v>
      </c>
      <c r="C11" s="32">
        <v>2.6031029914369999</v>
      </c>
      <c r="D11" s="32">
        <v>2.6321315067420001</v>
      </c>
      <c r="E11" s="32">
        <v>2.925919519722</v>
      </c>
      <c r="F11" s="32">
        <v>2.4793839480200002</v>
      </c>
      <c r="G11" s="42"/>
      <c r="H11" s="34"/>
      <c r="I11" s="34"/>
      <c r="J11" s="38"/>
      <c r="K11" s="34"/>
      <c r="L11" s="34"/>
      <c r="M11" s="38"/>
      <c r="N11" s="34"/>
      <c r="O11" s="34"/>
      <c r="P11" s="38"/>
      <c r="Q11" s="34"/>
      <c r="R11" s="34"/>
      <c r="S11" s="38"/>
      <c r="T11" s="34"/>
      <c r="U11" s="34"/>
    </row>
    <row r="12" spans="1:21" x14ac:dyDescent="0.3">
      <c r="B12" s="32">
        <v>2.5607959457140002</v>
      </c>
      <c r="C12" s="32">
        <v>1.9876289675900001</v>
      </c>
      <c r="D12" s="32">
        <v>2.8927491293949998</v>
      </c>
      <c r="E12" s="32">
        <v>2.7156285894629999</v>
      </c>
      <c r="F12" s="32">
        <v>3.120535038691</v>
      </c>
      <c r="G12" s="42"/>
      <c r="H12" s="34"/>
      <c r="I12" s="34"/>
      <c r="J12" s="38"/>
      <c r="K12" s="34"/>
      <c r="L12" s="34"/>
      <c r="M12" s="38"/>
      <c r="N12" s="34"/>
      <c r="O12" s="34"/>
      <c r="P12" s="38"/>
      <c r="Q12" s="34"/>
      <c r="R12" s="34"/>
      <c r="S12" s="38"/>
      <c r="T12" s="34"/>
      <c r="U12" s="34"/>
    </row>
    <row r="13" spans="1:21" x14ac:dyDescent="0.3">
      <c r="B13" s="32">
        <v>0.195268318553</v>
      </c>
      <c r="C13" s="32">
        <v>2.7353556242699999</v>
      </c>
      <c r="D13" s="32">
        <v>2.5274161861139999</v>
      </c>
      <c r="E13" s="32">
        <v>2.7886867196030001</v>
      </c>
      <c r="F13" s="32">
        <v>2.9666921719900001</v>
      </c>
      <c r="G13" s="42"/>
      <c r="H13" s="34"/>
      <c r="I13" s="34"/>
      <c r="J13" s="38"/>
      <c r="K13" s="34"/>
      <c r="L13" s="34"/>
      <c r="M13" s="38"/>
      <c r="N13" s="34"/>
      <c r="O13" s="34"/>
      <c r="P13" s="38"/>
      <c r="Q13" s="34"/>
      <c r="R13" s="34"/>
      <c r="S13" s="38"/>
      <c r="T13" s="34"/>
      <c r="U13" s="34"/>
    </row>
    <row r="14" spans="1:21" x14ac:dyDescent="0.3">
      <c r="B14" s="32">
        <v>2.7760497961790001</v>
      </c>
      <c r="C14" s="32">
        <v>2.9192529169569998</v>
      </c>
      <c r="D14" s="32">
        <v>2.81802472083</v>
      </c>
      <c r="E14" s="32">
        <v>2.7923629012090001</v>
      </c>
      <c r="F14" s="32">
        <v>2.6824585907420002</v>
      </c>
      <c r="G14" s="42"/>
      <c r="H14" s="34"/>
      <c r="I14" s="34"/>
      <c r="J14" s="38"/>
      <c r="K14" s="34"/>
      <c r="L14" s="34"/>
      <c r="M14" s="38"/>
      <c r="N14" s="34"/>
      <c r="O14" s="34"/>
      <c r="P14" s="38"/>
      <c r="Q14" s="34"/>
      <c r="R14" s="34"/>
      <c r="S14" s="38"/>
      <c r="T14" s="34"/>
      <c r="U14" s="34"/>
    </row>
    <row r="15" spans="1:21" x14ac:dyDescent="0.3">
      <c r="B15" s="32">
        <v>2.6906075995940002</v>
      </c>
      <c r="C15" s="32">
        <v>2.8125675177259999</v>
      </c>
      <c r="D15" s="32">
        <v>3.1269589356809999</v>
      </c>
      <c r="E15" s="32">
        <v>3.0384767065679998</v>
      </c>
      <c r="F15" s="32">
        <v>2.7653644117859999</v>
      </c>
      <c r="G15" s="42"/>
      <c r="H15" s="34"/>
      <c r="I15" s="34"/>
      <c r="J15" s="38"/>
      <c r="K15" s="34"/>
      <c r="L15" s="34"/>
      <c r="M15" s="38"/>
      <c r="N15" s="34"/>
      <c r="O15" s="34"/>
      <c r="P15" s="38"/>
      <c r="Q15" s="34"/>
      <c r="R15" s="34"/>
      <c r="S15" s="38"/>
      <c r="T15" s="34"/>
      <c r="U15" s="34"/>
    </row>
    <row r="16" spans="1:21" x14ac:dyDescent="0.3">
      <c r="B16" s="32">
        <v>2.737739648896</v>
      </c>
      <c r="C16" s="32">
        <v>2.8121595515200002</v>
      </c>
      <c r="D16" s="32">
        <v>2.7053270230259998</v>
      </c>
      <c r="E16" s="32">
        <v>2.5506598913020002</v>
      </c>
      <c r="F16" s="32">
        <v>2.6348141769239999</v>
      </c>
      <c r="G16" s="42"/>
      <c r="H16" s="34"/>
      <c r="I16" s="34"/>
      <c r="J16" s="38"/>
      <c r="K16" s="34"/>
      <c r="L16" s="34"/>
      <c r="M16" s="38"/>
      <c r="N16" s="34"/>
      <c r="O16" s="34"/>
      <c r="P16" s="38"/>
      <c r="Q16" s="34"/>
      <c r="R16" s="34"/>
      <c r="S16" s="38"/>
      <c r="T16" s="34"/>
      <c r="U16" s="34"/>
    </row>
    <row r="17" spans="2:21" x14ac:dyDescent="0.3">
      <c r="B17" s="32">
        <v>2.9233515801699999</v>
      </c>
      <c r="C17" s="32">
        <v>2.6976706687309999</v>
      </c>
      <c r="D17" s="32">
        <v>2.9166571277390001</v>
      </c>
      <c r="E17" s="32">
        <v>2.9166571277390001</v>
      </c>
      <c r="F17" s="32">
        <v>2.9166571277390001</v>
      </c>
      <c r="G17" s="42"/>
      <c r="H17" s="34"/>
      <c r="I17" s="34"/>
      <c r="J17" s="38"/>
      <c r="K17" s="34"/>
      <c r="L17" s="34"/>
      <c r="M17" s="38"/>
      <c r="N17" s="34"/>
      <c r="O17" s="34"/>
      <c r="P17" s="38"/>
      <c r="Q17" s="34"/>
      <c r="R17" s="34"/>
      <c r="S17" s="38"/>
      <c r="T17" s="34"/>
      <c r="U17" s="34"/>
    </row>
    <row r="18" spans="2:21" x14ac:dyDescent="0.3">
      <c r="B18" s="32">
        <v>1.442770879232</v>
      </c>
      <c r="C18" s="32">
        <v>2.6774899069820002</v>
      </c>
      <c r="D18" s="32">
        <v>2.8725181311100001</v>
      </c>
      <c r="E18" s="32">
        <v>3.0283611303479998</v>
      </c>
      <c r="F18" s="32">
        <v>3.0445683323089998</v>
      </c>
      <c r="G18" s="32"/>
    </row>
    <row r="19" spans="2:21" x14ac:dyDescent="0.3">
      <c r="B19" s="32">
        <v>2.4755153995339998</v>
      </c>
      <c r="C19" s="32">
        <v>2.839491701099</v>
      </c>
      <c r="D19" s="32">
        <v>2.761479189213</v>
      </c>
      <c r="E19" s="32">
        <v>2.5305855838509999</v>
      </c>
      <c r="F19" s="32">
        <v>3.2717281468700001</v>
      </c>
      <c r="G19" s="32"/>
    </row>
    <row r="20" spans="2:21" x14ac:dyDescent="0.3">
      <c r="B20" s="32">
        <v>2.7983716679400001</v>
      </c>
      <c r="C20" s="32">
        <v>0.87014453179399998</v>
      </c>
      <c r="D20" s="32">
        <v>2.8463431379480002</v>
      </c>
      <c r="E20" s="32">
        <v>2.8669066520199999</v>
      </c>
      <c r="F20" s="32">
        <v>2.9174510696830001</v>
      </c>
      <c r="G20" s="32"/>
    </row>
    <row r="21" spans="2:21" x14ac:dyDescent="0.3">
      <c r="B21" s="32">
        <v>2.6324368478259998</v>
      </c>
      <c r="C21" s="32">
        <v>2.3951468253239998</v>
      </c>
      <c r="D21" s="32">
        <v>2.9873781962580002</v>
      </c>
      <c r="E21" s="32">
        <v>3.0549247112510001</v>
      </c>
      <c r="F21" s="32">
        <v>2.6393105735470002</v>
      </c>
      <c r="G21" s="32"/>
      <c r="I21" s="7"/>
    </row>
    <row r="22" spans="2:21" x14ac:dyDescent="0.3">
      <c r="B22" s="32">
        <v>2.9574234070790002</v>
      </c>
      <c r="C22" s="32">
        <v>2.6774788419109998</v>
      </c>
      <c r="D22" s="32">
        <v>3.0920469807459998</v>
      </c>
      <c r="E22" s="32">
        <v>2.5128306309089998</v>
      </c>
      <c r="F22" s="32">
        <v>2.7426709146519999</v>
      </c>
      <c r="G22" s="32"/>
      <c r="I22" s="7"/>
    </row>
    <row r="23" spans="2:21" x14ac:dyDescent="0.3">
      <c r="B23" s="32">
        <v>1.554707492036</v>
      </c>
      <c r="C23" s="32">
        <v>2.751784932254</v>
      </c>
      <c r="D23" s="32">
        <v>2.556161619869</v>
      </c>
      <c r="E23" s="32">
        <v>2.457737922313</v>
      </c>
      <c r="F23" s="32">
        <v>2.2150989668380001</v>
      </c>
      <c r="G23" s="32"/>
    </row>
    <row r="24" spans="2:21" x14ac:dyDescent="0.3">
      <c r="B24" s="32">
        <v>0.36644993525399999</v>
      </c>
      <c r="C24" s="32">
        <v>2.5853052558609999</v>
      </c>
      <c r="D24" s="32">
        <v>2.6764079369670002</v>
      </c>
      <c r="E24" s="32">
        <v>2.7736223450790001</v>
      </c>
      <c r="F24" s="32">
        <v>2.8666053675419998</v>
      </c>
      <c r="G24" s="32"/>
    </row>
    <row r="25" spans="2:21" x14ac:dyDescent="0.3">
      <c r="B25" s="32">
        <v>2.6896533217340002</v>
      </c>
      <c r="C25" s="32">
        <v>2.6114606901989998</v>
      </c>
      <c r="D25" s="32">
        <v>2.4788625769579999</v>
      </c>
      <c r="E25" s="32">
        <v>2.5896069679739999</v>
      </c>
      <c r="F25" s="32">
        <v>2.7586812559989999</v>
      </c>
      <c r="G25" s="32"/>
    </row>
    <row r="26" spans="2:21" x14ac:dyDescent="0.3">
      <c r="B26" s="32">
        <v>2.9014126966439999</v>
      </c>
      <c r="C26" s="32">
        <v>2.9251242387700001</v>
      </c>
      <c r="D26" s="32">
        <v>2.7477433260990001</v>
      </c>
      <c r="E26" s="32">
        <v>2.7355099628609998</v>
      </c>
      <c r="F26" s="32">
        <v>2.8788381597499999</v>
      </c>
      <c r="G26" s="32"/>
    </row>
    <row r="27" spans="2:21" x14ac:dyDescent="0.3">
      <c r="B27" s="32">
        <v>2.583540447182</v>
      </c>
      <c r="C27" s="32">
        <v>2.9010600384030001</v>
      </c>
      <c r="D27" s="32">
        <v>2.8344768170600001</v>
      </c>
      <c r="E27" s="32">
        <v>2.2841274479470002</v>
      </c>
      <c r="F27" s="32">
        <v>2.7738971586969998</v>
      </c>
      <c r="G27" s="32"/>
    </row>
    <row r="28" spans="2:21" x14ac:dyDescent="0.3">
      <c r="B28" s="32">
        <v>2.9565033292040002</v>
      </c>
      <c r="C28" s="32">
        <v>2.5809374561929999</v>
      </c>
      <c r="D28" s="32">
        <v>2.5298928221020001</v>
      </c>
      <c r="E28" s="32">
        <v>2.3769891706089998</v>
      </c>
      <c r="F28" s="32">
        <v>2.9095948822279998</v>
      </c>
      <c r="G28" s="32"/>
    </row>
    <row r="29" spans="2:21" x14ac:dyDescent="0.3">
      <c r="B29" s="32">
        <v>2.7319773160319998</v>
      </c>
      <c r="C29" s="32">
        <v>2.4577654691670001</v>
      </c>
      <c r="D29" s="32">
        <v>2.7238103262609998</v>
      </c>
      <c r="E29" s="32">
        <v>2.4152327039360002</v>
      </c>
      <c r="F29" s="32">
        <v>3.0041154330089999</v>
      </c>
      <c r="G29" s="32"/>
    </row>
    <row r="30" spans="2:21" x14ac:dyDescent="0.3">
      <c r="B30" s="32">
        <v>2.8289834606130002</v>
      </c>
      <c r="C30" s="32">
        <v>2.5872009941899998</v>
      </c>
      <c r="D30" s="32">
        <v>2.3810240338150002</v>
      </c>
      <c r="E30" s="32">
        <v>2.5339631026010001</v>
      </c>
      <c r="F30" s="32">
        <v>2.5231716898890002</v>
      </c>
      <c r="G30" s="32"/>
    </row>
    <row r="31" spans="2:21" x14ac:dyDescent="0.3">
      <c r="B31" s="32">
        <v>0.49944959167399999</v>
      </c>
      <c r="C31" s="32">
        <v>2.6119011208340002</v>
      </c>
      <c r="D31" s="32">
        <v>2.7455571702810002</v>
      </c>
      <c r="E31" s="32">
        <v>2.6747146005869999</v>
      </c>
      <c r="F31" s="32">
        <v>2.738641138228</v>
      </c>
      <c r="G31" s="32"/>
    </row>
    <row r="32" spans="2:21" x14ac:dyDescent="0.3">
      <c r="B32" s="32">
        <v>7.8797439317999998E-2</v>
      </c>
      <c r="C32" s="32">
        <v>2.7311853259930001</v>
      </c>
      <c r="D32" s="32">
        <v>2.89085746633</v>
      </c>
      <c r="E32" s="32">
        <v>2.5492176344540001</v>
      </c>
      <c r="F32" s="32">
        <v>2.5285566770579999</v>
      </c>
      <c r="G32" s="32"/>
    </row>
    <row r="33" spans="2:7" x14ac:dyDescent="0.3">
      <c r="B33" s="32">
        <v>2.944780708403</v>
      </c>
      <c r="C33" s="32">
        <v>2.7775315591799998</v>
      </c>
      <c r="D33" s="32">
        <v>2.8767858464130001</v>
      </c>
      <c r="E33" s="32">
        <v>2.4688278251710001</v>
      </c>
      <c r="F33" s="32">
        <v>3.0574592872749999</v>
      </c>
      <c r="G33" s="32"/>
    </row>
    <row r="34" spans="2:7" x14ac:dyDescent="0.3">
      <c r="B34" s="32">
        <v>0.104436375942</v>
      </c>
      <c r="C34" s="32">
        <v>2.8998908260170002</v>
      </c>
      <c r="D34" s="32">
        <v>2.3682112598459999</v>
      </c>
      <c r="E34" s="32">
        <v>3.0890216820399998</v>
      </c>
      <c r="F34" s="32">
        <v>2.6753033245800002</v>
      </c>
      <c r="G34" s="32"/>
    </row>
    <row r="35" spans="2:7" x14ac:dyDescent="0.3">
      <c r="B35" s="32">
        <v>0.46370131078400001</v>
      </c>
      <c r="C35" s="32">
        <v>2.5842360751169999</v>
      </c>
      <c r="D35" s="32">
        <v>2.567596392519</v>
      </c>
      <c r="E35" s="32">
        <v>2.574071952063</v>
      </c>
      <c r="F35" s="32">
        <v>2.726644023635</v>
      </c>
      <c r="G35" s="32"/>
    </row>
    <row r="36" spans="2:7" x14ac:dyDescent="0.3">
      <c r="B36" s="32">
        <v>2.710876507824</v>
      </c>
      <c r="C36" s="32">
        <v>2.5223894928439998</v>
      </c>
      <c r="D36" s="32">
        <v>2.6131551288399999</v>
      </c>
      <c r="E36" s="32">
        <v>2.5159741559589999</v>
      </c>
      <c r="F36" s="32">
        <v>2.7432097337200001</v>
      </c>
      <c r="G36" s="32"/>
    </row>
    <row r="37" spans="2:7" x14ac:dyDescent="0.3">
      <c r="B37" s="32">
        <v>0.523118926406</v>
      </c>
      <c r="C37" s="32">
        <v>3.04452683907</v>
      </c>
      <c r="D37" s="32">
        <v>3.0438715362919999</v>
      </c>
      <c r="E37" s="32">
        <v>3.0438715362919999</v>
      </c>
      <c r="F37" s="32">
        <v>3.0438715362919999</v>
      </c>
      <c r="G37" s="32"/>
    </row>
    <row r="38" spans="2:7" x14ac:dyDescent="0.3">
      <c r="B38" s="32">
        <v>2.413613787599</v>
      </c>
      <c r="C38" s="32">
        <v>2.5832925411729999</v>
      </c>
      <c r="D38" s="32">
        <v>2.0710248046420001</v>
      </c>
      <c r="E38" s="32">
        <v>2.917996546226</v>
      </c>
      <c r="F38" s="32">
        <v>2.7615845599759998</v>
      </c>
      <c r="G38" s="32"/>
    </row>
    <row r="39" spans="2:7" x14ac:dyDescent="0.3">
      <c r="B39" s="32">
        <v>2.7344256765799999</v>
      </c>
      <c r="C39" s="32">
        <v>2.8049108604150002</v>
      </c>
      <c r="D39" s="32">
        <v>2.6747716031170001</v>
      </c>
      <c r="E39" s="32">
        <v>2.788961100551</v>
      </c>
      <c r="F39" s="32">
        <v>2.4378559629129999</v>
      </c>
      <c r="G39" s="32"/>
    </row>
    <row r="40" spans="2:7" x14ac:dyDescent="0.3">
      <c r="B40" s="32">
        <v>2.6687338401559999</v>
      </c>
      <c r="C40" s="32">
        <v>2.6958251219370002</v>
      </c>
      <c r="D40" s="32">
        <v>2.3305317201250002</v>
      </c>
      <c r="E40" s="32">
        <v>1.9292437636649999</v>
      </c>
      <c r="F40" s="32">
        <v>2.2330096848099998</v>
      </c>
      <c r="G40" s="32"/>
    </row>
    <row r="41" spans="2:7" x14ac:dyDescent="0.3">
      <c r="B41" s="32">
        <v>2.980251640633</v>
      </c>
      <c r="C41" s="32">
        <v>3.1197308118449998</v>
      </c>
      <c r="D41" s="32">
        <v>2.6937815557759999</v>
      </c>
      <c r="E41" s="32">
        <v>2.963245515658</v>
      </c>
      <c r="F41" s="32">
        <v>2.8379511442130001</v>
      </c>
      <c r="G41" s="32"/>
    </row>
    <row r="42" spans="2:7" x14ac:dyDescent="0.3">
      <c r="B42" s="32">
        <v>0.38222007580099998</v>
      </c>
      <c r="C42" s="32">
        <v>2.8198124034259999</v>
      </c>
      <c r="D42" s="32">
        <v>2.5512630198539998</v>
      </c>
      <c r="E42" s="32">
        <v>2.6144120107400002</v>
      </c>
      <c r="F42" s="32">
        <v>2.5123539037480001</v>
      </c>
      <c r="G42" s="32"/>
    </row>
    <row r="43" spans="2:7" x14ac:dyDescent="0.3">
      <c r="B43" s="32">
        <v>0.36936007646199998</v>
      </c>
      <c r="C43" s="32">
        <v>7.6221404643999999E-2</v>
      </c>
      <c r="D43" s="32">
        <v>2.404546951715</v>
      </c>
      <c r="E43" s="32">
        <v>2.5376370169809999</v>
      </c>
      <c r="F43" s="32">
        <v>2.8164741439090002</v>
      </c>
      <c r="G43" s="32"/>
    </row>
    <row r="44" spans="2:7" x14ac:dyDescent="0.3">
      <c r="B44" s="32">
        <v>2.7217256406889998</v>
      </c>
      <c r="C44" s="32">
        <v>2.8129043694979998</v>
      </c>
      <c r="D44" s="32">
        <v>2.8631553951909998</v>
      </c>
      <c r="E44" s="32">
        <v>2.9256485348000001</v>
      </c>
      <c r="F44" s="32">
        <v>2.6680356271869998</v>
      </c>
      <c r="G44" s="32"/>
    </row>
    <row r="45" spans="2:7" x14ac:dyDescent="0.3">
      <c r="B45" s="32">
        <v>0.74763303019000005</v>
      </c>
      <c r="C45" s="32">
        <v>2.6850815193759998</v>
      </c>
      <c r="D45" s="32">
        <v>2.7143821333</v>
      </c>
      <c r="E45" s="32">
        <v>3.0095856958330001</v>
      </c>
      <c r="F45" s="32">
        <v>2.9179081301290002</v>
      </c>
      <c r="G45" s="32"/>
    </row>
    <row r="46" spans="2:7" x14ac:dyDescent="0.3">
      <c r="B46" s="32">
        <v>0.58288921319099996</v>
      </c>
      <c r="C46" s="32">
        <v>2.4291016148470002</v>
      </c>
      <c r="D46" s="32">
        <v>2.5289784197029999</v>
      </c>
      <c r="E46" s="32">
        <v>2.633013535091</v>
      </c>
      <c r="F46" s="32">
        <v>2.5054793635750001</v>
      </c>
      <c r="G46" s="32"/>
    </row>
    <row r="47" spans="2:7" x14ac:dyDescent="0.3">
      <c r="B47" s="32">
        <v>2.6719465853250002</v>
      </c>
      <c r="C47" s="32">
        <v>2.618202178087</v>
      </c>
      <c r="D47" s="32">
        <v>2.8072958412240001</v>
      </c>
      <c r="E47" s="32">
        <v>2.6384120511870002</v>
      </c>
      <c r="F47" s="32">
        <v>2.3659908432679999</v>
      </c>
      <c r="G47" s="32"/>
    </row>
    <row r="48" spans="2:7" x14ac:dyDescent="0.3">
      <c r="B48" s="32">
        <v>2.5615347737219998</v>
      </c>
      <c r="C48" s="32">
        <v>2.4696468415999999</v>
      </c>
      <c r="D48" s="32">
        <v>2.5629912608629999</v>
      </c>
      <c r="E48" s="32">
        <v>2.7613637186840001</v>
      </c>
      <c r="F48" s="32">
        <v>2.7287488348690001</v>
      </c>
      <c r="G48" s="32"/>
    </row>
    <row r="49" spans="2:7" x14ac:dyDescent="0.3">
      <c r="B49" s="32">
        <v>2.654587933707</v>
      </c>
      <c r="C49" s="32">
        <v>2.586088929212</v>
      </c>
      <c r="D49" s="32">
        <v>2.9805074992590002</v>
      </c>
      <c r="E49" s="32">
        <v>2.9805074992590002</v>
      </c>
      <c r="F49" s="32">
        <v>2.9805074992590002</v>
      </c>
      <c r="G49" s="32"/>
    </row>
    <row r="50" spans="2:7" x14ac:dyDescent="0.3">
      <c r="B50" s="32">
        <v>2.6985565016640001</v>
      </c>
      <c r="C50" s="32">
        <v>2.840263615329</v>
      </c>
      <c r="D50" s="32">
        <v>2.6765177714980002</v>
      </c>
      <c r="E50" s="32">
        <v>2.579584006858</v>
      </c>
      <c r="F50" s="32">
        <v>2.6705116545049998</v>
      </c>
      <c r="G50" s="32"/>
    </row>
    <row r="51" spans="2:7" x14ac:dyDescent="0.3">
      <c r="B51" s="32">
        <v>2.6152870603229998</v>
      </c>
      <c r="C51" s="32">
        <v>2.5906615659919998</v>
      </c>
      <c r="D51" s="32">
        <v>2.7534810020720002</v>
      </c>
      <c r="E51" s="32">
        <v>2.671783018218</v>
      </c>
      <c r="F51" s="32">
        <v>2.5890986592999998</v>
      </c>
      <c r="G51" s="32"/>
    </row>
    <row r="52" spans="2:7" x14ac:dyDescent="0.3">
      <c r="B52" s="32">
        <v>2.9960638651879998</v>
      </c>
      <c r="C52" s="32">
        <v>2.8287511677150001</v>
      </c>
      <c r="D52" s="32">
        <v>2.7281892716809999</v>
      </c>
      <c r="E52" s="32">
        <v>2.4842847575699998</v>
      </c>
      <c r="F52" s="32">
        <v>2.9241600179809999</v>
      </c>
      <c r="G52" s="32"/>
    </row>
    <row r="53" spans="2:7" x14ac:dyDescent="0.3">
      <c r="B53" s="32">
        <v>3.145101358887</v>
      </c>
      <c r="C53" s="32">
        <v>2.4904196930450002</v>
      </c>
      <c r="D53" s="32">
        <v>2.9321511577339998</v>
      </c>
      <c r="E53" s="32">
        <v>2.4893028436960001</v>
      </c>
      <c r="F53" s="32">
        <v>2.9269475160290002</v>
      </c>
      <c r="G53" s="32"/>
    </row>
    <row r="54" spans="2:7" x14ac:dyDescent="0.3">
      <c r="B54" s="32">
        <v>2.3679926385900001</v>
      </c>
      <c r="C54" s="32">
        <v>2.9833446282159999</v>
      </c>
      <c r="D54" s="32">
        <v>2.7277488311479998</v>
      </c>
      <c r="E54" s="32">
        <v>2.5298177689379999</v>
      </c>
      <c r="F54" s="32">
        <v>2.6066539170429999</v>
      </c>
      <c r="G54" s="32"/>
    </row>
    <row r="55" spans="2:7" x14ac:dyDescent="0.3">
      <c r="B55" s="32">
        <v>3.029738608847</v>
      </c>
      <c r="C55" s="32">
        <v>2.8938206147660002</v>
      </c>
      <c r="D55" s="32">
        <v>3.02881170736</v>
      </c>
      <c r="E55" s="32">
        <v>3.1101578043320002</v>
      </c>
      <c r="F55" s="32">
        <v>2.1599800328419998</v>
      </c>
      <c r="G55" s="32"/>
    </row>
    <row r="56" spans="2:7" x14ac:dyDescent="0.3">
      <c r="B56" s="32">
        <v>2.9107469474430001</v>
      </c>
      <c r="C56" s="32">
        <v>2.592230524534</v>
      </c>
      <c r="D56" s="32">
        <v>1.784393595476</v>
      </c>
      <c r="E56" s="32">
        <v>2.430969752387</v>
      </c>
      <c r="F56" s="32">
        <v>2.6001040021059998</v>
      </c>
      <c r="G56" s="32"/>
    </row>
    <row r="57" spans="2:7" x14ac:dyDescent="0.3">
      <c r="B57" s="32">
        <v>2.5682346053349998</v>
      </c>
      <c r="C57" s="32">
        <v>2.6266745358570001</v>
      </c>
      <c r="D57" s="32">
        <v>2.421223828589</v>
      </c>
      <c r="E57" s="32">
        <v>2.421223828589</v>
      </c>
      <c r="F57" s="32">
        <v>2.421223828589</v>
      </c>
      <c r="G57" s="32"/>
    </row>
    <row r="58" spans="2:7" x14ac:dyDescent="0.3">
      <c r="B58" s="32">
        <v>2.7402922170299999</v>
      </c>
      <c r="C58" s="32">
        <v>2.7844597348739999</v>
      </c>
      <c r="D58" s="32">
        <v>2.7825266697169999</v>
      </c>
      <c r="E58" s="32">
        <v>2.6394201970990001</v>
      </c>
      <c r="F58" s="32">
        <v>2.6965131472719999</v>
      </c>
      <c r="G58" s="32"/>
    </row>
    <row r="59" spans="2:7" x14ac:dyDescent="0.3">
      <c r="B59" s="32">
        <v>2.808019092931</v>
      </c>
      <c r="C59" s="32">
        <v>0.36634334642100003</v>
      </c>
      <c r="D59" s="32">
        <v>2.6829902376449999</v>
      </c>
      <c r="E59" s="32">
        <v>2.842999046648</v>
      </c>
      <c r="F59" s="32">
        <v>3.043182347193</v>
      </c>
      <c r="G59" s="32"/>
    </row>
    <row r="60" spans="2:7" x14ac:dyDescent="0.3">
      <c r="B60" s="32">
        <v>1.1539250609859999</v>
      </c>
      <c r="C60" s="32">
        <v>2.5372744413819999</v>
      </c>
      <c r="D60" s="32">
        <v>2.7212258336590001</v>
      </c>
      <c r="E60" s="32">
        <v>2.8625920038400001</v>
      </c>
      <c r="F60" s="32">
        <v>2.5788042087480001</v>
      </c>
      <c r="G60" s="32"/>
    </row>
    <row r="61" spans="2:7" x14ac:dyDescent="0.3">
      <c r="B61" s="32">
        <v>2.5274372336719999</v>
      </c>
      <c r="C61" s="32">
        <v>2.832031793114</v>
      </c>
      <c r="D61" s="32">
        <v>2.7307686781439999</v>
      </c>
      <c r="E61" s="32">
        <v>2.7050157882399999</v>
      </c>
      <c r="F61" s="32">
        <v>2.8490948278869999</v>
      </c>
      <c r="G61" s="32"/>
    </row>
    <row r="62" spans="2:7" x14ac:dyDescent="0.3">
      <c r="B62" s="32">
        <v>2.2516889813229999</v>
      </c>
      <c r="C62" s="32">
        <v>2.8728973906880002</v>
      </c>
      <c r="D62" s="32">
        <v>2.2389883257240002</v>
      </c>
      <c r="E62" s="32">
        <v>3.02949817891</v>
      </c>
      <c r="F62" s="32">
        <v>2.8667756958570001</v>
      </c>
      <c r="G62" s="32"/>
    </row>
    <row r="63" spans="2:7" x14ac:dyDescent="0.3">
      <c r="B63" s="32">
        <v>0.79945230381900001</v>
      </c>
      <c r="C63" s="32">
        <v>2.8748948465359998</v>
      </c>
      <c r="D63" s="32">
        <v>2.6178307911240002</v>
      </c>
      <c r="E63" s="32">
        <v>2.810727202337</v>
      </c>
      <c r="F63" s="32">
        <v>2.771514265415</v>
      </c>
      <c r="G63" s="32"/>
    </row>
    <row r="64" spans="2:7" x14ac:dyDescent="0.3">
      <c r="B64" s="32">
        <v>2.5651628440779999</v>
      </c>
      <c r="C64" s="32">
        <v>2.441532241205</v>
      </c>
      <c r="D64" s="32">
        <v>2.6979456351770001</v>
      </c>
      <c r="E64" s="32">
        <v>2.7525407047670001</v>
      </c>
      <c r="F64" s="32">
        <v>2.7198773992019998</v>
      </c>
      <c r="G64" s="32"/>
    </row>
    <row r="65" spans="2:7" x14ac:dyDescent="0.3">
      <c r="B65" s="32">
        <v>8.3276727282000002E-2</v>
      </c>
      <c r="C65" s="32">
        <v>2.5129092025830002</v>
      </c>
      <c r="D65" s="32">
        <v>2.8020913498270001</v>
      </c>
      <c r="E65" s="32">
        <v>2.16658603062</v>
      </c>
      <c r="F65" s="32">
        <v>2.7144127554309998</v>
      </c>
      <c r="G65" s="32"/>
    </row>
    <row r="66" spans="2:7" x14ac:dyDescent="0.3">
      <c r="B66" s="32">
        <v>2.8021467440890002</v>
      </c>
      <c r="C66" s="32">
        <v>2.6324400726569999</v>
      </c>
      <c r="D66" s="32">
        <v>2.5865695845199999</v>
      </c>
      <c r="E66" s="32">
        <v>2.7982763657479999</v>
      </c>
      <c r="F66" s="32">
        <v>2.365907683838</v>
      </c>
      <c r="G66" s="32"/>
    </row>
    <row r="67" spans="2:7" x14ac:dyDescent="0.3">
      <c r="B67" s="32">
        <v>2.733595353178</v>
      </c>
      <c r="C67" s="32">
        <v>2.6988969244460002</v>
      </c>
      <c r="D67" s="32">
        <v>2.6431618918259998</v>
      </c>
      <c r="E67" s="32">
        <v>2.4348223638580002</v>
      </c>
      <c r="F67" s="32">
        <v>2.6364526311700001</v>
      </c>
      <c r="G67" s="32"/>
    </row>
    <row r="68" spans="2:7" x14ac:dyDescent="0.3">
      <c r="B68" s="32">
        <v>0.30532520924599998</v>
      </c>
      <c r="C68" s="32">
        <v>2.8761576847370001</v>
      </c>
      <c r="D68" s="32">
        <v>2.629581088553</v>
      </c>
      <c r="E68" s="32">
        <v>2.629581088553</v>
      </c>
      <c r="F68" s="32">
        <v>2.629581088553</v>
      </c>
      <c r="G68" s="32"/>
    </row>
    <row r="69" spans="2:7" x14ac:dyDescent="0.3">
      <c r="B69" s="32">
        <v>2.6347602764469999</v>
      </c>
      <c r="C69" s="32">
        <v>2.719988439557</v>
      </c>
      <c r="D69" s="32">
        <v>2.4056281632009999</v>
      </c>
      <c r="E69" s="32">
        <v>2.6889722182010001</v>
      </c>
      <c r="F69" s="32">
        <v>2.722218413877</v>
      </c>
      <c r="G69" s="32"/>
    </row>
    <row r="70" spans="2:7" x14ac:dyDescent="0.3">
      <c r="B70" s="32">
        <v>2.7227448839099999</v>
      </c>
      <c r="C70" s="32">
        <v>2.997294311923</v>
      </c>
      <c r="D70" s="32">
        <v>2.1851888503949999</v>
      </c>
      <c r="E70" s="32">
        <v>2.8694475554940002</v>
      </c>
      <c r="F70" s="32">
        <v>3.1605836822139999</v>
      </c>
      <c r="G70" s="32"/>
    </row>
    <row r="71" spans="2:7" x14ac:dyDescent="0.3">
      <c r="B71" s="32">
        <v>0.40397101273199998</v>
      </c>
      <c r="C71" s="32">
        <v>3.04102664971</v>
      </c>
      <c r="D71" s="32">
        <v>3.295017953416</v>
      </c>
      <c r="E71" s="32">
        <v>3.2874526934819999</v>
      </c>
      <c r="F71" s="32">
        <v>3.223363002968</v>
      </c>
      <c r="G71" s="32"/>
    </row>
    <row r="72" spans="2:7" x14ac:dyDescent="0.3">
      <c r="B72" s="32">
        <v>2.604207175045</v>
      </c>
      <c r="C72" s="32">
        <v>2.8340942332719998</v>
      </c>
      <c r="D72" s="32">
        <v>3.1873885839440002</v>
      </c>
      <c r="E72" s="32">
        <v>3.1873885839440002</v>
      </c>
      <c r="F72" s="32">
        <v>3.1873885839440002</v>
      </c>
      <c r="G72" s="32"/>
    </row>
    <row r="73" spans="2:7" x14ac:dyDescent="0.3">
      <c r="B73" s="32">
        <v>2.7495655958729999</v>
      </c>
      <c r="C73" s="32">
        <v>2.6193726121509999</v>
      </c>
      <c r="D73" s="32">
        <v>2.615247454161</v>
      </c>
      <c r="E73" s="32">
        <v>2.631609841096</v>
      </c>
      <c r="F73" s="32">
        <v>2.5359231268050002</v>
      </c>
      <c r="G73" s="32"/>
    </row>
    <row r="74" spans="2:7" x14ac:dyDescent="0.3">
      <c r="B74" s="32">
        <v>2.615422167243</v>
      </c>
      <c r="C74" s="32">
        <v>0.123565946123</v>
      </c>
      <c r="D74" s="32">
        <v>2.5525574928479999</v>
      </c>
      <c r="E74" s="32">
        <v>2.9393550586989998</v>
      </c>
      <c r="F74" s="32">
        <v>2.5926382221750002</v>
      </c>
      <c r="G74" s="32"/>
    </row>
    <row r="75" spans="2:7" x14ac:dyDescent="0.3">
      <c r="B75" s="32">
        <v>0.37958315387800001</v>
      </c>
      <c r="C75" s="32">
        <v>2.5912391561549999</v>
      </c>
      <c r="D75" s="32">
        <v>3.0065118307569998</v>
      </c>
      <c r="E75" s="32">
        <v>3.0065118307569998</v>
      </c>
      <c r="F75" s="32">
        <v>3.0065118307569998</v>
      </c>
      <c r="G75" s="32"/>
    </row>
    <row r="76" spans="2:7" x14ac:dyDescent="0.3">
      <c r="B76" s="32">
        <v>2.5662668735379999</v>
      </c>
      <c r="C76" s="32">
        <v>2.4670129330220001</v>
      </c>
      <c r="D76" s="32">
        <v>3.0282556031830001</v>
      </c>
      <c r="E76" s="32">
        <v>2.8638158065989998</v>
      </c>
      <c r="F76" s="32">
        <v>2.5105498151169998</v>
      </c>
      <c r="G76" s="32"/>
    </row>
    <row r="77" spans="2:7" x14ac:dyDescent="0.3">
      <c r="B77" s="32">
        <v>2.73245681008</v>
      </c>
      <c r="C77" s="32">
        <v>3.114009428383</v>
      </c>
      <c r="D77" s="32">
        <v>2.7132620653530002</v>
      </c>
      <c r="E77" s="32">
        <v>2.7132620653530002</v>
      </c>
      <c r="F77" s="32">
        <v>2.7132620653530002</v>
      </c>
      <c r="G77" s="32"/>
    </row>
    <row r="78" spans="2:7" x14ac:dyDescent="0.3">
      <c r="B78" s="32">
        <v>2.5208619930410001</v>
      </c>
      <c r="C78" s="32">
        <v>2.754263963563</v>
      </c>
      <c r="D78" s="32">
        <v>2.512252346645</v>
      </c>
      <c r="E78" s="32">
        <v>2.5168831870220001</v>
      </c>
      <c r="F78" s="32">
        <v>2.433816188267</v>
      </c>
      <c r="G78" s="32"/>
    </row>
    <row r="79" spans="2:7" x14ac:dyDescent="0.3">
      <c r="B79" s="32">
        <v>2.8084740997419999</v>
      </c>
      <c r="C79" s="32">
        <v>3.0643052023889998</v>
      </c>
      <c r="D79" s="32">
        <v>2.7666838725290002</v>
      </c>
      <c r="E79" s="32">
        <v>2.600436183881</v>
      </c>
      <c r="F79" s="32">
        <v>2.8244038397910001</v>
      </c>
      <c r="G79" s="32"/>
    </row>
    <row r="80" spans="2:7" x14ac:dyDescent="0.3">
      <c r="B80" s="32">
        <v>2.6506299659730002</v>
      </c>
      <c r="C80" s="32">
        <v>2.6226941377249999</v>
      </c>
      <c r="D80" s="32">
        <v>2.4512639557739999</v>
      </c>
      <c r="E80" s="32">
        <v>2.7409003811149999</v>
      </c>
      <c r="F80" s="32">
        <v>2.1133416058419998</v>
      </c>
      <c r="G80" s="32"/>
    </row>
    <row r="81" spans="2:7" x14ac:dyDescent="0.3">
      <c r="B81" s="32">
        <v>0.18047233104099999</v>
      </c>
      <c r="C81" s="32">
        <v>2.8338361319919998</v>
      </c>
      <c r="D81" s="32">
        <v>2.2907112028640002</v>
      </c>
      <c r="E81" s="32">
        <v>2.6920461814090002</v>
      </c>
      <c r="F81" s="32">
        <v>2.7621924996690002</v>
      </c>
      <c r="G81" s="32"/>
    </row>
    <row r="82" spans="2:7" x14ac:dyDescent="0.3">
      <c r="B82" s="32">
        <v>1.4045200293E-2</v>
      </c>
      <c r="C82" s="32">
        <v>2.2127226284139998</v>
      </c>
      <c r="D82" s="32">
        <v>3.0208117861889998</v>
      </c>
      <c r="E82" s="32">
        <v>3.0208117861889998</v>
      </c>
      <c r="F82" s="32">
        <v>3.0208117861889998</v>
      </c>
      <c r="G82" s="32"/>
    </row>
    <row r="83" spans="2:7" x14ac:dyDescent="0.3">
      <c r="B83" s="32">
        <v>0.44604119596800001</v>
      </c>
      <c r="C83" s="32">
        <v>2.8103552287900002</v>
      </c>
      <c r="D83" s="32">
        <v>2.6886545053000002</v>
      </c>
      <c r="E83" s="32">
        <v>2.5041033960669998</v>
      </c>
      <c r="F83" s="32">
        <v>2.5815078133639999</v>
      </c>
      <c r="G83" s="32"/>
    </row>
    <row r="84" spans="2:7" x14ac:dyDescent="0.3">
      <c r="B84" s="32">
        <v>0.32884453385000001</v>
      </c>
      <c r="C84" s="32">
        <v>2.3293703432389998</v>
      </c>
      <c r="D84" s="32">
        <v>2.6282734024669998</v>
      </c>
      <c r="E84" s="32">
        <v>2.6282734024669998</v>
      </c>
      <c r="F84" s="32">
        <v>2.6282734024669998</v>
      </c>
      <c r="G84" s="32"/>
    </row>
    <row r="85" spans="2:7" x14ac:dyDescent="0.3">
      <c r="B85" s="32">
        <v>2.5505618882890002</v>
      </c>
      <c r="C85" s="32">
        <v>2.6884611712650002</v>
      </c>
      <c r="D85" s="32">
        <v>2.9425800277579999</v>
      </c>
      <c r="E85" s="32">
        <v>3.2316744364200001</v>
      </c>
      <c r="F85" s="32">
        <v>2.8980543749269998</v>
      </c>
      <c r="G85" s="32"/>
    </row>
    <row r="86" spans="2:7" x14ac:dyDescent="0.3">
      <c r="B86" s="32">
        <v>2.8335024432470002</v>
      </c>
      <c r="C86" s="32">
        <v>0.81226438500200004</v>
      </c>
      <c r="D86" s="32">
        <v>2.6022183966419998</v>
      </c>
      <c r="E86" s="32">
        <v>2.4483422474530001</v>
      </c>
      <c r="F86" s="32">
        <v>2.722838340414</v>
      </c>
      <c r="G86" s="32"/>
    </row>
    <row r="87" spans="2:7" x14ac:dyDescent="0.3">
      <c r="B87" s="32">
        <v>2.6890389346910002</v>
      </c>
      <c r="C87" s="32">
        <v>2.5221349315110002</v>
      </c>
      <c r="D87" s="32">
        <v>2.8242567153909999</v>
      </c>
      <c r="E87" s="32">
        <v>2.7929625859209999</v>
      </c>
      <c r="F87" s="32">
        <v>2.585964310084</v>
      </c>
      <c r="G87" s="32"/>
    </row>
    <row r="88" spans="2:7" x14ac:dyDescent="0.3">
      <c r="B88" s="32">
        <v>0.255396273028</v>
      </c>
      <c r="C88" s="32">
        <v>2.9364026000450001</v>
      </c>
      <c r="D88" s="32">
        <v>3.157850198807</v>
      </c>
      <c r="E88" s="32">
        <v>2.6798980851760001</v>
      </c>
      <c r="F88" s="32">
        <v>2.4638565557810002</v>
      </c>
      <c r="G88" s="32"/>
    </row>
    <row r="89" spans="2:7" x14ac:dyDescent="0.3">
      <c r="B89" s="32">
        <v>0.12014056421700001</v>
      </c>
      <c r="C89" s="32">
        <v>2.5897973905649998</v>
      </c>
      <c r="D89" s="32">
        <v>2.912532979416</v>
      </c>
      <c r="E89" s="32">
        <v>2.6914845720330001</v>
      </c>
      <c r="F89" s="32">
        <v>2.6125428542979998</v>
      </c>
      <c r="G89" s="32"/>
    </row>
    <row r="90" spans="2:7" x14ac:dyDescent="0.3">
      <c r="B90" s="32">
        <v>0.54687337093499999</v>
      </c>
      <c r="C90" s="32">
        <v>2.9768957887099998</v>
      </c>
      <c r="D90" s="32">
        <v>2.9421436374800001</v>
      </c>
      <c r="E90" s="32">
        <v>2.5106408042899999</v>
      </c>
      <c r="F90" s="32">
        <v>2.4820609981459998</v>
      </c>
      <c r="G90" s="32"/>
    </row>
    <row r="91" spans="2:7" x14ac:dyDescent="0.3">
      <c r="B91" s="32">
        <v>1.464097808724</v>
      </c>
      <c r="C91" s="32">
        <v>2.6918767729369999</v>
      </c>
      <c r="D91" s="32">
        <v>2.5836344642890001</v>
      </c>
      <c r="E91" s="32">
        <v>2.5836344642890001</v>
      </c>
      <c r="F91" s="32">
        <v>2.5836344642890001</v>
      </c>
      <c r="G91" s="32"/>
    </row>
    <row r="92" spans="2:7" x14ac:dyDescent="0.3">
      <c r="B92" s="32">
        <v>2.5116509219559999</v>
      </c>
      <c r="C92" s="32">
        <v>2.3145702063570002</v>
      </c>
      <c r="D92" s="32">
        <v>2.8402194763259998</v>
      </c>
      <c r="E92" s="32">
        <v>2.7631913275120001</v>
      </c>
      <c r="F92" s="32">
        <v>2.4032525666020002</v>
      </c>
      <c r="G92" s="32"/>
    </row>
    <row r="93" spans="2:7" x14ac:dyDescent="0.3">
      <c r="B93" s="32">
        <v>0.76179541185599997</v>
      </c>
      <c r="C93" s="32">
        <v>2.616273637475</v>
      </c>
      <c r="D93" s="32">
        <v>2.5008613884309998</v>
      </c>
      <c r="E93" s="32">
        <v>3.083055060915</v>
      </c>
      <c r="F93" s="32">
        <v>2.7391075581650002</v>
      </c>
      <c r="G93" s="32"/>
    </row>
    <row r="94" spans="2:7" x14ac:dyDescent="0.3">
      <c r="B94" s="32">
        <v>2.8140564114390001</v>
      </c>
      <c r="C94" s="32">
        <v>2.9779222523860001</v>
      </c>
      <c r="D94" s="32">
        <v>2.841160464333</v>
      </c>
      <c r="E94" s="32">
        <v>2.9266198295430002</v>
      </c>
      <c r="F94" s="32">
        <v>2.624455535899</v>
      </c>
      <c r="G94" s="32"/>
    </row>
    <row r="95" spans="2:7" x14ac:dyDescent="0.3">
      <c r="B95" s="32">
        <v>2.9446802964160002</v>
      </c>
      <c r="C95" s="32">
        <v>2.5314936751300001</v>
      </c>
      <c r="D95" s="32">
        <v>2.7185719535819999</v>
      </c>
      <c r="E95" s="32">
        <v>2.7185719535819999</v>
      </c>
      <c r="F95" s="32">
        <v>2.7185719535819999</v>
      </c>
      <c r="G95" s="32"/>
    </row>
    <row r="96" spans="2:7" x14ac:dyDescent="0.3">
      <c r="B96" s="32">
        <v>0.59903431233100002</v>
      </c>
      <c r="C96" s="32">
        <v>2.6705701511019999</v>
      </c>
      <c r="D96" s="32">
        <v>2.7331115280340001</v>
      </c>
      <c r="E96" s="32">
        <v>3.0113733922389998</v>
      </c>
      <c r="F96" s="32">
        <v>2.5705794657440002</v>
      </c>
      <c r="G96" s="32"/>
    </row>
    <row r="97" spans="2:7" x14ac:dyDescent="0.3">
      <c r="B97" s="32">
        <v>0.87986960453800001</v>
      </c>
      <c r="C97" s="32">
        <v>1.533122746853</v>
      </c>
      <c r="D97" s="32">
        <v>2.7938689276240001</v>
      </c>
      <c r="E97" s="32">
        <v>2.8009240683850001</v>
      </c>
      <c r="F97" s="32">
        <v>2.8435349898859998</v>
      </c>
      <c r="G97" s="32"/>
    </row>
    <row r="98" spans="2:7" x14ac:dyDescent="0.3">
      <c r="B98" s="32">
        <v>0.26591451140099998</v>
      </c>
      <c r="C98" s="32">
        <v>3.2757824516920002</v>
      </c>
      <c r="D98" s="32">
        <v>3.016102158637</v>
      </c>
      <c r="E98" s="32">
        <v>2.6964560009929999</v>
      </c>
      <c r="F98" s="32">
        <v>2.9468704172489999</v>
      </c>
      <c r="G98" s="32"/>
    </row>
    <row r="99" spans="2:7" x14ac:dyDescent="0.3">
      <c r="B99" s="32">
        <v>0.33343078862600001</v>
      </c>
      <c r="C99" s="32">
        <v>2.295767682298</v>
      </c>
      <c r="D99" s="32">
        <v>2.7015803794369999</v>
      </c>
      <c r="E99" s="32">
        <v>2.6790886250849999</v>
      </c>
      <c r="F99" s="32">
        <v>3.032280276556</v>
      </c>
      <c r="G99" s="32"/>
    </row>
    <row r="100" spans="2:7" x14ac:dyDescent="0.3">
      <c r="B100" s="32">
        <v>2.7020808232209999</v>
      </c>
      <c r="C100" s="32">
        <v>2.6164942320760001</v>
      </c>
      <c r="D100" s="32">
        <v>2.7990402937579999</v>
      </c>
      <c r="E100" s="32">
        <v>3.1484578780889998</v>
      </c>
      <c r="F100" s="32">
        <v>2.4333137160809999</v>
      </c>
      <c r="G100" s="32"/>
    </row>
    <row r="101" spans="2:7" x14ac:dyDescent="0.3">
      <c r="B101" s="32">
        <v>1.1882990764579999</v>
      </c>
      <c r="C101" s="32">
        <v>2.8141219288310002</v>
      </c>
      <c r="D101" s="32">
        <v>2.673259224718</v>
      </c>
      <c r="E101" s="32">
        <v>2.3191601690699999</v>
      </c>
      <c r="F101" s="32">
        <v>2.6754818929490001</v>
      </c>
      <c r="G101" s="32"/>
    </row>
    <row r="102" spans="2:7" x14ac:dyDescent="0.3">
      <c r="B102" s="32"/>
      <c r="C102" s="32"/>
      <c r="D102" s="32"/>
      <c r="E102" s="32"/>
      <c r="F102" s="32"/>
      <c r="G102" s="32"/>
    </row>
    <row r="103" spans="2:7" x14ac:dyDescent="0.3">
      <c r="B103" s="32">
        <v>1.876895</v>
      </c>
      <c r="C103" s="32">
        <v>2.5824389999999999</v>
      </c>
      <c r="D103" s="32">
        <v>2.7038920000000002</v>
      </c>
      <c r="E103" s="32">
        <v>2.7113749999999999</v>
      </c>
      <c r="F103" s="32">
        <v>2.7073589999999998</v>
      </c>
      <c r="G103" s="32"/>
    </row>
    <row r="104" spans="2:7" x14ac:dyDescent="0.3">
      <c r="B104" s="32">
        <v>1.1113759999999999</v>
      </c>
      <c r="C104" s="32">
        <v>0.54999050000000005</v>
      </c>
      <c r="D104" s="32">
        <v>0.2435071</v>
      </c>
      <c r="E104" s="32">
        <v>0.24175579999999999</v>
      </c>
      <c r="F104" s="32">
        <v>0.24123159999999999</v>
      </c>
      <c r="G104" s="32"/>
    </row>
    <row r="105" spans="2:7" x14ac:dyDescent="0.3">
      <c r="B105" s="32">
        <v>0.21782580000000001</v>
      </c>
      <c r="C105" s="32">
        <v>0.10779619999999999</v>
      </c>
      <c r="D105" s="32">
        <v>4.7726520000000001E-2</v>
      </c>
      <c r="E105" s="32">
        <v>4.7383269999999998E-2</v>
      </c>
      <c r="F105" s="32">
        <v>4.7280530000000001E-2</v>
      </c>
      <c r="G105" s="32"/>
    </row>
    <row r="106" spans="2:7" x14ac:dyDescent="0.3">
      <c r="B106">
        <v>42</v>
      </c>
      <c r="C106">
        <v>15</v>
      </c>
      <c r="D106">
        <v>7</v>
      </c>
      <c r="E106">
        <v>5</v>
      </c>
      <c r="F106">
        <v>6</v>
      </c>
    </row>
    <row r="107" spans="2:7" x14ac:dyDescent="0.3">
      <c r="B107">
        <v>58</v>
      </c>
      <c r="C107">
        <v>85</v>
      </c>
      <c r="D107">
        <v>93</v>
      </c>
      <c r="E107">
        <v>95</v>
      </c>
      <c r="F107">
        <v>94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4954-B822-463F-AF49-CD5C62D3DBE0}">
  <dimension ref="A1:AA107"/>
  <sheetViews>
    <sheetView topLeftCell="E6" zoomScale="98" zoomScaleNormal="115" workbookViewId="0">
      <selection activeCell="N26" sqref="N26"/>
    </sheetView>
  </sheetViews>
  <sheetFormatPr defaultRowHeight="14.4" x14ac:dyDescent="0.3"/>
  <cols>
    <col min="1" max="1" width="29.33203125" bestFit="1" customWidth="1"/>
    <col min="2" max="3" width="15.33203125" bestFit="1" customWidth="1"/>
    <col min="4" max="4" width="15.6640625" bestFit="1" customWidth="1"/>
    <col min="5" max="5" width="17.44140625" bestFit="1" customWidth="1"/>
    <col min="6" max="6" width="16.33203125" bestFit="1" customWidth="1"/>
    <col min="7" max="7" width="10.6640625" customWidth="1"/>
    <col min="10" max="10" width="10" bestFit="1" customWidth="1"/>
    <col min="11" max="13" width="8.5546875" customWidth="1"/>
    <col min="14" max="14" width="12" bestFit="1" customWidth="1"/>
  </cols>
  <sheetData>
    <row r="1" spans="1:22" ht="18" x14ac:dyDescent="0.35">
      <c r="A1" s="2" t="s">
        <v>82</v>
      </c>
      <c r="B1" s="5">
        <v>1</v>
      </c>
      <c r="C1" s="5">
        <v>2</v>
      </c>
      <c r="D1" s="5">
        <v>3</v>
      </c>
      <c r="E1" s="5">
        <v>4</v>
      </c>
      <c r="F1" s="40">
        <v>5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</row>
    <row r="2" spans="1:22" x14ac:dyDescent="0.3">
      <c r="B2" s="27">
        <v>0.87604672722999999</v>
      </c>
      <c r="C2" s="27">
        <v>1.5172411744909999</v>
      </c>
      <c r="D2" s="27">
        <v>4.0562994447270002</v>
      </c>
      <c r="E2" s="26">
        <v>7.7896681003459998</v>
      </c>
      <c r="F2" s="25">
        <v>18.806438496439998</v>
      </c>
      <c r="G2" s="38"/>
      <c r="H2" s="41"/>
      <c r="I2" s="41"/>
      <c r="J2" s="38"/>
      <c r="K2" s="41"/>
      <c r="L2" s="41"/>
      <c r="M2" s="38"/>
      <c r="N2" s="41"/>
      <c r="O2" s="41"/>
      <c r="P2" s="38"/>
      <c r="Q2" s="41"/>
      <c r="R2" s="41"/>
      <c r="S2" s="38"/>
      <c r="T2" s="41"/>
      <c r="U2" s="41"/>
      <c r="V2" s="38"/>
    </row>
    <row r="3" spans="1:22" x14ac:dyDescent="0.3">
      <c r="B3" s="27">
        <v>0.85404973858400002</v>
      </c>
      <c r="C3" s="27">
        <v>1.5132249484239999</v>
      </c>
      <c r="D3" s="27">
        <v>3.7289819281869998</v>
      </c>
      <c r="E3" s="26">
        <v>8.4976698922310003</v>
      </c>
      <c r="F3" s="25">
        <v>4.6385978469050002</v>
      </c>
      <c r="G3" s="38"/>
      <c r="H3" s="34"/>
      <c r="I3" s="34"/>
      <c r="J3" s="38"/>
      <c r="K3" s="34"/>
      <c r="L3" s="34"/>
      <c r="M3" s="38"/>
      <c r="N3" s="34"/>
      <c r="O3" s="34"/>
      <c r="P3" s="38"/>
      <c r="Q3" s="34"/>
      <c r="R3" s="34"/>
      <c r="S3" s="38"/>
      <c r="T3" s="34"/>
      <c r="U3" s="34"/>
      <c r="V3" s="38"/>
    </row>
    <row r="4" spans="1:22" x14ac:dyDescent="0.3">
      <c r="B4" s="27">
        <v>0.88770347338800004</v>
      </c>
      <c r="C4" s="27">
        <v>1.4150044923159999</v>
      </c>
      <c r="D4" s="27">
        <v>3.8964037015690001</v>
      </c>
      <c r="E4" s="26">
        <v>7.0514504815599999</v>
      </c>
      <c r="F4" s="25">
        <v>43.625000000044999</v>
      </c>
      <c r="G4" s="38"/>
      <c r="H4" s="34"/>
      <c r="I4" s="34"/>
      <c r="J4" s="38"/>
      <c r="K4" s="34"/>
      <c r="L4" s="34"/>
      <c r="M4" s="38"/>
      <c r="N4" s="34"/>
      <c r="O4" s="34"/>
      <c r="P4" s="38"/>
      <c r="Q4" s="34"/>
      <c r="R4" s="34"/>
      <c r="S4" s="38"/>
      <c r="T4" s="34"/>
      <c r="U4" s="34"/>
      <c r="V4" s="38"/>
    </row>
    <row r="5" spans="1:22" x14ac:dyDescent="0.3">
      <c r="B5" s="35">
        <v>0.90923244385799995</v>
      </c>
      <c r="C5" s="27">
        <v>1.5098145449860001</v>
      </c>
      <c r="D5" s="27">
        <v>3.6261334907089999</v>
      </c>
      <c r="E5" s="26">
        <v>6.6455348244039998</v>
      </c>
      <c r="F5" s="25">
        <v>54.808333333415</v>
      </c>
      <c r="G5" s="38"/>
      <c r="H5" s="34"/>
      <c r="I5" s="34"/>
      <c r="J5" s="38"/>
      <c r="K5" s="34"/>
      <c r="L5" s="34"/>
      <c r="M5" s="38"/>
      <c r="N5" s="34"/>
      <c r="O5" s="34"/>
      <c r="P5" s="38"/>
      <c r="Q5" s="34"/>
      <c r="R5" s="34"/>
      <c r="S5" s="38"/>
      <c r="T5" s="34"/>
      <c r="U5" s="34"/>
      <c r="V5" s="38"/>
    </row>
    <row r="6" spans="1:22" x14ac:dyDescent="0.3">
      <c r="B6">
        <v>0.88719641360400003</v>
      </c>
      <c r="C6" s="27">
        <v>1.5498687504299999</v>
      </c>
      <c r="D6" s="27">
        <v>3.6988923988960001</v>
      </c>
      <c r="E6" s="26">
        <v>7.3710033249700002</v>
      </c>
      <c r="F6" s="25">
        <v>47.507437564010999</v>
      </c>
      <c r="G6" s="38"/>
      <c r="H6" s="34"/>
      <c r="I6" s="34"/>
      <c r="J6" s="38"/>
      <c r="K6" s="34"/>
      <c r="L6" s="34"/>
      <c r="M6" s="38"/>
      <c r="N6" s="34"/>
      <c r="O6" s="34"/>
      <c r="P6" s="38"/>
      <c r="Q6" s="34"/>
      <c r="R6" s="34"/>
      <c r="S6" s="38"/>
      <c r="T6" s="34"/>
      <c r="U6" s="34"/>
      <c r="V6" s="38"/>
    </row>
    <row r="7" spans="1:22" x14ac:dyDescent="0.3">
      <c r="B7">
        <v>0.90258093731</v>
      </c>
      <c r="C7" s="27">
        <v>1.4055216920560001</v>
      </c>
      <c r="D7" s="27">
        <v>3.650018635186</v>
      </c>
      <c r="E7" s="26">
        <v>1.2637382011130001</v>
      </c>
      <c r="F7" s="25">
        <v>43.523333333377998</v>
      </c>
      <c r="G7" s="38"/>
      <c r="H7" s="34"/>
      <c r="I7" s="34"/>
      <c r="J7" s="38"/>
      <c r="K7" s="34"/>
      <c r="L7" s="34"/>
      <c r="M7" s="38"/>
      <c r="N7" s="34"/>
      <c r="O7" s="34"/>
      <c r="P7" s="38"/>
      <c r="Q7" s="34"/>
      <c r="R7" s="34"/>
      <c r="S7" s="38"/>
      <c r="T7" s="34"/>
      <c r="U7" s="34"/>
      <c r="V7" s="38"/>
    </row>
    <row r="8" spans="1:22" x14ac:dyDescent="0.3">
      <c r="B8">
        <v>0.91092438151300004</v>
      </c>
      <c r="C8" s="27">
        <v>1.577023709074</v>
      </c>
      <c r="D8" s="27">
        <v>4.3101477394619998</v>
      </c>
      <c r="E8" s="26">
        <v>8.966898291423</v>
      </c>
      <c r="F8" s="25">
        <v>51.351666666737003</v>
      </c>
      <c r="G8" s="38"/>
      <c r="H8" s="34"/>
      <c r="I8" s="34"/>
      <c r="J8" s="38"/>
      <c r="K8" s="34"/>
      <c r="L8" s="34"/>
      <c r="M8" s="38"/>
      <c r="N8" s="34"/>
      <c r="O8" s="34"/>
      <c r="P8" s="38"/>
      <c r="Q8" s="34"/>
      <c r="R8" s="34"/>
      <c r="S8" s="38"/>
      <c r="T8" s="34"/>
      <c r="U8" s="34"/>
      <c r="V8" s="38"/>
    </row>
    <row r="9" spans="1:22" x14ac:dyDescent="0.3">
      <c r="B9">
        <v>0.86575362212899998</v>
      </c>
      <c r="C9" s="27">
        <v>1.5000511039040001</v>
      </c>
      <c r="D9" s="27">
        <v>4.2556438332880004</v>
      </c>
      <c r="E9" s="26">
        <v>7.819098354616</v>
      </c>
      <c r="F9" s="25">
        <v>22.169565861085001</v>
      </c>
      <c r="G9" s="38"/>
      <c r="H9" s="34"/>
      <c r="I9" s="34"/>
      <c r="J9" s="38"/>
      <c r="K9" s="34"/>
      <c r="L9" s="34"/>
      <c r="M9" s="38"/>
      <c r="N9" s="34"/>
      <c r="O9" s="34"/>
      <c r="P9" s="38"/>
      <c r="Q9" s="34"/>
      <c r="R9" s="34"/>
      <c r="S9" s="38"/>
      <c r="T9" s="34"/>
      <c r="U9" s="34"/>
      <c r="V9" s="38"/>
    </row>
    <row r="10" spans="1:22" x14ac:dyDescent="0.3">
      <c r="B10">
        <v>0.90071531243400005</v>
      </c>
      <c r="C10" s="27">
        <v>1.466155404093</v>
      </c>
      <c r="D10" s="27">
        <v>3.8390403274509999</v>
      </c>
      <c r="E10" s="26">
        <v>8.3761648460420002</v>
      </c>
      <c r="F10" s="25">
        <v>11.754356966409</v>
      </c>
      <c r="G10" s="38"/>
      <c r="H10" s="34"/>
      <c r="I10" s="34"/>
      <c r="J10" s="38"/>
      <c r="K10" s="34"/>
      <c r="L10" s="34"/>
      <c r="M10" s="38"/>
      <c r="N10" s="34"/>
      <c r="O10" s="34"/>
      <c r="P10" s="38"/>
      <c r="Q10" s="34"/>
      <c r="R10" s="34"/>
      <c r="S10" s="38"/>
      <c r="T10" s="34"/>
      <c r="U10" s="34"/>
      <c r="V10" s="38"/>
    </row>
    <row r="11" spans="1:22" x14ac:dyDescent="0.3">
      <c r="B11">
        <v>0.88552859026999997</v>
      </c>
      <c r="C11" s="27">
        <v>1.512535541219</v>
      </c>
      <c r="D11" s="27">
        <v>4.7197214520930002</v>
      </c>
      <c r="E11" s="26">
        <v>9.2439396974349997</v>
      </c>
      <c r="F11" s="25">
        <v>52.775000000075003</v>
      </c>
      <c r="G11" s="38"/>
      <c r="H11" s="34"/>
      <c r="I11" s="34"/>
      <c r="J11" s="38"/>
      <c r="K11" s="34"/>
      <c r="L11" s="34"/>
      <c r="M11" s="38"/>
      <c r="N11" s="34"/>
      <c r="O11" s="34"/>
      <c r="P11" s="38"/>
      <c r="Q11" s="34"/>
      <c r="R11" s="34"/>
      <c r="S11" s="38"/>
      <c r="T11" s="34"/>
      <c r="U11" s="34"/>
      <c r="V11" s="38"/>
    </row>
    <row r="12" spans="1:22" x14ac:dyDescent="0.3">
      <c r="B12">
        <v>0.89493979655400002</v>
      </c>
      <c r="C12" s="27">
        <v>1.5054151122449999</v>
      </c>
      <c r="D12" s="27">
        <v>3.9876462208630001</v>
      </c>
      <c r="E12" s="26">
        <v>6.5832288713639997</v>
      </c>
      <c r="F12" s="25">
        <v>33.351604740898999</v>
      </c>
      <c r="G12" s="38"/>
      <c r="H12" s="34"/>
      <c r="I12" s="34"/>
      <c r="J12" s="38"/>
      <c r="K12" s="34"/>
      <c r="L12" s="34"/>
      <c r="M12" s="38"/>
      <c r="N12" s="34"/>
      <c r="O12" s="34"/>
      <c r="P12" s="38"/>
      <c r="Q12" s="34"/>
      <c r="R12" s="34"/>
      <c r="S12" s="38"/>
      <c r="T12" s="34"/>
      <c r="U12" s="34"/>
      <c r="V12" s="38"/>
    </row>
    <row r="13" spans="1:22" x14ac:dyDescent="0.3">
      <c r="B13">
        <v>0.90848455993900001</v>
      </c>
      <c r="C13" s="27">
        <v>1.4302193196699999</v>
      </c>
      <c r="D13" s="27">
        <v>3.8287625810389998</v>
      </c>
      <c r="E13" s="26">
        <v>7.3065468423480002</v>
      </c>
      <c r="F13" s="25">
        <v>41.795000000039003</v>
      </c>
      <c r="G13" s="38"/>
      <c r="H13" s="34"/>
      <c r="I13" s="34"/>
      <c r="J13" s="38"/>
      <c r="K13" s="34"/>
      <c r="L13" s="34"/>
      <c r="M13" s="38"/>
      <c r="N13" s="34"/>
      <c r="O13" s="34"/>
      <c r="P13" s="38"/>
      <c r="Q13" s="34"/>
      <c r="R13" s="34"/>
      <c r="S13" s="38"/>
      <c r="T13" s="34"/>
      <c r="U13" s="34"/>
      <c r="V13" s="38"/>
    </row>
    <row r="14" spans="1:22" x14ac:dyDescent="0.3">
      <c r="C14" s="27">
        <v>1.518264199558</v>
      </c>
      <c r="D14" s="27">
        <v>4.0104063751770003</v>
      </c>
      <c r="E14" s="26">
        <v>6.4400887999360004</v>
      </c>
      <c r="F14" s="25">
        <v>6.8486570786899996</v>
      </c>
      <c r="G14" s="38"/>
      <c r="H14" s="34"/>
      <c r="I14" s="34"/>
      <c r="J14" s="38"/>
      <c r="K14" s="34"/>
      <c r="L14" s="34"/>
      <c r="M14" s="38"/>
      <c r="N14" s="34"/>
      <c r="O14" s="34"/>
      <c r="P14" s="38"/>
      <c r="Q14" s="34"/>
      <c r="R14" s="34"/>
      <c r="S14" s="38"/>
      <c r="T14" s="34"/>
      <c r="U14" s="34"/>
      <c r="V14" s="38"/>
    </row>
    <row r="15" spans="1:22" x14ac:dyDescent="0.3">
      <c r="C15" s="27">
        <v>1.4199506748399999</v>
      </c>
      <c r="D15" s="27">
        <v>3.7657399291170002</v>
      </c>
      <c r="E15" s="26">
        <v>6.8158732624590002</v>
      </c>
      <c r="F15" s="25">
        <v>44.540000000048003</v>
      </c>
      <c r="G15" s="38"/>
      <c r="H15" s="34"/>
      <c r="I15" s="34"/>
      <c r="J15" s="38"/>
      <c r="K15" s="34"/>
      <c r="L15" s="34"/>
      <c r="M15" s="38"/>
      <c r="N15" s="34"/>
      <c r="O15" s="34"/>
      <c r="P15" s="38"/>
      <c r="Q15" s="34"/>
      <c r="R15" s="34"/>
      <c r="S15" s="38"/>
      <c r="T15" s="34"/>
      <c r="U15" s="34"/>
      <c r="V15" s="38"/>
    </row>
    <row r="16" spans="1:22" x14ac:dyDescent="0.3">
      <c r="C16" s="27">
        <v>1.5605742412379999</v>
      </c>
      <c r="D16" s="27">
        <v>4.1359511341299999</v>
      </c>
      <c r="E16" s="26">
        <v>8.1804451835840002</v>
      </c>
      <c r="F16" s="25">
        <v>59.791368229520003</v>
      </c>
      <c r="G16" s="38"/>
      <c r="H16" s="34"/>
      <c r="I16" s="34"/>
      <c r="J16" s="38"/>
      <c r="K16" s="34"/>
      <c r="L16" s="34"/>
      <c r="M16" s="38"/>
      <c r="N16" s="34"/>
      <c r="O16" s="34"/>
      <c r="P16" s="38"/>
      <c r="Q16" s="34"/>
      <c r="R16" s="34"/>
      <c r="S16" s="38"/>
      <c r="T16" s="34"/>
      <c r="U16" s="34"/>
      <c r="V16" s="38"/>
    </row>
    <row r="17" spans="3:27" x14ac:dyDescent="0.3">
      <c r="C17" s="27">
        <v>1.466749173085</v>
      </c>
      <c r="D17" s="27">
        <v>3.6144987803280002</v>
      </c>
      <c r="E17" s="26">
        <v>8.509439423661</v>
      </c>
      <c r="F17" s="25">
        <v>17.841254688711</v>
      </c>
      <c r="G17" s="38"/>
      <c r="H17" s="34"/>
      <c r="I17" s="34"/>
      <c r="J17" s="38"/>
      <c r="K17" s="34"/>
      <c r="L17" s="34"/>
      <c r="M17" s="38"/>
      <c r="N17" s="34"/>
      <c r="O17" s="34"/>
      <c r="P17" s="38"/>
      <c r="Q17" s="34"/>
      <c r="R17" s="34"/>
      <c r="S17" s="38"/>
      <c r="T17" s="34"/>
      <c r="U17" s="34"/>
      <c r="V17" s="38"/>
    </row>
    <row r="18" spans="3:27" x14ac:dyDescent="0.3">
      <c r="C18" s="27">
        <v>1.5205009365440001</v>
      </c>
      <c r="D18" s="27">
        <v>4.3676144652959996</v>
      </c>
      <c r="E18" s="26">
        <v>9.3823864399649999</v>
      </c>
      <c r="F18" s="25">
        <v>6.8731690753340002</v>
      </c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</row>
    <row r="19" spans="3:27" x14ac:dyDescent="0.3">
      <c r="C19" s="27">
        <v>1.4159262342050001</v>
      </c>
      <c r="D19" s="27">
        <v>3.5430163612580001</v>
      </c>
      <c r="E19" s="26">
        <v>6.3058503580109999</v>
      </c>
      <c r="F19" s="25">
        <v>44.641666666714997</v>
      </c>
    </row>
    <row r="20" spans="3:27" x14ac:dyDescent="0.3">
      <c r="C20" s="27">
        <v>1.5053422217250001</v>
      </c>
      <c r="D20" s="27">
        <v>3.2419786295619999</v>
      </c>
      <c r="E20" s="26">
        <v>2.6286982473170002</v>
      </c>
      <c r="F20" s="25">
        <v>3.3197994707439999</v>
      </c>
    </row>
    <row r="21" spans="3:27" x14ac:dyDescent="0.3">
      <c r="C21" s="27">
        <v>1.516278597243</v>
      </c>
      <c r="D21" s="27">
        <v>3.5174028422210002</v>
      </c>
      <c r="E21" s="26">
        <v>6.157607021694</v>
      </c>
      <c r="F21" s="25">
        <v>25.640043198548</v>
      </c>
    </row>
    <row r="22" spans="3:27" x14ac:dyDescent="0.3">
      <c r="C22" s="27">
        <v>1.5060140011359999</v>
      </c>
      <c r="D22" s="27">
        <v>3.8510803667159998</v>
      </c>
      <c r="E22" s="26">
        <v>8.1925947189859993</v>
      </c>
      <c r="F22" s="25">
        <v>38.979282974694001</v>
      </c>
    </row>
    <row r="23" spans="3:27" x14ac:dyDescent="0.3">
      <c r="C23" s="27">
        <v>1.3847121120579999</v>
      </c>
      <c r="D23" s="27">
        <v>4.665127059624</v>
      </c>
      <c r="E23" s="26">
        <v>7.8037423894330002</v>
      </c>
      <c r="F23" s="25">
        <v>37.770143256421001</v>
      </c>
    </row>
    <row r="24" spans="3:27" x14ac:dyDescent="0.3">
      <c r="C24" s="27">
        <v>1.6192522293130001</v>
      </c>
      <c r="D24" s="27">
        <v>3.7353181115549998</v>
      </c>
      <c r="E24" s="26">
        <v>8.4686878116170003</v>
      </c>
      <c r="F24" s="25">
        <v>44.133333333380001</v>
      </c>
    </row>
    <row r="25" spans="3:27" x14ac:dyDescent="0.3">
      <c r="C25" s="27">
        <v>1.43538439407</v>
      </c>
      <c r="D25" s="27">
        <v>3.2838696861569998</v>
      </c>
      <c r="E25" s="26">
        <v>10.624871360009999</v>
      </c>
      <c r="F25" s="25">
        <v>31.772192582877999</v>
      </c>
    </row>
    <row r="26" spans="3:27" x14ac:dyDescent="0.3">
      <c r="C26" s="27">
        <v>1.5177131233729999</v>
      </c>
      <c r="D26" s="27">
        <v>3.9469517269369998</v>
      </c>
      <c r="E26" s="26">
        <v>9.3229599020489999</v>
      </c>
      <c r="F26" s="25">
        <v>66.500000000119996</v>
      </c>
    </row>
    <row r="27" spans="3:27" x14ac:dyDescent="0.3">
      <c r="C27" s="27">
        <v>1.50588243868</v>
      </c>
      <c r="D27" s="27">
        <v>4.2900761877109996</v>
      </c>
      <c r="E27" s="26">
        <v>9.3583916584440008</v>
      </c>
      <c r="F27" s="25">
        <v>37.931666666692998</v>
      </c>
    </row>
    <row r="28" spans="3:27" x14ac:dyDescent="0.3">
      <c r="C28" s="27">
        <v>1.5955409085709999</v>
      </c>
      <c r="D28" s="27">
        <v>3.4928814389279998</v>
      </c>
      <c r="E28" s="26">
        <v>7.0552600925439997</v>
      </c>
      <c r="F28" s="25">
        <v>43.933316811852997</v>
      </c>
    </row>
    <row r="29" spans="3:27" x14ac:dyDescent="0.3">
      <c r="C29" s="27">
        <v>1.5052626483960001</v>
      </c>
      <c r="D29" s="27">
        <v>3.9237059339610001</v>
      </c>
      <c r="E29" s="26">
        <v>6.8557732414699997</v>
      </c>
      <c r="F29" s="25">
        <v>41.761008265168002</v>
      </c>
    </row>
    <row r="30" spans="3:27" x14ac:dyDescent="0.3">
      <c r="C30" s="27">
        <v>1.507933154087</v>
      </c>
      <c r="D30" s="27">
        <v>3.6849329108500002</v>
      </c>
      <c r="E30" s="26">
        <v>9.0199847544940006</v>
      </c>
      <c r="F30" s="25">
        <v>40.778333333368998</v>
      </c>
      <c r="AA30" s="7"/>
    </row>
    <row r="31" spans="3:27" x14ac:dyDescent="0.3">
      <c r="C31" s="27">
        <v>1.4529564990179999</v>
      </c>
      <c r="D31" s="27">
        <v>3.8092677929969998</v>
      </c>
      <c r="E31" s="26">
        <v>7.7473791118369997</v>
      </c>
      <c r="F31" s="25">
        <v>68.736666666793994</v>
      </c>
    </row>
    <row r="32" spans="3:27" x14ac:dyDescent="0.3">
      <c r="C32" s="27">
        <v>1.507336224056</v>
      </c>
      <c r="D32" s="27">
        <v>3.9564757152249999</v>
      </c>
      <c r="E32" s="26">
        <v>7.9674833771870004</v>
      </c>
      <c r="F32" s="25">
        <v>42.811666666709002</v>
      </c>
    </row>
    <row r="33" spans="3:26" x14ac:dyDescent="0.3">
      <c r="C33" s="27">
        <v>1.4496564111400001</v>
      </c>
      <c r="D33" s="27">
        <v>3.8313341512469998</v>
      </c>
      <c r="E33" s="26">
        <v>7.7692897538160004</v>
      </c>
      <c r="F33" s="25">
        <v>12.948668553097001</v>
      </c>
      <c r="Z33" s="7"/>
    </row>
    <row r="34" spans="3:26" x14ac:dyDescent="0.3">
      <c r="C34" s="27">
        <v>1.5112716927580001</v>
      </c>
      <c r="D34" s="27">
        <v>3.817785076417</v>
      </c>
      <c r="E34" s="26">
        <v>6.3764798294840004</v>
      </c>
      <c r="F34" s="25">
        <v>45.963333333385997</v>
      </c>
    </row>
    <row r="35" spans="3:26" x14ac:dyDescent="0.3">
      <c r="C35" s="27">
        <v>1.5023730209370001</v>
      </c>
      <c r="D35" s="27">
        <v>3.608815368783</v>
      </c>
      <c r="E35" s="26">
        <v>7.675246755062</v>
      </c>
      <c r="F35" s="25">
        <v>48.980453980709001</v>
      </c>
    </row>
    <row r="36" spans="3:26" x14ac:dyDescent="0.3">
      <c r="C36" s="27">
        <v>1.458241987182</v>
      </c>
      <c r="D36" s="27">
        <v>4.1086055244519999</v>
      </c>
      <c r="E36" s="26">
        <v>7.744143763017</v>
      </c>
      <c r="F36" s="25">
        <v>37.321666666691002</v>
      </c>
    </row>
    <row r="37" spans="3:26" x14ac:dyDescent="0.3">
      <c r="C37" s="27">
        <v>1.494475019797</v>
      </c>
      <c r="D37" s="27">
        <v>3.9407103262860002</v>
      </c>
      <c r="E37" s="26">
        <v>7.9486757292080004</v>
      </c>
      <c r="F37" s="25">
        <v>28.948103706203</v>
      </c>
    </row>
    <row r="38" spans="3:26" x14ac:dyDescent="0.3">
      <c r="C38" s="27">
        <v>1.5057154288979999</v>
      </c>
      <c r="D38" s="27">
        <v>4.1386220744470004</v>
      </c>
      <c r="E38" s="26">
        <v>6.6485224730740002</v>
      </c>
      <c r="F38" s="25">
        <v>57.146666666755998</v>
      </c>
    </row>
    <row r="39" spans="3:26" x14ac:dyDescent="0.3">
      <c r="C39" s="27">
        <v>1.4257705380000001</v>
      </c>
      <c r="D39" s="27">
        <v>3.945837678627</v>
      </c>
      <c r="E39" s="26">
        <v>7.5182340156869998</v>
      </c>
      <c r="F39" s="25">
        <v>34.780000000016003</v>
      </c>
    </row>
    <row r="40" spans="3:26" x14ac:dyDescent="0.3">
      <c r="C40" s="27">
        <v>1.6360775122989999</v>
      </c>
      <c r="D40" s="27">
        <v>3.574575105808</v>
      </c>
      <c r="E40" s="26">
        <v>8.7086639404019994</v>
      </c>
      <c r="F40" s="25">
        <v>34.881666666683003</v>
      </c>
    </row>
    <row r="41" spans="3:26" x14ac:dyDescent="0.3">
      <c r="C41" s="27">
        <v>1.5357421233199999</v>
      </c>
      <c r="D41" s="27">
        <v>4.0158578418059996</v>
      </c>
      <c r="E41" s="26">
        <v>5.2306924528909997</v>
      </c>
      <c r="F41" s="25">
        <v>43.828333333379</v>
      </c>
    </row>
    <row r="42" spans="3:26" x14ac:dyDescent="0.3">
      <c r="C42" s="27">
        <v>1.4682383112699999</v>
      </c>
      <c r="D42" s="27">
        <v>3.4727053840840001</v>
      </c>
      <c r="E42" s="26">
        <v>4.983207719908</v>
      </c>
      <c r="F42" s="25">
        <v>12.714078410231</v>
      </c>
    </row>
    <row r="43" spans="3:26" x14ac:dyDescent="0.3">
      <c r="C43" s="27">
        <v>1.5667437648019999</v>
      </c>
      <c r="D43" s="27">
        <v>3.6273319481809998</v>
      </c>
      <c r="E43" s="26">
        <v>7.9119829456449997</v>
      </c>
      <c r="F43" s="25">
        <v>13.623423842068</v>
      </c>
    </row>
    <row r="44" spans="3:26" x14ac:dyDescent="0.3">
      <c r="C44" s="27">
        <v>1.515540547017</v>
      </c>
      <c r="D44" s="27">
        <v>3.5620828852709998</v>
      </c>
      <c r="E44" s="26">
        <v>7.0267725342949996</v>
      </c>
      <c r="F44" s="25">
        <v>47.386666666723997</v>
      </c>
    </row>
    <row r="45" spans="3:26" x14ac:dyDescent="0.3">
      <c r="C45" s="27">
        <v>1.3813238611109999</v>
      </c>
      <c r="D45" s="27">
        <v>4.1465761017649996</v>
      </c>
      <c r="E45" s="26">
        <v>6.3266423762199997</v>
      </c>
      <c r="F45" s="25">
        <v>10.009298885318</v>
      </c>
    </row>
    <row r="46" spans="3:26" x14ac:dyDescent="0.3">
      <c r="C46" s="27">
        <v>1.6094302490779999</v>
      </c>
      <c r="D46" s="27">
        <v>3.8549689847150002</v>
      </c>
      <c r="E46" s="26">
        <v>5.9773948988000001</v>
      </c>
      <c r="F46" s="25">
        <v>1.440180186673</v>
      </c>
    </row>
    <row r="47" spans="3:26" x14ac:dyDescent="0.3">
      <c r="C47" s="27">
        <v>1.51010830816</v>
      </c>
      <c r="D47" s="27">
        <v>3.4342239701119999</v>
      </c>
      <c r="E47" s="26">
        <v>6.7258652891709998</v>
      </c>
      <c r="F47" s="25">
        <v>45.048333333382999</v>
      </c>
    </row>
    <row r="48" spans="3:26" x14ac:dyDescent="0.3">
      <c r="C48" s="27">
        <v>1.5100668877829999</v>
      </c>
      <c r="D48" s="27">
        <v>4.4571296562900002</v>
      </c>
      <c r="E48" s="26">
        <v>6.4752025283070003</v>
      </c>
      <c r="F48" s="25">
        <v>32.019551585031998</v>
      </c>
    </row>
    <row r="49" spans="3:6" x14ac:dyDescent="0.3">
      <c r="C49" s="27">
        <v>1.3832194129149999</v>
      </c>
      <c r="D49" s="27">
        <v>4.1336125850140002</v>
      </c>
      <c r="E49" s="26">
        <v>7.5865935128739999</v>
      </c>
      <c r="F49" s="25">
        <v>13.649397657737</v>
      </c>
    </row>
    <row r="50" spans="3:6" x14ac:dyDescent="0.3">
      <c r="C50" s="27">
        <v>1.4149147607279999</v>
      </c>
      <c r="D50" s="27">
        <v>4.4047257912399997</v>
      </c>
      <c r="E50" s="26">
        <v>7.4126847999300001</v>
      </c>
      <c r="F50" s="25">
        <v>35.088212220598002</v>
      </c>
    </row>
    <row r="51" spans="3:6" x14ac:dyDescent="0.3">
      <c r="C51" s="27">
        <v>1.5140882448699999</v>
      </c>
      <c r="D51" s="27">
        <v>4.1414562610669998</v>
      </c>
      <c r="E51" s="26">
        <v>8.2242991550039992</v>
      </c>
      <c r="F51" s="25">
        <v>40.981666666702999</v>
      </c>
    </row>
    <row r="52" spans="3:6" x14ac:dyDescent="0.3">
      <c r="C52" s="27">
        <v>1.3933529131789999</v>
      </c>
      <c r="D52" s="27">
        <v>4.2242241004009999</v>
      </c>
      <c r="E52" s="26">
        <v>8.3980993252170002</v>
      </c>
      <c r="F52" s="25">
        <v>61.925000000105001</v>
      </c>
    </row>
    <row r="53" spans="3:6" x14ac:dyDescent="0.3">
      <c r="C53" s="27">
        <v>1.5103964441369999</v>
      </c>
      <c r="D53" s="27">
        <v>3.5936734627589999</v>
      </c>
      <c r="E53" s="26">
        <v>8.0791573659899996</v>
      </c>
      <c r="F53" s="25">
        <v>52.266666666740001</v>
      </c>
    </row>
    <row r="54" spans="3:6" x14ac:dyDescent="0.3">
      <c r="C54" s="27">
        <v>1.5073375656270001</v>
      </c>
      <c r="D54" s="27">
        <v>3.8483555746690001</v>
      </c>
      <c r="E54" s="26">
        <v>7.1558567692270003</v>
      </c>
      <c r="F54" s="25">
        <v>3.1468423873960001</v>
      </c>
    </row>
    <row r="55" spans="3:6" x14ac:dyDescent="0.3">
      <c r="C55" s="27">
        <v>1.6081194737719999</v>
      </c>
      <c r="D55" s="27">
        <v>3.951121177304</v>
      </c>
      <c r="E55" s="26">
        <v>8.6821299416799995</v>
      </c>
      <c r="F55" s="25">
        <v>5.6251095913320004</v>
      </c>
    </row>
    <row r="56" spans="3:6" x14ac:dyDescent="0.3">
      <c r="C56" s="27">
        <v>1.338570728881</v>
      </c>
      <c r="D56" s="27">
        <v>3.8520664488819998</v>
      </c>
      <c r="E56" s="26">
        <v>5.5900058761839997</v>
      </c>
      <c r="F56" s="25">
        <v>58.773333333427999</v>
      </c>
    </row>
    <row r="57" spans="3:6" x14ac:dyDescent="0.3">
      <c r="C57" s="27">
        <v>1.6468233608359999</v>
      </c>
      <c r="D57" s="27">
        <v>4.1581566508260002</v>
      </c>
      <c r="E57" s="26">
        <v>9.1719306792669997</v>
      </c>
      <c r="F57" s="25">
        <v>32.973666092407001</v>
      </c>
    </row>
    <row r="58" spans="3:6" x14ac:dyDescent="0.3">
      <c r="C58" s="27">
        <v>1.5115212984769999</v>
      </c>
      <c r="D58" s="27">
        <v>3.6747611993909999</v>
      </c>
      <c r="E58" s="26">
        <v>7.3007431094730002</v>
      </c>
      <c r="F58" s="25">
        <v>26.866800206036</v>
      </c>
    </row>
    <row r="59" spans="3:6" x14ac:dyDescent="0.3">
      <c r="C59" s="27">
        <v>1.477879412162</v>
      </c>
      <c r="D59" s="27">
        <v>3.7288343686399998</v>
      </c>
      <c r="E59" s="26">
        <v>7.4735244470979998</v>
      </c>
      <c r="F59" s="25">
        <v>33.165717323353</v>
      </c>
    </row>
    <row r="60" spans="3:6" x14ac:dyDescent="0.3">
      <c r="C60" s="27">
        <v>1.495712187356</v>
      </c>
      <c r="D60" s="27">
        <v>3.8138157137830002</v>
      </c>
      <c r="E60" s="26">
        <v>9.3278640183609998</v>
      </c>
      <c r="F60" s="25">
        <v>57.451666666756999</v>
      </c>
    </row>
    <row r="61" spans="3:6" x14ac:dyDescent="0.3">
      <c r="C61" s="27">
        <v>1.4733454738739999</v>
      </c>
      <c r="D61" s="27">
        <v>3.6443766769389998</v>
      </c>
      <c r="E61" s="26">
        <v>7.0038307530399999</v>
      </c>
      <c r="F61" s="25">
        <v>38.440000000028</v>
      </c>
    </row>
    <row r="62" spans="3:6" x14ac:dyDescent="0.3">
      <c r="C62" s="27">
        <v>1.5118995787039999</v>
      </c>
      <c r="D62" s="27">
        <v>4.0303747388659996</v>
      </c>
      <c r="E62" s="26">
        <v>9.7300880437459991</v>
      </c>
      <c r="F62" s="25">
        <v>57.110276121087999</v>
      </c>
    </row>
    <row r="63" spans="3:6" x14ac:dyDescent="0.3">
      <c r="C63" s="27">
        <v>1.55790708084</v>
      </c>
      <c r="D63" s="27">
        <v>3.8587976516550002</v>
      </c>
      <c r="E63" s="26">
        <v>7.8103247241430003</v>
      </c>
      <c r="F63" s="25">
        <v>32.541747378036</v>
      </c>
    </row>
    <row r="64" spans="3:6" x14ac:dyDescent="0.3">
      <c r="C64" s="27">
        <v>1.516895875238</v>
      </c>
      <c r="D64" s="27">
        <v>3.7293990100530001</v>
      </c>
      <c r="E64" s="26">
        <v>6.5580832669509999</v>
      </c>
      <c r="F64" s="25">
        <v>36.305000000021003</v>
      </c>
    </row>
    <row r="65" spans="3:6" x14ac:dyDescent="0.3">
      <c r="C65" s="27">
        <v>1.492294487755</v>
      </c>
      <c r="D65" s="27">
        <v>4.1433759650540001</v>
      </c>
      <c r="E65" s="26">
        <v>6.8770787748290001</v>
      </c>
      <c r="F65" s="25">
        <v>67.110000000122</v>
      </c>
    </row>
    <row r="66" spans="3:6" x14ac:dyDescent="0.3">
      <c r="C66" s="27">
        <v>1.3694939287779999</v>
      </c>
      <c r="D66" s="27">
        <v>4.2296613529249996</v>
      </c>
      <c r="E66" s="26">
        <v>7.7627373852149999</v>
      </c>
      <c r="F66" s="25">
        <v>43.625810430115997</v>
      </c>
    </row>
    <row r="67" spans="3:6" x14ac:dyDescent="0.3">
      <c r="C67" s="27">
        <v>1.5050572547129999</v>
      </c>
      <c r="D67" s="27">
        <v>3.308413005567</v>
      </c>
      <c r="E67" s="26">
        <v>8.447529961331</v>
      </c>
      <c r="F67" s="25">
        <v>44.641666666714997</v>
      </c>
    </row>
    <row r="68" spans="3:6" x14ac:dyDescent="0.3">
      <c r="C68" s="27">
        <v>1.3917878637950001</v>
      </c>
      <c r="D68" s="27">
        <v>3.8290038395930002</v>
      </c>
      <c r="E68" s="26">
        <v>7.0773070342700004</v>
      </c>
      <c r="F68" s="25">
        <v>39.761666666699</v>
      </c>
    </row>
    <row r="69" spans="3:6" x14ac:dyDescent="0.3">
      <c r="C69" s="27">
        <v>1.5211561015799999</v>
      </c>
      <c r="D69" s="27">
        <v>3.8601069429889998</v>
      </c>
      <c r="E69" s="26">
        <v>7.4072442918470003</v>
      </c>
      <c r="F69" s="25">
        <v>42.506666666708</v>
      </c>
    </row>
    <row r="70" spans="3:6" x14ac:dyDescent="0.3">
      <c r="C70" s="27">
        <v>1.4156183812200001</v>
      </c>
      <c r="D70" s="27">
        <v>4.1569842989280001</v>
      </c>
      <c r="E70" s="26">
        <v>5.359452735694</v>
      </c>
      <c r="F70" s="25">
        <v>37.447751530022998</v>
      </c>
    </row>
    <row r="71" spans="3:6" x14ac:dyDescent="0.3">
      <c r="C71" s="27">
        <v>1.2624762095919999</v>
      </c>
      <c r="D71" s="27">
        <v>4.2202967070369999</v>
      </c>
      <c r="E71" s="26">
        <v>7.7423199241700003</v>
      </c>
      <c r="F71" s="25">
        <v>49.826666666732002</v>
      </c>
    </row>
    <row r="72" spans="3:6" x14ac:dyDescent="0.3">
      <c r="C72" s="27">
        <v>1.4624035548879999</v>
      </c>
      <c r="D72" s="27">
        <v>3.2845889940389998</v>
      </c>
      <c r="E72" s="26">
        <v>8.4393667037599993</v>
      </c>
      <c r="F72" s="25">
        <v>39.355000000030998</v>
      </c>
    </row>
    <row r="73" spans="3:6" x14ac:dyDescent="0.3">
      <c r="C73" s="27">
        <v>1.580202934136</v>
      </c>
      <c r="D73" s="27">
        <v>3.9110256611829999</v>
      </c>
      <c r="E73" s="26">
        <v>6.5529481783980001</v>
      </c>
      <c r="F73" s="25">
        <v>47.488333333390997</v>
      </c>
    </row>
    <row r="74" spans="3:6" x14ac:dyDescent="0.3">
      <c r="C74" s="27">
        <v>1.513854311127</v>
      </c>
      <c r="D74" s="27">
        <v>3.2868391121870002</v>
      </c>
      <c r="E74" s="26">
        <v>6.8921085675400002</v>
      </c>
      <c r="F74" s="25">
        <v>51.860000000071999</v>
      </c>
    </row>
    <row r="75" spans="3:6" x14ac:dyDescent="0.3">
      <c r="C75" s="27">
        <v>1.495639365707</v>
      </c>
      <c r="D75" s="27">
        <v>3.5748549448050002</v>
      </c>
      <c r="E75" s="26">
        <v>8.1926882426029994</v>
      </c>
      <c r="F75" s="25">
        <v>43.320000000043997</v>
      </c>
    </row>
    <row r="76" spans="3:6" x14ac:dyDescent="0.3">
      <c r="C76" s="27">
        <v>1.509141892465</v>
      </c>
      <c r="D76" s="27">
        <v>3.5121439024679999</v>
      </c>
      <c r="E76" s="26">
        <v>7.1754878684990002</v>
      </c>
      <c r="F76" s="25">
        <v>0.87085737826599996</v>
      </c>
    </row>
    <row r="77" spans="3:6" x14ac:dyDescent="0.3">
      <c r="C77" s="27">
        <v>1.5050618443520001</v>
      </c>
      <c r="D77" s="27">
        <v>3.8446872926100002</v>
      </c>
      <c r="E77" s="26">
        <v>7.9285904733579997</v>
      </c>
      <c r="F77" s="25">
        <v>49.828219234629003</v>
      </c>
    </row>
    <row r="78" spans="3:6" x14ac:dyDescent="0.3">
      <c r="C78" s="27">
        <v>1.516344626337</v>
      </c>
      <c r="D78" s="27">
        <v>3.6715946562980002</v>
      </c>
      <c r="E78" s="26">
        <v>7.8040978036880002</v>
      </c>
      <c r="F78" s="25">
        <v>38.846666666696002</v>
      </c>
    </row>
    <row r="79" spans="3:6" x14ac:dyDescent="0.3">
      <c r="C79" s="27">
        <v>1.724037834609</v>
      </c>
      <c r="D79" s="27">
        <v>3.8353510143629999</v>
      </c>
      <c r="E79" s="26">
        <v>7.6080369545420004</v>
      </c>
      <c r="F79" s="25">
        <v>37.628592382813999</v>
      </c>
    </row>
    <row r="80" spans="3:6" x14ac:dyDescent="0.3">
      <c r="C80" s="27">
        <v>1.5183644034870001</v>
      </c>
      <c r="D80" s="27">
        <v>3.8443875059789998</v>
      </c>
      <c r="E80" s="26">
        <v>8.9065567154829992</v>
      </c>
      <c r="F80" s="25">
        <v>50.09014882372</v>
      </c>
    </row>
    <row r="81" spans="3:6" x14ac:dyDescent="0.3">
      <c r="C81" s="27">
        <v>1.51102561596</v>
      </c>
      <c r="D81" s="27">
        <v>3.4459474728570001</v>
      </c>
      <c r="E81" s="26">
        <v>7.0127430831649997</v>
      </c>
      <c r="F81" s="25">
        <v>34.068333333346999</v>
      </c>
    </row>
    <row r="82" spans="3:6" x14ac:dyDescent="0.3">
      <c r="C82" s="27">
        <v>1.405310308926</v>
      </c>
      <c r="D82" s="27">
        <v>3.76946543155</v>
      </c>
      <c r="E82" s="26">
        <v>6.1685530960439996</v>
      </c>
      <c r="F82" s="25">
        <v>33.356666666678002</v>
      </c>
    </row>
    <row r="83" spans="3:6" x14ac:dyDescent="0.3">
      <c r="C83" s="27">
        <v>1.5156572792630001</v>
      </c>
      <c r="D83" s="27">
        <v>4.3335597915099999</v>
      </c>
      <c r="E83" s="26">
        <v>6.4509173272759996</v>
      </c>
      <c r="F83" s="25">
        <v>1.945436943015</v>
      </c>
    </row>
    <row r="84" spans="3:6" x14ac:dyDescent="0.3">
      <c r="C84" s="27">
        <v>1.375417269945</v>
      </c>
      <c r="D84" s="27">
        <v>3.3861491849480001</v>
      </c>
      <c r="E84" s="26">
        <v>7.5806596877860004</v>
      </c>
      <c r="F84" s="25">
        <v>43.120267553909997</v>
      </c>
    </row>
    <row r="85" spans="3:6" x14ac:dyDescent="0.3">
      <c r="C85" s="27">
        <v>1.5087619469869999</v>
      </c>
      <c r="D85" s="27">
        <v>3.4310992182360001</v>
      </c>
      <c r="E85" s="26">
        <v>8.1852134293710002</v>
      </c>
      <c r="F85" s="25">
        <v>41.591666666705002</v>
      </c>
    </row>
    <row r="86" spans="3:6" x14ac:dyDescent="0.3">
      <c r="C86" s="27">
        <v>1.499984016595</v>
      </c>
      <c r="D86" s="27">
        <v>4.1166015687020003</v>
      </c>
      <c r="E86" s="26">
        <v>7.7803961044900003</v>
      </c>
      <c r="F86" s="25">
        <v>6.8168934508629997</v>
      </c>
    </row>
    <row r="87" spans="3:6" x14ac:dyDescent="0.3">
      <c r="C87" s="27">
        <v>1.496407678985</v>
      </c>
      <c r="D87" s="27">
        <v>3.9952712886100001</v>
      </c>
      <c r="E87" s="26">
        <v>7.5689881676870003</v>
      </c>
      <c r="F87" s="25">
        <v>8.6012691465779998</v>
      </c>
    </row>
    <row r="88" spans="3:6" x14ac:dyDescent="0.3">
      <c r="C88" s="35">
        <v>1.5166587611160001</v>
      </c>
      <c r="D88" s="27">
        <v>3.3921034373480001</v>
      </c>
      <c r="E88" s="26">
        <v>9.1887599644110001</v>
      </c>
      <c r="F88" s="25">
        <v>41.549588658242001</v>
      </c>
    </row>
    <row r="89" spans="3:6" x14ac:dyDescent="0.3">
      <c r="C89">
        <v>1.639891000677</v>
      </c>
      <c r="D89" s="27">
        <v>4.2386572703359997</v>
      </c>
      <c r="E89" s="26">
        <v>8.1941002055460004</v>
      </c>
      <c r="F89" s="25">
        <v>39.965000000033001</v>
      </c>
    </row>
    <row r="90" spans="3:6" x14ac:dyDescent="0.3">
      <c r="C90">
        <v>1.4148378410310001</v>
      </c>
      <c r="D90" s="27">
        <v>3.7057421384890001</v>
      </c>
      <c r="E90" s="26">
        <v>7.7618215895839997</v>
      </c>
      <c r="F90" s="25">
        <v>49.084854189967999</v>
      </c>
    </row>
    <row r="91" spans="3:6" x14ac:dyDescent="0.3">
      <c r="C91">
        <v>1.3717269857809999</v>
      </c>
      <c r="D91" s="27">
        <v>3.92098152829</v>
      </c>
      <c r="E91" s="26">
        <v>7.254456007061</v>
      </c>
      <c r="F91" s="25">
        <v>16.02092398656</v>
      </c>
    </row>
    <row r="92" spans="3:6" x14ac:dyDescent="0.3">
      <c r="C92">
        <v>1.7035799158530001</v>
      </c>
      <c r="D92" s="27">
        <v>4.0193011760969997</v>
      </c>
      <c r="E92" s="26">
        <v>7.167904494698</v>
      </c>
      <c r="F92" s="25">
        <v>40.473333333367997</v>
      </c>
    </row>
    <row r="93" spans="3:6" x14ac:dyDescent="0.3">
      <c r="C93">
        <v>1.498193348881</v>
      </c>
      <c r="D93" s="27">
        <v>3.7644669663479999</v>
      </c>
      <c r="E93" s="26">
        <v>8.8963053854890006</v>
      </c>
      <c r="F93" s="25">
        <v>2.3098488117730001</v>
      </c>
    </row>
    <row r="94" spans="3:6" x14ac:dyDescent="0.3">
      <c r="C94">
        <v>1.5037732493939999</v>
      </c>
      <c r="D94" s="27">
        <v>4.0738670083350002</v>
      </c>
      <c r="E94" s="26">
        <v>8.9340600622549999</v>
      </c>
      <c r="F94" s="25">
        <v>56.14132627579</v>
      </c>
    </row>
    <row r="95" spans="3:6" x14ac:dyDescent="0.3">
      <c r="C95">
        <v>1.516007451243</v>
      </c>
      <c r="D95" s="27">
        <v>4.2735074068819996</v>
      </c>
      <c r="E95" s="26">
        <v>7.3082722168869996</v>
      </c>
      <c r="F95" s="25">
        <v>36.244873389719999</v>
      </c>
    </row>
    <row r="96" spans="3:6" x14ac:dyDescent="0.3">
      <c r="C96">
        <v>1.617038278144</v>
      </c>
      <c r="D96" s="27">
        <v>3.533454943827</v>
      </c>
      <c r="E96" s="26">
        <v>7.9035844829590003</v>
      </c>
      <c r="F96" s="25">
        <v>39.355000000030998</v>
      </c>
    </row>
    <row r="97" spans="2:6" x14ac:dyDescent="0.3">
      <c r="C97">
        <v>1.3935533258349999</v>
      </c>
      <c r="D97" s="27">
        <v>3.4921784095259998</v>
      </c>
      <c r="E97" s="26">
        <v>8.5111296003450008</v>
      </c>
      <c r="F97" s="25">
        <v>15.318198702983</v>
      </c>
    </row>
    <row r="98" spans="2:6" x14ac:dyDescent="0.3">
      <c r="C98">
        <v>1.5160812725270001</v>
      </c>
      <c r="D98" s="27">
        <v>3.6697360597339999</v>
      </c>
      <c r="E98" s="26">
        <v>9.1596443181640002</v>
      </c>
      <c r="F98" s="25">
        <v>44.953303337965004</v>
      </c>
    </row>
    <row r="99" spans="2:6" x14ac:dyDescent="0.3">
      <c r="C99">
        <v>1.454709616815</v>
      </c>
      <c r="D99" s="27">
        <v>4.1523435657040002</v>
      </c>
      <c r="E99" s="26">
        <v>6.7907276127170002</v>
      </c>
      <c r="F99" s="25">
        <v>42.108241437432</v>
      </c>
    </row>
    <row r="100" spans="2:6" x14ac:dyDescent="0.3">
      <c r="C100">
        <v>1.584910776721</v>
      </c>
      <c r="D100" s="27">
        <v>4.2966246211110004</v>
      </c>
      <c r="E100" s="26">
        <v>6.1968448438420003</v>
      </c>
      <c r="F100" s="25">
        <v>2.1155748758169999</v>
      </c>
    </row>
    <row r="101" spans="2:6" x14ac:dyDescent="0.3">
      <c r="C101">
        <v>1.4940251941789999</v>
      </c>
      <c r="D101" s="27">
        <v>4.2719838262060001</v>
      </c>
      <c r="E101" s="26">
        <v>8.0188133056660007</v>
      </c>
      <c r="F101" s="25">
        <v>18.407320843575</v>
      </c>
    </row>
    <row r="102" spans="2:6" x14ac:dyDescent="0.3">
      <c r="D102" s="29"/>
      <c r="E102" s="30"/>
      <c r="F102" s="31"/>
    </row>
    <row r="103" spans="2:6" x14ac:dyDescent="0.3">
      <c r="B103">
        <v>0.89026300000000003</v>
      </c>
      <c r="C103">
        <v>1.4962690000000001</v>
      </c>
      <c r="D103">
        <v>3.8655529999999998</v>
      </c>
      <c r="E103">
        <v>7.5251210000000004</v>
      </c>
      <c r="F103">
        <v>35.218170000000001</v>
      </c>
    </row>
    <row r="104" spans="2:6" x14ac:dyDescent="0.3">
      <c r="B104">
        <v>1.797522E-2</v>
      </c>
      <c r="C104">
        <v>7.4411770000000002E-2</v>
      </c>
      <c r="D104">
        <v>0.3134729</v>
      </c>
      <c r="E104">
        <v>1.317191</v>
      </c>
      <c r="F104">
        <v>17.211839999999999</v>
      </c>
    </row>
    <row r="105" spans="2:6" x14ac:dyDescent="0.3">
      <c r="B105">
        <v>3.5230790000000001E-3</v>
      </c>
      <c r="C105">
        <v>1.4584440000000001E-2</v>
      </c>
      <c r="D105">
        <v>6.1439569999999999E-2</v>
      </c>
      <c r="E105">
        <v>0.25816470000000002</v>
      </c>
      <c r="F105">
        <v>3.3734600000000001</v>
      </c>
    </row>
    <row r="106" spans="2:6" x14ac:dyDescent="0.3">
      <c r="B106">
        <v>0</v>
      </c>
      <c r="C106">
        <v>7</v>
      </c>
      <c r="D106">
        <v>4</v>
      </c>
      <c r="E106">
        <v>16</v>
      </c>
      <c r="F106">
        <v>50</v>
      </c>
    </row>
    <row r="107" spans="2:6" x14ac:dyDescent="0.3">
      <c r="B107">
        <v>12</v>
      </c>
      <c r="C107">
        <v>93</v>
      </c>
      <c r="D107">
        <v>96</v>
      </c>
      <c r="E107">
        <v>84</v>
      </c>
      <c r="F107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 Planning</vt:lpstr>
      <vt:lpstr>Set1</vt:lpstr>
      <vt:lpstr>Set2</vt:lpstr>
      <vt:lpstr>Set3</vt:lpstr>
      <vt:lpstr>Set4</vt:lpstr>
      <vt:lpstr>Set6</vt:lpstr>
      <vt:lpstr>Set7</vt:lpstr>
      <vt:lpstr>Set8</vt:lpstr>
      <vt:lpstr>Set9</vt:lpstr>
      <vt:lpstr>Set10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Yoga</cp:lastModifiedBy>
  <dcterms:created xsi:type="dcterms:W3CDTF">2019-05-17T14:04:39Z</dcterms:created>
  <dcterms:modified xsi:type="dcterms:W3CDTF">2019-11-10T17:59:10Z</dcterms:modified>
</cp:coreProperties>
</file>