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er\Desktop\University\TrustChain-Simulator\"/>
    </mc:Choice>
  </mc:AlternateContent>
  <xr:revisionPtr revIDLastSave="0" documentId="13_ncr:1_{4031691C-9456-4D4C-A3F2-CCDFDCC82727}" xr6:coauthVersionLast="43" xr6:coauthVersionMax="43" xr10:uidLastSave="{00000000-0000-0000-0000-000000000000}"/>
  <bookViews>
    <workbookView xWindow="-120" yWindow="-120" windowWidth="29040" windowHeight="15840" activeTab="8" xr2:uid="{BCACAF04-D4C4-41AE-BAB0-4F6EFB70057E}"/>
  </bookViews>
  <sheets>
    <sheet name="Test Planning" sheetId="3" r:id="rId1"/>
    <sheet name="Set1" sheetId="4" r:id="rId2"/>
    <sheet name="Set2" sheetId="6" r:id="rId3"/>
    <sheet name="Set3" sheetId="7" r:id="rId4"/>
    <sheet name="Set4" sheetId="5" r:id="rId5"/>
    <sheet name="Set6" sheetId="8" r:id="rId6"/>
    <sheet name="Set7" sheetId="9" r:id="rId7"/>
    <sheet name="Set8" sheetId="10" r:id="rId8"/>
    <sheet name="Set9" sheetId="11" r:id="rId9"/>
  </sheets>
  <definedNames>
    <definedName name="_xlchart.v1.0" hidden="1">'Set4'!$E$4</definedName>
    <definedName name="_xlchart.v1.1" hidden="1">'Set4'!$E$5:$E$54</definedName>
    <definedName name="_xlchart.v1.2" hidden="1">'Set4'!$E$61</definedName>
    <definedName name="_xlchart.v1.3" hidden="1">'Set4'!$E$62:$E$161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'Set3'!$S$2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2" i="6" l="1"/>
  <c r="K21" i="6"/>
  <c r="E591" i="6" l="1"/>
  <c r="P128" i="9" l="1"/>
  <c r="P127" i="9"/>
  <c r="O128" i="9"/>
  <c r="O127" i="9"/>
  <c r="N128" i="9"/>
  <c r="N127" i="9"/>
  <c r="M128" i="9"/>
  <c r="M127" i="9"/>
  <c r="L128" i="9"/>
  <c r="L127" i="9"/>
  <c r="K128" i="9"/>
  <c r="K127" i="9"/>
  <c r="G209" i="9" l="1"/>
  <c r="E47" i="3"/>
  <c r="D11" i="3"/>
  <c r="E11" i="3"/>
  <c r="F209" i="9"/>
  <c r="E209" i="9"/>
  <c r="D46" i="3"/>
  <c r="E46" i="3"/>
  <c r="D209" i="9"/>
  <c r="C209" i="9"/>
  <c r="B209" i="9"/>
  <c r="E45" i="3" l="1"/>
  <c r="D45" i="3"/>
  <c r="E44" i="3"/>
  <c r="D44" i="3"/>
  <c r="E43" i="3"/>
  <c r="D43" i="3"/>
  <c r="E42" i="3"/>
  <c r="D42" i="3"/>
  <c r="E41" i="3" l="1"/>
  <c r="E37" i="3"/>
  <c r="E38" i="3"/>
  <c r="E39" i="3"/>
  <c r="E40" i="3"/>
  <c r="AW8" i="5" l="1"/>
  <c r="AP94" i="5"/>
  <c r="AM10" i="5" l="1"/>
  <c r="AM7" i="5"/>
  <c r="AI12" i="5" s="1"/>
  <c r="AM6" i="5"/>
  <c r="AM5" i="5"/>
  <c r="AG13" i="5" s="1"/>
  <c r="AM62" i="5"/>
  <c r="AG63" i="5" s="1"/>
  <c r="AM63" i="5"/>
  <c r="AM64" i="5"/>
  <c r="AI101" i="5" s="1"/>
  <c r="AI62" i="5" l="1"/>
  <c r="AG144" i="5"/>
  <c r="AG104" i="5"/>
  <c r="AF128" i="5"/>
  <c r="AH128" i="5" s="1"/>
  <c r="AF79" i="5"/>
  <c r="AH79" i="5" s="1"/>
  <c r="AF127" i="5"/>
  <c r="AH127" i="5" s="1"/>
  <c r="AG133" i="5"/>
  <c r="AG100" i="5"/>
  <c r="AG78" i="5"/>
  <c r="AG74" i="5"/>
  <c r="AG121" i="5"/>
  <c r="AG161" i="5"/>
  <c r="AF92" i="5"/>
  <c r="AH92" i="5" s="1"/>
  <c r="AG110" i="5"/>
  <c r="AF151" i="5"/>
  <c r="AH151" i="5" s="1"/>
  <c r="AG109" i="5"/>
  <c r="AF129" i="5"/>
  <c r="AH129" i="5" s="1"/>
  <c r="AF83" i="5"/>
  <c r="AH83" i="5" s="1"/>
  <c r="AG134" i="5"/>
  <c r="AF101" i="5"/>
  <c r="AH101" i="5" s="1"/>
  <c r="AF117" i="5"/>
  <c r="AH117" i="5" s="1"/>
  <c r="AG132" i="5"/>
  <c r="AF100" i="5"/>
  <c r="AH100" i="5" s="1"/>
  <c r="AF116" i="5"/>
  <c r="AH116" i="5" s="1"/>
  <c r="AG122" i="5"/>
  <c r="AG96" i="5"/>
  <c r="AF74" i="5"/>
  <c r="AH74" i="5" s="1"/>
  <c r="AF115" i="5"/>
  <c r="AH115" i="5" s="1"/>
  <c r="AF96" i="5"/>
  <c r="AH96" i="5" s="1"/>
  <c r="AG69" i="5"/>
  <c r="AF153" i="5"/>
  <c r="AH153" i="5" s="1"/>
  <c r="AG120" i="5"/>
  <c r="AF68" i="5"/>
  <c r="AH68" i="5" s="1"/>
  <c r="AF152" i="5"/>
  <c r="AH152" i="5" s="1"/>
  <c r="AG158" i="5"/>
  <c r="AG91" i="5"/>
  <c r="AG157" i="5"/>
  <c r="AF141" i="5"/>
  <c r="AH141" i="5" s="1"/>
  <c r="AG156" i="5"/>
  <c r="AI118" i="5"/>
  <c r="AG87" i="5"/>
  <c r="AF140" i="5"/>
  <c r="AH140" i="5" s="1"/>
  <c r="AG146" i="5"/>
  <c r="AG105" i="5"/>
  <c r="AF87" i="5"/>
  <c r="AH87" i="5" s="1"/>
  <c r="AF139" i="5"/>
  <c r="AH139" i="5" s="1"/>
  <c r="AG145" i="5"/>
  <c r="AF105" i="5"/>
  <c r="AH105" i="5" s="1"/>
  <c r="AG83" i="5"/>
  <c r="AI10" i="5"/>
  <c r="AI114" i="5"/>
  <c r="AI47" i="5"/>
  <c r="AI35" i="5"/>
  <c r="AI23" i="5"/>
  <c r="AI11" i="5"/>
  <c r="AJ11" i="5" s="1"/>
  <c r="AF26" i="5"/>
  <c r="AH26" i="5" s="1"/>
  <c r="AG31" i="5"/>
  <c r="AG48" i="5"/>
  <c r="AI34" i="5"/>
  <c r="AI22" i="5"/>
  <c r="AR8" i="5"/>
  <c r="AS8" i="5" s="1"/>
  <c r="AR20" i="5"/>
  <c r="AS20" i="5" s="1"/>
  <c r="AR32" i="5"/>
  <c r="AS32" i="5" s="1"/>
  <c r="AR44" i="5"/>
  <c r="AS44" i="5" s="1"/>
  <c r="AR9" i="5"/>
  <c r="AS9" i="5" s="1"/>
  <c r="AR21" i="5"/>
  <c r="AS21" i="5" s="1"/>
  <c r="AR33" i="5"/>
  <c r="AS33" i="5" s="1"/>
  <c r="AR45" i="5"/>
  <c r="AS45" i="5" s="1"/>
  <c r="AR10" i="5"/>
  <c r="AS10" i="5" s="1"/>
  <c r="AR22" i="5"/>
  <c r="AS22" i="5" s="1"/>
  <c r="AR34" i="5"/>
  <c r="AS34" i="5" s="1"/>
  <c r="AR46" i="5"/>
  <c r="AS46" i="5" s="1"/>
  <c r="AR11" i="5"/>
  <c r="AS11" i="5" s="1"/>
  <c r="AR23" i="5"/>
  <c r="AS23" i="5" s="1"/>
  <c r="AR35" i="5"/>
  <c r="AS35" i="5" s="1"/>
  <c r="AR47" i="5"/>
  <c r="AS47" i="5" s="1"/>
  <c r="AR12" i="5"/>
  <c r="AS12" i="5" s="1"/>
  <c r="AR24" i="5"/>
  <c r="AS24" i="5" s="1"/>
  <c r="AR36" i="5"/>
  <c r="AS36" i="5" s="1"/>
  <c r="AT36" i="5" s="1"/>
  <c r="AR48" i="5"/>
  <c r="AS48" i="5" s="1"/>
  <c r="AR52" i="5"/>
  <c r="AS52" i="5" s="1"/>
  <c r="AR54" i="5"/>
  <c r="AS54" i="5" s="1"/>
  <c r="AR13" i="5"/>
  <c r="AS13" i="5" s="1"/>
  <c r="AR25" i="5"/>
  <c r="AS25" i="5" s="1"/>
  <c r="AR37" i="5"/>
  <c r="AS37" i="5" s="1"/>
  <c r="AR49" i="5"/>
  <c r="AS49" i="5" s="1"/>
  <c r="AR40" i="5"/>
  <c r="AS40" i="5" s="1"/>
  <c r="AR30" i="5"/>
  <c r="AS30" i="5" s="1"/>
  <c r="AR14" i="5"/>
  <c r="AS14" i="5" s="1"/>
  <c r="AR26" i="5"/>
  <c r="AS26" i="5" s="1"/>
  <c r="AR38" i="5"/>
  <c r="AS38" i="5" s="1"/>
  <c r="AR50" i="5"/>
  <c r="AS50" i="5" s="1"/>
  <c r="AR16" i="5"/>
  <c r="AS16" i="5" s="1"/>
  <c r="AR42" i="5"/>
  <c r="AS42" i="5" s="1"/>
  <c r="AR15" i="5"/>
  <c r="AS15" i="5" s="1"/>
  <c r="AR27" i="5"/>
  <c r="AS27" i="5" s="1"/>
  <c r="AR39" i="5"/>
  <c r="AS39" i="5" s="1"/>
  <c r="AR51" i="5"/>
  <c r="AS51" i="5" s="1"/>
  <c r="AR28" i="5"/>
  <c r="AS28" i="5" s="1"/>
  <c r="AR18" i="5"/>
  <c r="AS18" i="5" s="1"/>
  <c r="AR17" i="5"/>
  <c r="AS17" i="5" s="1"/>
  <c r="AR29" i="5"/>
  <c r="AS29" i="5" s="1"/>
  <c r="AR41" i="5"/>
  <c r="AS41" i="5" s="1"/>
  <c r="AR53" i="5"/>
  <c r="AS53" i="5" s="1"/>
  <c r="AR7" i="5"/>
  <c r="AS7" i="5" s="1"/>
  <c r="AR19" i="5"/>
  <c r="AS19" i="5" s="1"/>
  <c r="AR31" i="5"/>
  <c r="AS31" i="5" s="1"/>
  <c r="AR43" i="5"/>
  <c r="AS43" i="5" s="1"/>
  <c r="AR5" i="5"/>
  <c r="AS5" i="5" s="1"/>
  <c r="AR6" i="5"/>
  <c r="AS6" i="5" s="1"/>
  <c r="AF51" i="5"/>
  <c r="AH51" i="5" s="1"/>
  <c r="AF39" i="5"/>
  <c r="AH39" i="5" s="1"/>
  <c r="AF15" i="5"/>
  <c r="AH15" i="5" s="1"/>
  <c r="AG44" i="5"/>
  <c r="AF150" i="5"/>
  <c r="AH150" i="5" s="1"/>
  <c r="AF138" i="5"/>
  <c r="AH138" i="5" s="1"/>
  <c r="AF126" i="5"/>
  <c r="AH126" i="5" s="1"/>
  <c r="AF114" i="5"/>
  <c r="AH114" i="5" s="1"/>
  <c r="AG155" i="5"/>
  <c r="AG143" i="5"/>
  <c r="AG131" i="5"/>
  <c r="AG119" i="5"/>
  <c r="AI154" i="5"/>
  <c r="AJ154" i="5" s="1"/>
  <c r="AG108" i="5"/>
  <c r="AF104" i="5"/>
  <c r="AH104" i="5" s="1"/>
  <c r="AG95" i="5"/>
  <c r="AF91" i="5"/>
  <c r="AH91" i="5" s="1"/>
  <c r="AG82" i="5"/>
  <c r="AF78" i="5"/>
  <c r="AH78" i="5" s="1"/>
  <c r="AI73" i="5"/>
  <c r="AF67" i="5"/>
  <c r="AH67" i="5" s="1"/>
  <c r="AF50" i="5"/>
  <c r="AH50" i="5" s="1"/>
  <c r="AF38" i="5"/>
  <c r="AH38" i="5" s="1"/>
  <c r="AF14" i="5"/>
  <c r="AH14" i="5" s="1"/>
  <c r="AG43" i="5"/>
  <c r="AG19" i="5"/>
  <c r="AI46" i="5"/>
  <c r="AF161" i="5"/>
  <c r="AH161" i="5" s="1"/>
  <c r="AF149" i="5"/>
  <c r="AH149" i="5" s="1"/>
  <c r="AF137" i="5"/>
  <c r="AH137" i="5" s="1"/>
  <c r="AF125" i="5"/>
  <c r="AH125" i="5" s="1"/>
  <c r="AF113" i="5"/>
  <c r="AH113" i="5" s="1"/>
  <c r="AG154" i="5"/>
  <c r="AG142" i="5"/>
  <c r="AG130" i="5"/>
  <c r="AG118" i="5"/>
  <c r="AJ118" i="5" s="1"/>
  <c r="AI150" i="5"/>
  <c r="AF108" i="5"/>
  <c r="AH108" i="5" s="1"/>
  <c r="AG99" i="5"/>
  <c r="AF95" i="5"/>
  <c r="AH95" i="5" s="1"/>
  <c r="AG86" i="5"/>
  <c r="AF82" i="5"/>
  <c r="AH82" i="5" s="1"/>
  <c r="AI77" i="5"/>
  <c r="AG73" i="5"/>
  <c r="AI66" i="5"/>
  <c r="AF12" i="5"/>
  <c r="AH12" i="5" s="1"/>
  <c r="AF49" i="5"/>
  <c r="AH49" i="5" s="1"/>
  <c r="AF37" i="5"/>
  <c r="AH37" i="5" s="1"/>
  <c r="AF25" i="5"/>
  <c r="AH25" i="5" s="1"/>
  <c r="AF13" i="5"/>
  <c r="AH13" i="5" s="1"/>
  <c r="AG42" i="5"/>
  <c r="AG30" i="5"/>
  <c r="AG18" i="5"/>
  <c r="AG47" i="5"/>
  <c r="AI45" i="5"/>
  <c r="AI33" i="5"/>
  <c r="AI21" i="5"/>
  <c r="AI9" i="5"/>
  <c r="AG29" i="5"/>
  <c r="AI44" i="5"/>
  <c r="AI32" i="5"/>
  <c r="AI20" i="5"/>
  <c r="AI8" i="5"/>
  <c r="AG49" i="5"/>
  <c r="AF136" i="5"/>
  <c r="AH136" i="5" s="1"/>
  <c r="AG153" i="5"/>
  <c r="AI146" i="5"/>
  <c r="AG103" i="5"/>
  <c r="AG90" i="5"/>
  <c r="AI81" i="5"/>
  <c r="AF73" i="5"/>
  <c r="AH73" i="5" s="1"/>
  <c r="AG66" i="5"/>
  <c r="AF11" i="5"/>
  <c r="AH11" i="5" s="1"/>
  <c r="AF48" i="5"/>
  <c r="AH48" i="5" s="1"/>
  <c r="AG41" i="5"/>
  <c r="AG17" i="5"/>
  <c r="AG51" i="5"/>
  <c r="AF159" i="5"/>
  <c r="AH159" i="5" s="1"/>
  <c r="AF147" i="5"/>
  <c r="AH147" i="5" s="1"/>
  <c r="AF135" i="5"/>
  <c r="AH135" i="5" s="1"/>
  <c r="AF123" i="5"/>
  <c r="AH123" i="5" s="1"/>
  <c r="AF111" i="5"/>
  <c r="AH111" i="5" s="1"/>
  <c r="AG152" i="5"/>
  <c r="AG140" i="5"/>
  <c r="AG128" i="5"/>
  <c r="AG116" i="5"/>
  <c r="AI142" i="5"/>
  <c r="AG107" i="5"/>
  <c r="AF103" i="5"/>
  <c r="AH103" i="5" s="1"/>
  <c r="AG94" i="5"/>
  <c r="AF90" i="5"/>
  <c r="AH90" i="5" s="1"/>
  <c r="AI85" i="5"/>
  <c r="AG81" i="5"/>
  <c r="AF77" i="5"/>
  <c r="AH77" i="5" s="1"/>
  <c r="AG72" i="5"/>
  <c r="AG65" i="5"/>
  <c r="AF10" i="5"/>
  <c r="AH10" i="5" s="1"/>
  <c r="AF47" i="5"/>
  <c r="AH47" i="5" s="1"/>
  <c r="AF35" i="5"/>
  <c r="AH35" i="5" s="1"/>
  <c r="AF23" i="5"/>
  <c r="AH23" i="5" s="1"/>
  <c r="AG10" i="5"/>
  <c r="AJ10" i="5" s="1"/>
  <c r="AG40" i="5"/>
  <c r="AG28" i="5"/>
  <c r="AG16" i="5"/>
  <c r="AI43" i="5"/>
  <c r="AI31" i="5"/>
  <c r="AJ31" i="5" s="1"/>
  <c r="AI19" i="5"/>
  <c r="AJ19" i="5" s="1"/>
  <c r="AI7" i="5"/>
  <c r="AF9" i="5"/>
  <c r="AH9" i="5" s="1"/>
  <c r="AF46" i="5"/>
  <c r="AH46" i="5" s="1"/>
  <c r="AF34" i="5"/>
  <c r="AH34" i="5" s="1"/>
  <c r="AF22" i="5"/>
  <c r="AH22" i="5" s="1"/>
  <c r="AG9" i="5"/>
  <c r="AG39" i="5"/>
  <c r="AG27" i="5"/>
  <c r="AG15" i="5"/>
  <c r="AI54" i="5"/>
  <c r="AI42" i="5"/>
  <c r="AI30" i="5"/>
  <c r="AI18" i="5"/>
  <c r="AI6" i="5"/>
  <c r="AI158" i="5"/>
  <c r="AJ158" i="5" s="1"/>
  <c r="AG32" i="5"/>
  <c r="AF148" i="5"/>
  <c r="AH148" i="5" s="1"/>
  <c r="AF112" i="5"/>
  <c r="AH112" i="5" s="1"/>
  <c r="AG129" i="5"/>
  <c r="AF86" i="5"/>
  <c r="AH86" i="5" s="1"/>
  <c r="AF36" i="5"/>
  <c r="AH36" i="5" s="1"/>
  <c r="AF146" i="5"/>
  <c r="AH146" i="5" s="1"/>
  <c r="AF122" i="5"/>
  <c r="AH122" i="5" s="1"/>
  <c r="AG139" i="5"/>
  <c r="AG115" i="5"/>
  <c r="AF107" i="5"/>
  <c r="AH107" i="5" s="1"/>
  <c r="AF94" i="5"/>
  <c r="AH94" i="5" s="1"/>
  <c r="AI89" i="5"/>
  <c r="AG85" i="5"/>
  <c r="AF72" i="5"/>
  <c r="AH72" i="5" s="1"/>
  <c r="AF157" i="5"/>
  <c r="AH157" i="5" s="1"/>
  <c r="AF145" i="5"/>
  <c r="AH145" i="5" s="1"/>
  <c r="AF133" i="5"/>
  <c r="AH133" i="5" s="1"/>
  <c r="AF121" i="5"/>
  <c r="AH121" i="5" s="1"/>
  <c r="AF109" i="5"/>
  <c r="AH109" i="5" s="1"/>
  <c r="AG150" i="5"/>
  <c r="AG138" i="5"/>
  <c r="AG126" i="5"/>
  <c r="AG114" i="5"/>
  <c r="AI134" i="5"/>
  <c r="AJ134" i="5" s="1"/>
  <c r="AG102" i="5"/>
  <c r="AF98" i="5"/>
  <c r="AH98" i="5" s="1"/>
  <c r="AI93" i="5"/>
  <c r="AG89" i="5"/>
  <c r="AF85" i="5"/>
  <c r="AH85" i="5" s="1"/>
  <c r="AG80" i="5"/>
  <c r="AF76" i="5"/>
  <c r="AH76" i="5" s="1"/>
  <c r="AG71" i="5"/>
  <c r="AI64" i="5"/>
  <c r="AF8" i="5"/>
  <c r="AH8" i="5" s="1"/>
  <c r="AF45" i="5"/>
  <c r="AH45" i="5" s="1"/>
  <c r="AF33" i="5"/>
  <c r="AH33" i="5" s="1"/>
  <c r="AF21" i="5"/>
  <c r="AH21" i="5" s="1"/>
  <c r="AG8" i="5"/>
  <c r="AG38" i="5"/>
  <c r="AG26" i="5"/>
  <c r="AG14" i="5"/>
  <c r="AI53" i="5"/>
  <c r="AI41" i="5"/>
  <c r="AJ41" i="5" s="1"/>
  <c r="AI29" i="5"/>
  <c r="AJ29" i="5" s="1"/>
  <c r="AI17" i="5"/>
  <c r="AI5" i="5"/>
  <c r="AJ5" i="5" s="1"/>
  <c r="AG149" i="5"/>
  <c r="AG137" i="5"/>
  <c r="AG125" i="5"/>
  <c r="AG113" i="5"/>
  <c r="AI130" i="5"/>
  <c r="AJ130" i="5" s="1"/>
  <c r="AG106" i="5"/>
  <c r="AF102" i="5"/>
  <c r="AH102" i="5" s="1"/>
  <c r="AI97" i="5"/>
  <c r="AG93" i="5"/>
  <c r="AF89" i="5"/>
  <c r="AH89" i="5" s="1"/>
  <c r="AG84" i="5"/>
  <c r="AF80" i="5"/>
  <c r="AH80" i="5" s="1"/>
  <c r="AG64" i="5"/>
  <c r="AF7" i="5"/>
  <c r="AH7" i="5" s="1"/>
  <c r="AF44" i="5"/>
  <c r="AH44" i="5" s="1"/>
  <c r="AF32" i="5"/>
  <c r="AH32" i="5" s="1"/>
  <c r="AF20" i="5"/>
  <c r="AH20" i="5" s="1"/>
  <c r="AG7" i="5"/>
  <c r="AG37" i="5"/>
  <c r="AG25" i="5"/>
  <c r="AI52" i="5"/>
  <c r="AI40" i="5"/>
  <c r="AI28" i="5"/>
  <c r="AI16" i="5"/>
  <c r="AJ16" i="5" s="1"/>
  <c r="AQ7" i="5"/>
  <c r="AQ43" i="5"/>
  <c r="AQ31" i="5"/>
  <c r="AQ19" i="5"/>
  <c r="AQ6" i="5"/>
  <c r="AQ54" i="5"/>
  <c r="AQ30" i="5"/>
  <c r="AQ9" i="5"/>
  <c r="AG5" i="5"/>
  <c r="AF5" i="5"/>
  <c r="AH5" i="5" s="1"/>
  <c r="AQ53" i="5"/>
  <c r="AQ41" i="5"/>
  <c r="AQ29" i="5"/>
  <c r="AQ17" i="5"/>
  <c r="AQ5" i="5"/>
  <c r="AQ52" i="5"/>
  <c r="AQ40" i="5"/>
  <c r="AQ28" i="5"/>
  <c r="AQ16" i="5"/>
  <c r="AQ51" i="5"/>
  <c r="AQ39" i="5"/>
  <c r="AQ27" i="5"/>
  <c r="AQ15" i="5"/>
  <c r="AQ50" i="5"/>
  <c r="AQ38" i="5"/>
  <c r="AQ26" i="5"/>
  <c r="AQ14" i="5"/>
  <c r="AQ23" i="5"/>
  <c r="AQ49" i="5"/>
  <c r="AQ37" i="5"/>
  <c r="AQ25" i="5"/>
  <c r="AQ13" i="5"/>
  <c r="AQ35" i="5"/>
  <c r="AQ48" i="5"/>
  <c r="AQ36" i="5"/>
  <c r="AQ24" i="5"/>
  <c r="AQ12" i="5"/>
  <c r="AQ47" i="5"/>
  <c r="AQ11" i="5"/>
  <c r="AQ33" i="5"/>
  <c r="AQ46" i="5"/>
  <c r="AQ34" i="5"/>
  <c r="AQ22" i="5"/>
  <c r="AQ10" i="5"/>
  <c r="AQ45" i="5"/>
  <c r="AQ21" i="5"/>
  <c r="AQ44" i="5"/>
  <c r="AQ32" i="5"/>
  <c r="AQ20" i="5"/>
  <c r="AQ8" i="5"/>
  <c r="AQ42" i="5"/>
  <c r="AQ18" i="5"/>
  <c r="AF52" i="5"/>
  <c r="AH52" i="5" s="1"/>
  <c r="AF40" i="5"/>
  <c r="AH40" i="5" s="1"/>
  <c r="AF28" i="5"/>
  <c r="AH28" i="5" s="1"/>
  <c r="AF16" i="5"/>
  <c r="AH16" i="5" s="1"/>
  <c r="AG45" i="5"/>
  <c r="AG33" i="5"/>
  <c r="AG21" i="5"/>
  <c r="AG50" i="5"/>
  <c r="AI48" i="5"/>
  <c r="AJ48" i="5" s="1"/>
  <c r="AI36" i="5"/>
  <c r="AI24" i="5"/>
  <c r="AI110" i="5"/>
  <c r="AJ110" i="5" s="1"/>
  <c r="AG20" i="5"/>
  <c r="AF160" i="5"/>
  <c r="AH160" i="5" s="1"/>
  <c r="AF124" i="5"/>
  <c r="AH124" i="5" s="1"/>
  <c r="AG141" i="5"/>
  <c r="AF99" i="5"/>
  <c r="AH99" i="5" s="1"/>
  <c r="AG77" i="5"/>
  <c r="AG11" i="5"/>
  <c r="AF158" i="5"/>
  <c r="AH158" i="5" s="1"/>
  <c r="AF134" i="5"/>
  <c r="AH134" i="5" s="1"/>
  <c r="AF110" i="5"/>
  <c r="AH110" i="5" s="1"/>
  <c r="AG127" i="5"/>
  <c r="AI138" i="5"/>
  <c r="AJ138" i="5" s="1"/>
  <c r="AG98" i="5"/>
  <c r="AG76" i="5"/>
  <c r="AF144" i="5"/>
  <c r="AH144" i="5" s="1"/>
  <c r="AF132" i="5"/>
  <c r="AH132" i="5" s="1"/>
  <c r="AF155" i="5"/>
  <c r="AH155" i="5" s="1"/>
  <c r="AF143" i="5"/>
  <c r="AH143" i="5" s="1"/>
  <c r="AF119" i="5"/>
  <c r="AH119" i="5" s="1"/>
  <c r="AG160" i="5"/>
  <c r="AG136" i="5"/>
  <c r="AG124" i="5"/>
  <c r="AG112" i="5"/>
  <c r="AI126" i="5"/>
  <c r="AJ126" i="5" s="1"/>
  <c r="AF106" i="5"/>
  <c r="AH106" i="5" s="1"/>
  <c r="AG97" i="5"/>
  <c r="AF93" i="5"/>
  <c r="AH93" i="5" s="1"/>
  <c r="AG88" i="5"/>
  <c r="AF84" i="5"/>
  <c r="AH84" i="5" s="1"/>
  <c r="AG75" i="5"/>
  <c r="AF70" i="5"/>
  <c r="AH70" i="5" s="1"/>
  <c r="AI67" i="5"/>
  <c r="AF6" i="5"/>
  <c r="AH6" i="5" s="1"/>
  <c r="AF43" i="5"/>
  <c r="AH43" i="5" s="1"/>
  <c r="AF31" i="5"/>
  <c r="AH31" i="5" s="1"/>
  <c r="AF19" i="5"/>
  <c r="AH19" i="5" s="1"/>
  <c r="AG6" i="5"/>
  <c r="AG36" i="5"/>
  <c r="AG24" i="5"/>
  <c r="AG54" i="5"/>
  <c r="AI51" i="5"/>
  <c r="AI39" i="5"/>
  <c r="AI27" i="5"/>
  <c r="AJ27" i="5" s="1"/>
  <c r="AI15" i="5"/>
  <c r="AJ15" i="5" s="1"/>
  <c r="AF27" i="5"/>
  <c r="AH27" i="5" s="1"/>
  <c r="AG117" i="5"/>
  <c r="AF24" i="5"/>
  <c r="AH24" i="5" s="1"/>
  <c r="AG151" i="5"/>
  <c r="AF81" i="5"/>
  <c r="AH81" i="5" s="1"/>
  <c r="AF156" i="5"/>
  <c r="AH156" i="5" s="1"/>
  <c r="AF120" i="5"/>
  <c r="AH120" i="5" s="1"/>
  <c r="AF131" i="5"/>
  <c r="AH131" i="5" s="1"/>
  <c r="AG148" i="5"/>
  <c r="AF154" i="5"/>
  <c r="AH154" i="5" s="1"/>
  <c r="AF142" i="5"/>
  <c r="AH142" i="5" s="1"/>
  <c r="AF130" i="5"/>
  <c r="AH130" i="5" s="1"/>
  <c r="AF118" i="5"/>
  <c r="AH118" i="5" s="1"/>
  <c r="AG159" i="5"/>
  <c r="AG147" i="5"/>
  <c r="AG135" i="5"/>
  <c r="AG123" i="5"/>
  <c r="AG111" i="5"/>
  <c r="AI122" i="5"/>
  <c r="AJ122" i="5" s="1"/>
  <c r="AI105" i="5"/>
  <c r="AJ105" i="5" s="1"/>
  <c r="AG101" i="5"/>
  <c r="AJ101" i="5" s="1"/>
  <c r="AF97" i="5"/>
  <c r="AH97" i="5" s="1"/>
  <c r="AG92" i="5"/>
  <c r="AF88" i="5"/>
  <c r="AH88" i="5" s="1"/>
  <c r="AG79" i="5"/>
  <c r="AF75" i="5"/>
  <c r="AH75" i="5" s="1"/>
  <c r="AI69" i="5"/>
  <c r="AJ69" i="5" s="1"/>
  <c r="AF54" i="5"/>
  <c r="AH54" i="5" s="1"/>
  <c r="AF42" i="5"/>
  <c r="AH42" i="5" s="1"/>
  <c r="AF30" i="5"/>
  <c r="AH30" i="5" s="1"/>
  <c r="AF18" i="5"/>
  <c r="AH18" i="5" s="1"/>
  <c r="AG12" i="5"/>
  <c r="AJ12" i="5" s="1"/>
  <c r="AG35" i="5"/>
  <c r="AG23" i="5"/>
  <c r="AG53" i="5"/>
  <c r="AI50" i="5"/>
  <c r="AJ50" i="5" s="1"/>
  <c r="AI38" i="5"/>
  <c r="AI26" i="5"/>
  <c r="AJ26" i="5" s="1"/>
  <c r="AI14" i="5"/>
  <c r="AF62" i="5"/>
  <c r="AH62" i="5" s="1"/>
  <c r="AF53" i="5"/>
  <c r="AH53" i="5" s="1"/>
  <c r="AF41" i="5"/>
  <c r="AH41" i="5" s="1"/>
  <c r="AF29" i="5"/>
  <c r="AH29" i="5" s="1"/>
  <c r="AF17" i="5"/>
  <c r="AH17" i="5" s="1"/>
  <c r="AG46" i="5"/>
  <c r="AG34" i="5"/>
  <c r="AG22" i="5"/>
  <c r="AG52" i="5"/>
  <c r="AI49" i="5"/>
  <c r="AI37" i="5"/>
  <c r="AJ37" i="5" s="1"/>
  <c r="AI25" i="5"/>
  <c r="AJ25" i="5" s="1"/>
  <c r="AI13" i="5"/>
  <c r="AJ13" i="5" s="1"/>
  <c r="AI161" i="5"/>
  <c r="AJ161" i="5" s="1"/>
  <c r="AI157" i="5"/>
  <c r="AJ157" i="5" s="1"/>
  <c r="AI153" i="5"/>
  <c r="AI149" i="5"/>
  <c r="AI145" i="5"/>
  <c r="AJ145" i="5" s="1"/>
  <c r="AI141" i="5"/>
  <c r="AI137" i="5"/>
  <c r="AJ137" i="5" s="1"/>
  <c r="AI133" i="5"/>
  <c r="AJ133" i="5" s="1"/>
  <c r="AI129" i="5"/>
  <c r="AI125" i="5"/>
  <c r="AJ125" i="5" s="1"/>
  <c r="AI121" i="5"/>
  <c r="AJ121" i="5" s="1"/>
  <c r="AI117" i="5"/>
  <c r="AJ117" i="5" s="1"/>
  <c r="AI113" i="5"/>
  <c r="AI109" i="5"/>
  <c r="AJ109" i="5" s="1"/>
  <c r="AI108" i="5"/>
  <c r="AJ108" i="5" s="1"/>
  <c r="AI104" i="5"/>
  <c r="AJ104" i="5" s="1"/>
  <c r="AI100" i="5"/>
  <c r="AJ100" i="5" s="1"/>
  <c r="AI96" i="5"/>
  <c r="AJ96" i="5" s="1"/>
  <c r="AI92" i="5"/>
  <c r="AJ92" i="5" s="1"/>
  <c r="AI88" i="5"/>
  <c r="AJ88" i="5" s="1"/>
  <c r="AI84" i="5"/>
  <c r="AJ84" i="5" s="1"/>
  <c r="AI80" i="5"/>
  <c r="AJ80" i="5" s="1"/>
  <c r="AI76" i="5"/>
  <c r="AJ76" i="5" s="1"/>
  <c r="AI72" i="5"/>
  <c r="AJ72" i="5" s="1"/>
  <c r="AF71" i="5"/>
  <c r="AH71" i="5" s="1"/>
  <c r="AG70" i="5"/>
  <c r="AI68" i="5"/>
  <c r="AM67" i="5"/>
  <c r="AG67" i="5"/>
  <c r="AF65" i="5"/>
  <c r="AH65" i="5" s="1"/>
  <c r="AF63" i="5"/>
  <c r="AH63" i="5" s="1"/>
  <c r="AI160" i="5"/>
  <c r="AI156" i="5"/>
  <c r="AJ156" i="5" s="1"/>
  <c r="AI152" i="5"/>
  <c r="AJ152" i="5" s="1"/>
  <c r="AI148" i="5"/>
  <c r="AJ148" i="5" s="1"/>
  <c r="AI144" i="5"/>
  <c r="AJ144" i="5" s="1"/>
  <c r="AI140" i="5"/>
  <c r="AJ140" i="5" s="1"/>
  <c r="AI136" i="5"/>
  <c r="AI132" i="5"/>
  <c r="AJ132" i="5" s="1"/>
  <c r="AI128" i="5"/>
  <c r="AI124" i="5"/>
  <c r="AJ124" i="5" s="1"/>
  <c r="AI120" i="5"/>
  <c r="AJ120" i="5" s="1"/>
  <c r="AI116" i="5"/>
  <c r="AI112" i="5"/>
  <c r="AI107" i="5"/>
  <c r="AI103" i="5"/>
  <c r="AJ103" i="5" s="1"/>
  <c r="AI99" i="5"/>
  <c r="AJ99" i="5" s="1"/>
  <c r="AI95" i="5"/>
  <c r="AJ95" i="5" s="1"/>
  <c r="AI91" i="5"/>
  <c r="AJ91" i="5" s="1"/>
  <c r="AI87" i="5"/>
  <c r="AJ87" i="5" s="1"/>
  <c r="AI83" i="5"/>
  <c r="AJ83" i="5" s="1"/>
  <c r="AI79" i="5"/>
  <c r="AI75" i="5"/>
  <c r="AI71" i="5"/>
  <c r="AI65" i="5"/>
  <c r="AJ65" i="5" s="1"/>
  <c r="AI63" i="5"/>
  <c r="AJ63" i="5" s="1"/>
  <c r="AG62" i="5"/>
  <c r="AJ62" i="5" s="1"/>
  <c r="AI159" i="5"/>
  <c r="AJ159" i="5" s="1"/>
  <c r="AI155" i="5"/>
  <c r="AJ155" i="5" s="1"/>
  <c r="AI151" i="5"/>
  <c r="AJ151" i="5" s="1"/>
  <c r="AI147" i="5"/>
  <c r="AI143" i="5"/>
  <c r="AJ143" i="5" s="1"/>
  <c r="AI139" i="5"/>
  <c r="AI135" i="5"/>
  <c r="AI131" i="5"/>
  <c r="AJ131" i="5" s="1"/>
  <c r="AI127" i="5"/>
  <c r="AI123" i="5"/>
  <c r="AI119" i="5"/>
  <c r="AJ119" i="5" s="1"/>
  <c r="AI115" i="5"/>
  <c r="AJ115" i="5" s="1"/>
  <c r="AI111" i="5"/>
  <c r="AJ111" i="5" s="1"/>
  <c r="AI106" i="5"/>
  <c r="AJ106" i="5" s="1"/>
  <c r="AI102" i="5"/>
  <c r="AJ102" i="5" s="1"/>
  <c r="AI98" i="5"/>
  <c r="AI94" i="5"/>
  <c r="AI90" i="5"/>
  <c r="AJ90" i="5" s="1"/>
  <c r="AI86" i="5"/>
  <c r="AI82" i="5"/>
  <c r="AI78" i="5"/>
  <c r="AJ78" i="5" s="1"/>
  <c r="AI74" i="5"/>
  <c r="AJ74" i="5" s="1"/>
  <c r="AI70" i="5"/>
  <c r="AF69" i="5"/>
  <c r="AH69" i="5" s="1"/>
  <c r="AG68" i="5"/>
  <c r="AF66" i="5"/>
  <c r="AH66" i="5" s="1"/>
  <c r="AF64" i="5"/>
  <c r="AH64" i="5" s="1"/>
  <c r="D20" i="3"/>
  <c r="E20" i="3"/>
  <c r="AJ116" i="5" l="1"/>
  <c r="AJ75" i="5"/>
  <c r="AJ67" i="5"/>
  <c r="AJ79" i="5"/>
  <c r="AJ128" i="5"/>
  <c r="AJ149" i="5"/>
  <c r="AJ43" i="5"/>
  <c r="AJ66" i="5"/>
  <c r="AJ136" i="5"/>
  <c r="AJ146" i="5"/>
  <c r="AJ93" i="5"/>
  <c r="AT53" i="5"/>
  <c r="AT50" i="5"/>
  <c r="AT48" i="5"/>
  <c r="AT45" i="5"/>
  <c r="AT41" i="5"/>
  <c r="AT38" i="5"/>
  <c r="AJ14" i="5"/>
  <c r="AJ24" i="5"/>
  <c r="AT29" i="5"/>
  <c r="AT26" i="5"/>
  <c r="AJ36" i="5"/>
  <c r="AJ89" i="5"/>
  <c r="AJ142" i="5"/>
  <c r="AJ86" i="5"/>
  <c r="AJ98" i="5"/>
  <c r="AJ147" i="5"/>
  <c r="AJ113" i="5"/>
  <c r="AJ45" i="5"/>
  <c r="AJ77" i="5"/>
  <c r="AT7" i="5"/>
  <c r="AT16" i="5"/>
  <c r="AT52" i="5"/>
  <c r="AT10" i="5"/>
  <c r="AT33" i="5"/>
  <c r="AT24" i="5"/>
  <c r="AT21" i="5"/>
  <c r="AJ23" i="5"/>
  <c r="AJ129" i="5"/>
  <c r="AJ49" i="5"/>
  <c r="AJ8" i="5"/>
  <c r="AJ46" i="5"/>
  <c r="AT17" i="5"/>
  <c r="AT14" i="5"/>
  <c r="AT12" i="5"/>
  <c r="AT9" i="5"/>
  <c r="AJ35" i="5"/>
  <c r="AJ107" i="5"/>
  <c r="AJ112" i="5"/>
  <c r="AJ160" i="5"/>
  <c r="AJ38" i="5"/>
  <c r="AJ20" i="5"/>
  <c r="AT18" i="5"/>
  <c r="AT30" i="5"/>
  <c r="AT47" i="5"/>
  <c r="AT44" i="5"/>
  <c r="AJ47" i="5"/>
  <c r="AJ6" i="5"/>
  <c r="AJ32" i="5"/>
  <c r="AJ150" i="5"/>
  <c r="AT28" i="5"/>
  <c r="AT40" i="5"/>
  <c r="AT35" i="5"/>
  <c r="AT32" i="5"/>
  <c r="AJ127" i="5"/>
  <c r="AJ71" i="5"/>
  <c r="AJ141" i="5"/>
  <c r="AJ28" i="5"/>
  <c r="AJ17" i="5"/>
  <c r="AJ64" i="5"/>
  <c r="AJ18" i="5"/>
  <c r="AJ7" i="5"/>
  <c r="AJ44" i="5"/>
  <c r="AT6" i="5"/>
  <c r="AT51" i="5"/>
  <c r="AT49" i="5"/>
  <c r="AT23" i="5"/>
  <c r="AT20" i="5"/>
  <c r="AJ114" i="5"/>
  <c r="AJ30" i="5"/>
  <c r="AT5" i="5"/>
  <c r="AT39" i="5"/>
  <c r="AT37" i="5"/>
  <c r="AT11" i="5"/>
  <c r="AT8" i="5"/>
  <c r="AJ82" i="5"/>
  <c r="AJ39" i="5"/>
  <c r="AJ40" i="5"/>
  <c r="AJ135" i="5"/>
  <c r="AJ51" i="5"/>
  <c r="AJ52" i="5"/>
  <c r="AJ42" i="5"/>
  <c r="AJ81" i="5"/>
  <c r="AJ9" i="5"/>
  <c r="AT43" i="5"/>
  <c r="AT27" i="5"/>
  <c r="AT25" i="5"/>
  <c r="AT46" i="5"/>
  <c r="AJ22" i="5"/>
  <c r="AJ139" i="5"/>
  <c r="AJ97" i="5"/>
  <c r="AJ53" i="5"/>
  <c r="AJ54" i="5"/>
  <c r="AJ21" i="5"/>
  <c r="AT31" i="5"/>
  <c r="AT15" i="5"/>
  <c r="AT13" i="5"/>
  <c r="AT34" i="5"/>
  <c r="AJ34" i="5"/>
  <c r="AJ123" i="5"/>
  <c r="AJ153" i="5"/>
  <c r="AJ94" i="5"/>
  <c r="AJ85" i="5"/>
  <c r="AJ33" i="5"/>
  <c r="AJ73" i="5"/>
  <c r="AT19" i="5"/>
  <c r="AT42" i="5"/>
  <c r="AT54" i="5"/>
  <c r="AT22" i="5"/>
  <c r="AJ70" i="5"/>
  <c r="AJ68" i="5"/>
  <c r="J22" i="10"/>
  <c r="K22" i="10"/>
  <c r="L22" i="10"/>
  <c r="M22" i="10"/>
  <c r="N22" i="10"/>
  <c r="N21" i="10"/>
  <c r="M21" i="10"/>
  <c r="L21" i="10"/>
  <c r="K21" i="10"/>
  <c r="J21" i="10"/>
  <c r="C102" i="10"/>
  <c r="D102" i="10"/>
  <c r="E102" i="10"/>
  <c r="F102" i="10"/>
  <c r="B102" i="10"/>
  <c r="P22" i="9"/>
  <c r="O22" i="9"/>
  <c r="N22" i="9"/>
  <c r="M22" i="9"/>
  <c r="L22" i="9"/>
  <c r="K22" i="9"/>
  <c r="K23" i="9"/>
  <c r="L23" i="9"/>
  <c r="M23" i="9"/>
  <c r="N23" i="9"/>
  <c r="O23" i="9"/>
  <c r="P23" i="9"/>
  <c r="C102" i="9"/>
  <c r="D102" i="9"/>
  <c r="E102" i="9"/>
  <c r="F102" i="9"/>
  <c r="G102" i="9"/>
  <c r="B102" i="9"/>
  <c r="D32" i="3"/>
  <c r="D33" i="3"/>
  <c r="D34" i="3"/>
  <c r="D35" i="3"/>
  <c r="D36" i="3"/>
  <c r="E32" i="3"/>
  <c r="E33" i="3"/>
  <c r="E34" i="3"/>
  <c r="E35" i="3"/>
  <c r="E36" i="3"/>
  <c r="M21" i="8"/>
  <c r="L21" i="8"/>
  <c r="K21" i="8"/>
  <c r="J21" i="8"/>
  <c r="I21" i="8"/>
  <c r="I22" i="8"/>
  <c r="J22" i="8"/>
  <c r="K22" i="8"/>
  <c r="L22" i="8"/>
  <c r="M22" i="8"/>
  <c r="C102" i="8"/>
  <c r="D102" i="8"/>
  <c r="E102" i="8"/>
  <c r="F102" i="8"/>
  <c r="B102" i="8"/>
  <c r="K23" i="7"/>
  <c r="L23" i="7"/>
  <c r="M23" i="7"/>
  <c r="N23" i="7"/>
  <c r="O23" i="7"/>
  <c r="P23" i="7"/>
  <c r="P24" i="7"/>
  <c r="O24" i="7"/>
  <c r="N24" i="7"/>
  <c r="M24" i="7"/>
  <c r="L24" i="7"/>
  <c r="K24" i="7"/>
  <c r="C52" i="7"/>
  <c r="D52" i="7"/>
  <c r="E52" i="7"/>
  <c r="J22" i="6"/>
  <c r="I22" i="6"/>
  <c r="H22" i="6"/>
  <c r="J21" i="6"/>
  <c r="I21" i="6"/>
  <c r="H21" i="6"/>
  <c r="O23" i="4"/>
  <c r="K23" i="4"/>
  <c r="L23" i="4"/>
  <c r="M23" i="4"/>
  <c r="N23" i="4"/>
  <c r="O22" i="4"/>
  <c r="K22" i="4"/>
  <c r="L22" i="4"/>
  <c r="M22" i="4"/>
  <c r="N22" i="4"/>
  <c r="AM65" i="5" l="1"/>
  <c r="AM8" i="5"/>
  <c r="AW7" i="5"/>
  <c r="E27" i="3"/>
  <c r="D27" i="3"/>
  <c r="E13" i="3"/>
  <c r="E14" i="3"/>
  <c r="E15" i="3"/>
  <c r="D13" i="3"/>
  <c r="D14" i="3"/>
  <c r="D15" i="3"/>
  <c r="E28" i="3" l="1"/>
  <c r="E29" i="3"/>
  <c r="E30" i="3"/>
  <c r="E31" i="3"/>
  <c r="D26" i="3"/>
  <c r="D28" i="3"/>
  <c r="D29" i="3"/>
  <c r="D30" i="3"/>
  <c r="D31" i="3"/>
  <c r="E26" i="3"/>
  <c r="E22" i="3"/>
  <c r="E23" i="3"/>
  <c r="E24" i="3"/>
  <c r="E25" i="3"/>
  <c r="D22" i="3"/>
  <c r="D23" i="3"/>
  <c r="D24" i="3"/>
  <c r="D25" i="3"/>
  <c r="D19" i="3"/>
  <c r="D21" i="3"/>
  <c r="E21" i="3"/>
  <c r="E19" i="3"/>
  <c r="S100" i="5" l="1"/>
  <c r="S104" i="5"/>
  <c r="S144" i="5"/>
  <c r="S148" i="5"/>
  <c r="R72" i="5"/>
  <c r="R120" i="5"/>
  <c r="R128" i="5"/>
  <c r="R144" i="5"/>
  <c r="Q161" i="5"/>
  <c r="R161" i="5" s="1"/>
  <c r="Q63" i="5"/>
  <c r="R63" i="5" s="1"/>
  <c r="Q64" i="5"/>
  <c r="R64" i="5" s="1"/>
  <c r="Q65" i="5"/>
  <c r="R65" i="5" s="1"/>
  <c r="Q66" i="5"/>
  <c r="R66" i="5" s="1"/>
  <c r="Q67" i="5"/>
  <c r="R67" i="5" s="1"/>
  <c r="Q68" i="5"/>
  <c r="R68" i="5" s="1"/>
  <c r="Q69" i="5"/>
  <c r="R69" i="5" s="1"/>
  <c r="Q70" i="5"/>
  <c r="R70" i="5" s="1"/>
  <c r="Q71" i="5"/>
  <c r="R71" i="5" s="1"/>
  <c r="Q72" i="5"/>
  <c r="Q73" i="5"/>
  <c r="R73" i="5" s="1"/>
  <c r="Q74" i="5"/>
  <c r="R74" i="5" s="1"/>
  <c r="Q75" i="5"/>
  <c r="R75" i="5" s="1"/>
  <c r="Q76" i="5"/>
  <c r="R76" i="5" s="1"/>
  <c r="Q77" i="5"/>
  <c r="R77" i="5" s="1"/>
  <c r="Q78" i="5"/>
  <c r="R78" i="5" s="1"/>
  <c r="Q79" i="5"/>
  <c r="R79" i="5" s="1"/>
  <c r="Q80" i="5"/>
  <c r="R80" i="5" s="1"/>
  <c r="Q81" i="5"/>
  <c r="R81" i="5" s="1"/>
  <c r="Q82" i="5"/>
  <c r="R82" i="5" s="1"/>
  <c r="Q83" i="5"/>
  <c r="R83" i="5" s="1"/>
  <c r="Q84" i="5"/>
  <c r="R84" i="5" s="1"/>
  <c r="Q85" i="5"/>
  <c r="R85" i="5" s="1"/>
  <c r="Q86" i="5"/>
  <c r="R86" i="5" s="1"/>
  <c r="Q87" i="5"/>
  <c r="R87" i="5" s="1"/>
  <c r="Q88" i="5"/>
  <c r="R88" i="5" s="1"/>
  <c r="Q89" i="5"/>
  <c r="R89" i="5" s="1"/>
  <c r="Q90" i="5"/>
  <c r="R90" i="5" s="1"/>
  <c r="Q91" i="5"/>
  <c r="R91" i="5" s="1"/>
  <c r="Q92" i="5"/>
  <c r="R92" i="5" s="1"/>
  <c r="Q93" i="5"/>
  <c r="R93" i="5" s="1"/>
  <c r="Q94" i="5"/>
  <c r="R94" i="5" s="1"/>
  <c r="Q95" i="5"/>
  <c r="R95" i="5" s="1"/>
  <c r="Q96" i="5"/>
  <c r="R96" i="5" s="1"/>
  <c r="Q97" i="5"/>
  <c r="R97" i="5" s="1"/>
  <c r="Q98" i="5"/>
  <c r="R98" i="5" s="1"/>
  <c r="Q99" i="5"/>
  <c r="R99" i="5" s="1"/>
  <c r="Q100" i="5"/>
  <c r="R100" i="5" s="1"/>
  <c r="Q101" i="5"/>
  <c r="R101" i="5" s="1"/>
  <c r="Q102" i="5"/>
  <c r="R102" i="5" s="1"/>
  <c r="Q103" i="5"/>
  <c r="R103" i="5" s="1"/>
  <c r="Q104" i="5"/>
  <c r="R104" i="5" s="1"/>
  <c r="Q105" i="5"/>
  <c r="R105" i="5" s="1"/>
  <c r="Q106" i="5"/>
  <c r="R106" i="5" s="1"/>
  <c r="Q107" i="5"/>
  <c r="R107" i="5" s="1"/>
  <c r="Q108" i="5"/>
  <c r="R108" i="5" s="1"/>
  <c r="Q109" i="5"/>
  <c r="R109" i="5" s="1"/>
  <c r="Q110" i="5"/>
  <c r="R110" i="5" s="1"/>
  <c r="Q111" i="5"/>
  <c r="R111" i="5" s="1"/>
  <c r="Q112" i="5"/>
  <c r="R112" i="5" s="1"/>
  <c r="Q113" i="5"/>
  <c r="R113" i="5" s="1"/>
  <c r="Q114" i="5"/>
  <c r="R114" i="5" s="1"/>
  <c r="Q115" i="5"/>
  <c r="R115" i="5" s="1"/>
  <c r="Q116" i="5"/>
  <c r="R116" i="5" s="1"/>
  <c r="Q117" i="5"/>
  <c r="R117" i="5" s="1"/>
  <c r="Q118" i="5"/>
  <c r="R118" i="5" s="1"/>
  <c r="Q119" i="5"/>
  <c r="R119" i="5" s="1"/>
  <c r="Q120" i="5"/>
  <c r="Q121" i="5"/>
  <c r="R121" i="5" s="1"/>
  <c r="Q122" i="5"/>
  <c r="R122" i="5" s="1"/>
  <c r="Q123" i="5"/>
  <c r="R123" i="5" s="1"/>
  <c r="Q124" i="5"/>
  <c r="R124" i="5" s="1"/>
  <c r="Q125" i="5"/>
  <c r="R125" i="5" s="1"/>
  <c r="Q126" i="5"/>
  <c r="R126" i="5" s="1"/>
  <c r="Q127" i="5"/>
  <c r="R127" i="5" s="1"/>
  <c r="Q128" i="5"/>
  <c r="Q129" i="5"/>
  <c r="R129" i="5" s="1"/>
  <c r="Q130" i="5"/>
  <c r="R130" i="5" s="1"/>
  <c r="Q131" i="5"/>
  <c r="R131" i="5" s="1"/>
  <c r="Q132" i="5"/>
  <c r="R132" i="5" s="1"/>
  <c r="Q133" i="5"/>
  <c r="R133" i="5" s="1"/>
  <c r="Q134" i="5"/>
  <c r="R134" i="5" s="1"/>
  <c r="Q135" i="5"/>
  <c r="R135" i="5" s="1"/>
  <c r="Q136" i="5"/>
  <c r="R136" i="5" s="1"/>
  <c r="Q137" i="5"/>
  <c r="R137" i="5" s="1"/>
  <c r="Q138" i="5"/>
  <c r="R138" i="5" s="1"/>
  <c r="Q139" i="5"/>
  <c r="R139" i="5" s="1"/>
  <c r="Q140" i="5"/>
  <c r="R140" i="5" s="1"/>
  <c r="Q141" i="5"/>
  <c r="R141" i="5" s="1"/>
  <c r="Q142" i="5"/>
  <c r="R142" i="5" s="1"/>
  <c r="Q143" i="5"/>
  <c r="R143" i="5" s="1"/>
  <c r="Q144" i="5"/>
  <c r="Q145" i="5"/>
  <c r="R145" i="5" s="1"/>
  <c r="Q146" i="5"/>
  <c r="R146" i="5" s="1"/>
  <c r="Q147" i="5"/>
  <c r="R147" i="5" s="1"/>
  <c r="Q148" i="5"/>
  <c r="R148" i="5" s="1"/>
  <c r="Q149" i="5"/>
  <c r="R149" i="5" s="1"/>
  <c r="Q150" i="5"/>
  <c r="R150" i="5" s="1"/>
  <c r="Q151" i="5"/>
  <c r="R151" i="5" s="1"/>
  <c r="Q152" i="5"/>
  <c r="R152" i="5" s="1"/>
  <c r="Q153" i="5"/>
  <c r="R153" i="5" s="1"/>
  <c r="Q154" i="5"/>
  <c r="R154" i="5" s="1"/>
  <c r="Q155" i="5"/>
  <c r="R155" i="5" s="1"/>
  <c r="Q156" i="5"/>
  <c r="R156" i="5" s="1"/>
  <c r="Q157" i="5"/>
  <c r="R157" i="5" s="1"/>
  <c r="Q158" i="5"/>
  <c r="R158" i="5" s="1"/>
  <c r="Q159" i="5"/>
  <c r="R159" i="5" s="1"/>
  <c r="Q160" i="5"/>
  <c r="R160" i="5" s="1"/>
  <c r="Q62" i="5"/>
  <c r="R62" i="5" s="1"/>
  <c r="P163" i="5"/>
  <c r="P162" i="5"/>
  <c r="S108" i="5" s="1"/>
  <c r="D164" i="5"/>
  <c r="D163" i="5"/>
  <c r="D162" i="5"/>
  <c r="E75" i="5" s="1"/>
  <c r="P56" i="5"/>
  <c r="P55" i="5"/>
  <c r="S8" i="5" s="1"/>
  <c r="R7" i="5"/>
  <c r="R23" i="5"/>
  <c r="R51" i="5"/>
  <c r="Q7" i="5"/>
  <c r="Q8" i="5"/>
  <c r="R8" i="5" s="1"/>
  <c r="Q9" i="5"/>
  <c r="R9" i="5" s="1"/>
  <c r="Q10" i="5"/>
  <c r="R10" i="5" s="1"/>
  <c r="Q11" i="5"/>
  <c r="R11" i="5" s="1"/>
  <c r="Q12" i="5"/>
  <c r="R12" i="5" s="1"/>
  <c r="Q13" i="5"/>
  <c r="R13" i="5" s="1"/>
  <c r="Q14" i="5"/>
  <c r="R14" i="5" s="1"/>
  <c r="Q15" i="5"/>
  <c r="R15" i="5" s="1"/>
  <c r="Q16" i="5"/>
  <c r="R16" i="5" s="1"/>
  <c r="Q17" i="5"/>
  <c r="R17" i="5" s="1"/>
  <c r="Q18" i="5"/>
  <c r="R18" i="5" s="1"/>
  <c r="Q19" i="5"/>
  <c r="R19" i="5" s="1"/>
  <c r="Q20" i="5"/>
  <c r="R20" i="5" s="1"/>
  <c r="Q21" i="5"/>
  <c r="R21" i="5" s="1"/>
  <c r="Q22" i="5"/>
  <c r="R22" i="5" s="1"/>
  <c r="Q23" i="5"/>
  <c r="Q24" i="5"/>
  <c r="R24" i="5" s="1"/>
  <c r="Q25" i="5"/>
  <c r="R25" i="5" s="1"/>
  <c r="Q26" i="5"/>
  <c r="R26" i="5" s="1"/>
  <c r="Q27" i="5"/>
  <c r="R27" i="5" s="1"/>
  <c r="Q28" i="5"/>
  <c r="R28" i="5" s="1"/>
  <c r="Q29" i="5"/>
  <c r="R29" i="5" s="1"/>
  <c r="Q30" i="5"/>
  <c r="R30" i="5" s="1"/>
  <c r="Q31" i="5"/>
  <c r="R31" i="5" s="1"/>
  <c r="Q32" i="5"/>
  <c r="R32" i="5" s="1"/>
  <c r="Q33" i="5"/>
  <c r="R33" i="5" s="1"/>
  <c r="Q34" i="5"/>
  <c r="R34" i="5" s="1"/>
  <c r="Q35" i="5"/>
  <c r="R35" i="5" s="1"/>
  <c r="Q36" i="5"/>
  <c r="R36" i="5" s="1"/>
  <c r="Q37" i="5"/>
  <c r="R37" i="5" s="1"/>
  <c r="Q38" i="5"/>
  <c r="R38" i="5" s="1"/>
  <c r="Q39" i="5"/>
  <c r="R39" i="5" s="1"/>
  <c r="Q40" i="5"/>
  <c r="R40" i="5" s="1"/>
  <c r="Q41" i="5"/>
  <c r="R41" i="5" s="1"/>
  <c r="Q42" i="5"/>
  <c r="R42" i="5" s="1"/>
  <c r="Q43" i="5"/>
  <c r="R43" i="5" s="1"/>
  <c r="Q44" i="5"/>
  <c r="R44" i="5" s="1"/>
  <c r="Q45" i="5"/>
  <c r="R45" i="5" s="1"/>
  <c r="Q46" i="5"/>
  <c r="R46" i="5" s="1"/>
  <c r="Q47" i="5"/>
  <c r="R47" i="5" s="1"/>
  <c r="Q48" i="5"/>
  <c r="R48" i="5" s="1"/>
  <c r="Q49" i="5"/>
  <c r="R49" i="5" s="1"/>
  <c r="Q50" i="5"/>
  <c r="R50" i="5" s="1"/>
  <c r="Q51" i="5"/>
  <c r="Q52" i="5"/>
  <c r="R52" i="5" s="1"/>
  <c r="Q53" i="5"/>
  <c r="R53" i="5" s="1"/>
  <c r="Q54" i="5"/>
  <c r="R54" i="5" s="1"/>
  <c r="Q6" i="5"/>
  <c r="R6" i="5" s="1"/>
  <c r="Q5" i="5"/>
  <c r="R5" i="5" s="1"/>
  <c r="S96" i="5" l="1"/>
  <c r="S35" i="5"/>
  <c r="E109" i="5"/>
  <c r="E99" i="5"/>
  <c r="S152" i="5"/>
  <c r="E101" i="5"/>
  <c r="S31" i="5"/>
  <c r="S36" i="5"/>
  <c r="E137" i="5"/>
  <c r="E105" i="5"/>
  <c r="E73" i="5"/>
  <c r="S156" i="5"/>
  <c r="E133" i="5"/>
  <c r="E161" i="5"/>
  <c r="S6" i="5"/>
  <c r="S25" i="5"/>
  <c r="E157" i="5"/>
  <c r="E125" i="5"/>
  <c r="E93" i="5"/>
  <c r="S157" i="5"/>
  <c r="S140" i="5"/>
  <c r="S92" i="5"/>
  <c r="S136" i="5"/>
  <c r="S88" i="5"/>
  <c r="E67" i="5"/>
  <c r="E97" i="5"/>
  <c r="S53" i="5"/>
  <c r="S24" i="5"/>
  <c r="E155" i="5"/>
  <c r="E123" i="5"/>
  <c r="S50" i="5"/>
  <c r="S20" i="5"/>
  <c r="E153" i="5"/>
  <c r="E121" i="5"/>
  <c r="E89" i="5"/>
  <c r="S132" i="5"/>
  <c r="S84" i="5"/>
  <c r="E131" i="5"/>
  <c r="S29" i="5"/>
  <c r="E91" i="5"/>
  <c r="S49" i="5"/>
  <c r="S19" i="5"/>
  <c r="E149" i="5"/>
  <c r="E117" i="5"/>
  <c r="E85" i="5"/>
  <c r="S128" i="5"/>
  <c r="S80" i="5"/>
  <c r="E129" i="5"/>
  <c r="S124" i="5"/>
  <c r="S76" i="5"/>
  <c r="E69" i="5"/>
  <c r="E65" i="5"/>
  <c r="S46" i="5"/>
  <c r="S15" i="5"/>
  <c r="E147" i="5"/>
  <c r="E115" i="5"/>
  <c r="E83" i="5"/>
  <c r="S45" i="5"/>
  <c r="S13" i="5"/>
  <c r="E145" i="5"/>
  <c r="E113" i="5"/>
  <c r="E81" i="5"/>
  <c r="S120" i="5"/>
  <c r="S72" i="5"/>
  <c r="S116" i="5"/>
  <c r="S68" i="5"/>
  <c r="S41" i="5"/>
  <c r="S9" i="5"/>
  <c r="E141" i="5"/>
  <c r="E77" i="5"/>
  <c r="S40" i="5"/>
  <c r="E139" i="5"/>
  <c r="E107" i="5"/>
  <c r="S62" i="5"/>
  <c r="S112" i="5"/>
  <c r="S64" i="5"/>
  <c r="S5" i="5"/>
  <c r="S54" i="5"/>
  <c r="S10" i="5"/>
  <c r="S14" i="5"/>
  <c r="S18" i="5"/>
  <c r="S22" i="5"/>
  <c r="S26" i="5"/>
  <c r="S30" i="5"/>
  <c r="S34" i="5"/>
  <c r="S38" i="5"/>
  <c r="S42" i="5"/>
  <c r="S48" i="5"/>
  <c r="S39" i="5"/>
  <c r="S28" i="5"/>
  <c r="S17" i="5"/>
  <c r="S12" i="5"/>
  <c r="S52" i="5"/>
  <c r="S44" i="5"/>
  <c r="S33" i="5"/>
  <c r="S23" i="5"/>
  <c r="S7" i="5"/>
  <c r="S51" i="5"/>
  <c r="S47" i="5"/>
  <c r="S43" i="5"/>
  <c r="S37" i="5"/>
  <c r="S32" i="5"/>
  <c r="S27" i="5"/>
  <c r="S21" i="5"/>
  <c r="S16" i="5"/>
  <c r="S11" i="5"/>
  <c r="E64" i="5"/>
  <c r="E68" i="5"/>
  <c r="E72" i="5"/>
  <c r="E76" i="5"/>
  <c r="E80" i="5"/>
  <c r="E84" i="5"/>
  <c r="E88" i="5"/>
  <c r="E92" i="5"/>
  <c r="E96" i="5"/>
  <c r="E100" i="5"/>
  <c r="E104" i="5"/>
  <c r="E108" i="5"/>
  <c r="E112" i="5"/>
  <c r="E116" i="5"/>
  <c r="E120" i="5"/>
  <c r="E124" i="5"/>
  <c r="E128" i="5"/>
  <c r="E132" i="5"/>
  <c r="E136" i="5"/>
  <c r="E140" i="5"/>
  <c r="E144" i="5"/>
  <c r="E148" i="5"/>
  <c r="E152" i="5"/>
  <c r="E156" i="5"/>
  <c r="E160" i="5"/>
  <c r="E66" i="5"/>
  <c r="E70" i="5"/>
  <c r="E74" i="5"/>
  <c r="E78" i="5"/>
  <c r="E82" i="5"/>
  <c r="E86" i="5"/>
  <c r="E90" i="5"/>
  <c r="E94" i="5"/>
  <c r="E98" i="5"/>
  <c r="E102" i="5"/>
  <c r="E106" i="5"/>
  <c r="E110" i="5"/>
  <c r="E114" i="5"/>
  <c r="E118" i="5"/>
  <c r="E122" i="5"/>
  <c r="E126" i="5"/>
  <c r="E130" i="5"/>
  <c r="E134" i="5"/>
  <c r="E138" i="5"/>
  <c r="E142" i="5"/>
  <c r="E146" i="5"/>
  <c r="E150" i="5"/>
  <c r="E154" i="5"/>
  <c r="E158" i="5"/>
  <c r="E62" i="5"/>
  <c r="E159" i="5"/>
  <c r="E151" i="5"/>
  <c r="E143" i="5"/>
  <c r="E135" i="5"/>
  <c r="E127" i="5"/>
  <c r="E119" i="5"/>
  <c r="E111" i="5"/>
  <c r="E103" i="5"/>
  <c r="E95" i="5"/>
  <c r="E87" i="5"/>
  <c r="E79" i="5"/>
  <c r="E71" i="5"/>
  <c r="E63" i="5"/>
  <c r="S160" i="5"/>
  <c r="S155" i="5"/>
  <c r="S151" i="5"/>
  <c r="S147" i="5"/>
  <c r="S143" i="5"/>
  <c r="S139" i="5"/>
  <c r="S135" i="5"/>
  <c r="S131" i="5"/>
  <c r="S127" i="5"/>
  <c r="S123" i="5"/>
  <c r="S119" i="5"/>
  <c r="S115" i="5"/>
  <c r="S111" i="5"/>
  <c r="S107" i="5"/>
  <c r="S103" i="5"/>
  <c r="S99" i="5"/>
  <c r="S95" i="5"/>
  <c r="S91" i="5"/>
  <c r="S87" i="5"/>
  <c r="S83" i="5"/>
  <c r="S79" i="5"/>
  <c r="S75" i="5"/>
  <c r="S71" i="5"/>
  <c r="S67" i="5"/>
  <c r="S63" i="5"/>
  <c r="S159" i="5"/>
  <c r="S154" i="5"/>
  <c r="S150" i="5"/>
  <c r="S146" i="5"/>
  <c r="S142" i="5"/>
  <c r="S138" i="5"/>
  <c r="S134" i="5"/>
  <c r="S130" i="5"/>
  <c r="S126" i="5"/>
  <c r="S122" i="5"/>
  <c r="S118" i="5"/>
  <c r="S114" i="5"/>
  <c r="S110" i="5"/>
  <c r="S106" i="5"/>
  <c r="S102" i="5"/>
  <c r="S98" i="5"/>
  <c r="S94" i="5"/>
  <c r="S90" i="5"/>
  <c r="S86" i="5"/>
  <c r="S82" i="5"/>
  <c r="S78" i="5"/>
  <c r="S74" i="5"/>
  <c r="S70" i="5"/>
  <c r="S66" i="5"/>
  <c r="S161" i="5"/>
  <c r="S158" i="5"/>
  <c r="S153" i="5"/>
  <c r="S149" i="5"/>
  <c r="S145" i="5"/>
  <c r="S141" i="5"/>
  <c r="S137" i="5"/>
  <c r="S133" i="5"/>
  <c r="S129" i="5"/>
  <c r="S125" i="5"/>
  <c r="S121" i="5"/>
  <c r="S117" i="5"/>
  <c r="S113" i="5"/>
  <c r="S109" i="5"/>
  <c r="S105" i="5"/>
  <c r="S101" i="5"/>
  <c r="S97" i="5"/>
  <c r="S93" i="5"/>
  <c r="S89" i="5"/>
  <c r="S85" i="5"/>
  <c r="S81" i="5"/>
  <c r="S77" i="5"/>
  <c r="S73" i="5"/>
  <c r="S69" i="5"/>
  <c r="S65" i="5"/>
  <c r="D57" i="5"/>
  <c r="D56" i="5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D55" i="5"/>
  <c r="B5" i="5" s="1"/>
  <c r="D18" i="3"/>
  <c r="E18" i="3"/>
  <c r="F18" i="3" s="1"/>
  <c r="B6" i="5" l="1"/>
  <c r="E5" i="5"/>
  <c r="B52" i="7"/>
  <c r="E6" i="5" l="1"/>
  <c r="B7" i="5"/>
  <c r="G52" i="7"/>
  <c r="F52" i="7"/>
  <c r="F52" i="4"/>
  <c r="D172" i="6"/>
  <c r="C102" i="6"/>
  <c r="B52" i="6"/>
  <c r="E8" i="3"/>
  <c r="D8" i="3"/>
  <c r="E7" i="5" l="1"/>
  <c r="B8" i="5"/>
  <c r="D52" i="4"/>
  <c r="E52" i="4"/>
  <c r="E4" i="3"/>
  <c r="G52" i="4"/>
  <c r="C52" i="4"/>
  <c r="E3" i="3"/>
  <c r="E5" i="3"/>
  <c r="E6" i="3"/>
  <c r="F6" i="3" s="1"/>
  <c r="E7" i="3"/>
  <c r="E9" i="3"/>
  <c r="E10" i="3"/>
  <c r="E12" i="3"/>
  <c r="E16" i="3"/>
  <c r="E17" i="3"/>
  <c r="E2" i="3"/>
  <c r="D3" i="3"/>
  <c r="B52" i="4"/>
  <c r="B9" i="5" l="1"/>
  <c r="E8" i="5"/>
  <c r="D6" i="3"/>
  <c r="D9" i="3"/>
  <c r="D10" i="3"/>
  <c r="D4" i="3"/>
  <c r="D5" i="3"/>
  <c r="D7" i="3"/>
  <c r="D17" i="3"/>
  <c r="D16" i="3"/>
  <c r="D12" i="3"/>
  <c r="B10" i="5" l="1"/>
  <c r="E9" i="5"/>
  <c r="D2" i="3"/>
  <c r="B11" i="5" l="1"/>
  <c r="E10" i="5"/>
  <c r="B12" i="5" l="1"/>
  <c r="E11" i="5"/>
  <c r="B13" i="5" l="1"/>
  <c r="E12" i="5"/>
  <c r="B14" i="5" l="1"/>
  <c r="E13" i="5"/>
  <c r="B15" i="5" l="1"/>
  <c r="E14" i="5"/>
  <c r="B16" i="5" l="1"/>
  <c r="E15" i="5"/>
  <c r="B17" i="5" l="1"/>
  <c r="E16" i="5"/>
  <c r="B18" i="5" l="1"/>
  <c r="E17" i="5"/>
  <c r="B19" i="5" l="1"/>
  <c r="E18" i="5"/>
  <c r="B20" i="5" l="1"/>
  <c r="E19" i="5"/>
  <c r="B21" i="5" l="1"/>
  <c r="E20" i="5"/>
  <c r="B22" i="5" l="1"/>
  <c r="E21" i="5"/>
  <c r="B23" i="5" l="1"/>
  <c r="E22" i="5"/>
  <c r="B24" i="5" l="1"/>
  <c r="E23" i="5"/>
  <c r="B25" i="5" l="1"/>
  <c r="E24" i="5"/>
  <c r="B26" i="5" l="1"/>
  <c r="E25" i="5"/>
  <c r="B27" i="5" l="1"/>
  <c r="E26" i="5"/>
  <c r="B28" i="5" l="1"/>
  <c r="E27" i="5"/>
  <c r="B29" i="5" l="1"/>
  <c r="E28" i="5"/>
  <c r="B30" i="5" l="1"/>
  <c r="E29" i="5"/>
  <c r="B31" i="5" l="1"/>
  <c r="E30" i="5"/>
  <c r="B32" i="5" l="1"/>
  <c r="E31" i="5"/>
  <c r="B33" i="5" l="1"/>
  <c r="E32" i="5"/>
  <c r="B34" i="5" l="1"/>
  <c r="E33" i="5"/>
  <c r="B35" i="5" l="1"/>
  <c r="E34" i="5"/>
  <c r="B36" i="5" l="1"/>
  <c r="E35" i="5"/>
  <c r="B37" i="5" l="1"/>
  <c r="E36" i="5"/>
  <c r="B38" i="5" l="1"/>
  <c r="E37" i="5"/>
  <c r="B39" i="5" l="1"/>
  <c r="E38" i="5"/>
  <c r="B40" i="5" l="1"/>
  <c r="E39" i="5"/>
  <c r="B41" i="5" l="1"/>
  <c r="E40" i="5"/>
  <c r="B42" i="5" l="1"/>
  <c r="E41" i="5"/>
  <c r="B43" i="5" l="1"/>
  <c r="E42" i="5"/>
  <c r="B44" i="5" l="1"/>
  <c r="E43" i="5"/>
  <c r="B45" i="5" l="1"/>
  <c r="E44" i="5"/>
  <c r="B46" i="5" l="1"/>
  <c r="E45" i="5"/>
  <c r="B47" i="5" l="1"/>
  <c r="E46" i="5"/>
  <c r="B48" i="5" l="1"/>
  <c r="E47" i="5"/>
  <c r="B49" i="5" l="1"/>
  <c r="E48" i="5"/>
  <c r="B50" i="5" l="1"/>
  <c r="E49" i="5"/>
  <c r="B51" i="5" l="1"/>
  <c r="E50" i="5"/>
  <c r="B52" i="5" l="1"/>
  <c r="E51" i="5"/>
  <c r="B53" i="5" l="1"/>
  <c r="E52" i="5"/>
  <c r="B54" i="5" l="1"/>
  <c r="E54" i="5" s="1"/>
  <c r="E53" i="5"/>
</calcChain>
</file>

<file path=xl/sharedStrings.xml><?xml version="1.0" encoding="utf-8"?>
<sst xmlns="http://schemas.openxmlformats.org/spreadsheetml/2006/main" count="841" uniqueCount="119">
  <si>
    <t>Evil Node Sleeping Transactions</t>
  </si>
  <si>
    <t>Test Number</t>
  </si>
  <si>
    <t>Initial Coins</t>
  </si>
  <si>
    <t>Number Of Evil Nodes</t>
  </si>
  <si>
    <t>Number Of Nodes</t>
  </si>
  <si>
    <t>Delay</t>
  </si>
  <si>
    <t>Transmission Speed</t>
  </si>
  <si>
    <t>7200kbps</t>
  </si>
  <si>
    <t>100ms</t>
  </si>
  <si>
    <t>Interaction DeltaT</t>
  </si>
  <si>
    <t>5s, 10s</t>
  </si>
  <si>
    <t>Number Of Run</t>
  </si>
  <si>
    <t>Min Pᵉᵈᵍᵉ</t>
  </si>
  <si>
    <t>Pᵉᵈᵍᵉ Used</t>
  </si>
  <si>
    <t>10kbps</t>
  </si>
  <si>
    <t>500000kbps</t>
  </si>
  <si>
    <t>1000000kbps</t>
  </si>
  <si>
    <t xml:space="preserve">Standard derivation </t>
  </si>
  <si>
    <t>Confidance interval</t>
  </si>
  <si>
    <t>Do graph on confidance interval</t>
  </si>
  <si>
    <t>Learn stat tests</t>
  </si>
  <si>
    <t>Run simulations</t>
  </si>
  <si>
    <t>Detection Time [AVG]</t>
  </si>
  <si>
    <t>Set</t>
  </si>
  <si>
    <t>1 - Number of nodes</t>
  </si>
  <si>
    <t>2 - Numer of evil node</t>
  </si>
  <si>
    <t>3 - Transmission speed</t>
  </si>
  <si>
    <t>t student (non normal)</t>
  </si>
  <si>
    <t>4 - Normalization Test</t>
  </si>
  <si>
    <t>AVG</t>
  </si>
  <si>
    <t>Standard Deviation</t>
  </si>
  <si>
    <t>Data Input</t>
  </si>
  <si>
    <t xml:space="preserve">Standardized </t>
  </si>
  <si>
    <t xml:space="preserve">Skewness </t>
  </si>
  <si>
    <t>http://www.real-statistics.com/tests-normality-and-symmetry/graphical-tests-normality-symmetry/</t>
  </si>
  <si>
    <t>http://www.psychwiki.com/wiki/How_do_I_determine_whether_my_data_are_normal%3F</t>
  </si>
  <si>
    <t>Index</t>
  </si>
  <si>
    <t>Prob I = (i-0.5)/n</t>
  </si>
  <si>
    <t>Z score of I</t>
  </si>
  <si>
    <t>Standardized X</t>
  </si>
  <si>
    <t>Sorted data X</t>
  </si>
  <si>
    <t>STD</t>
  </si>
  <si>
    <t>Normal Q-Q Plot</t>
  </si>
  <si>
    <t>SET 1.4</t>
  </si>
  <si>
    <t>SET4.1</t>
  </si>
  <si>
    <t>Extra</t>
  </si>
  <si>
    <t>5 - Test execution time</t>
  </si>
  <si>
    <t>6 - Delay variation</t>
  </si>
  <si>
    <t>1ms</t>
  </si>
  <si>
    <t>10ms</t>
  </si>
  <si>
    <t>1000ms</t>
  </si>
  <si>
    <t>10000ms</t>
  </si>
  <si>
    <t>100kbps</t>
  </si>
  <si>
    <t>1000kbps</t>
  </si>
  <si>
    <t>10000kbps</t>
  </si>
  <si>
    <t>too long</t>
  </si>
  <si>
    <t>7 - Initial transaction</t>
  </si>
  <si>
    <t>7 - Initial transactions</t>
  </si>
  <si>
    <t>8 - Interaction deltat</t>
  </si>
  <si>
    <t>0.1s, 0.2s</t>
  </si>
  <si>
    <t>1s, 2s</t>
  </si>
  <si>
    <t>10s, 20s</t>
  </si>
  <si>
    <t>100s, 200s</t>
  </si>
  <si>
    <t>1000s, 2000s</t>
  </si>
  <si>
    <t>Column1</t>
  </si>
  <si>
    <t>Mean</t>
  </si>
  <si>
    <t>Standard Error</t>
  </si>
  <si>
    <t>Median</t>
  </si>
  <si>
    <t>Mode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</si>
  <si>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</si>
  <si>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</si>
  <si>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</si>
  <si>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</si>
  <si>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</si>
  <si>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</si>
  <si>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</si>
  <si>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</si>
  <si>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</si>
  <si>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Column5</t>
  </si>
  <si>
    <t>Column2</t>
  </si>
  <si>
    <t>Column3</t>
  </si>
  <si>
    <t>Column4</t>
  </si>
  <si>
    <t>Confidence</t>
  </si>
  <si>
    <t>Column6</t>
  </si>
  <si>
    <t>Exection time: 2.5 Min</t>
  </si>
  <si>
    <t>Exection time: 0.2s</t>
  </si>
  <si>
    <t>Exection time: 14 s</t>
  </si>
  <si>
    <t>Data Ordered</t>
  </si>
  <si>
    <t>Cumulative</t>
  </si>
  <si>
    <t>Expected</t>
  </si>
  <si>
    <t>(Rank-1)/n</t>
  </si>
  <si>
    <t>NORM.S.INV</t>
  </si>
  <si>
    <t>Actual</t>
  </si>
  <si>
    <t>Difference</t>
  </si>
  <si>
    <t>SD</t>
  </si>
  <si>
    <t>Kolmogorov-Smirnov Test of Normality</t>
  </si>
  <si>
    <t>Q-Q Plot Test</t>
  </si>
  <si>
    <t>Critical</t>
  </si>
  <si>
    <t>Sn(x) - Expected</t>
  </si>
  <si>
    <t>Z-Score</t>
  </si>
  <si>
    <t>F(x)</t>
  </si>
  <si>
    <t>Diff</t>
  </si>
  <si>
    <t>Maximium</t>
  </si>
  <si>
    <t>Network Stat</t>
  </si>
  <si>
    <t>AVG Degree</t>
  </si>
  <si>
    <t>Network Diameter</t>
  </si>
  <si>
    <t>Average Path Len.</t>
  </si>
  <si>
    <t>Nodes</t>
  </si>
  <si>
    <t>Path Length</t>
  </si>
  <si>
    <t>9 - Average Path Length
(WattsStrogatz)</t>
  </si>
  <si>
    <t xml:space="preserve">7.2 - Initial transactions (slow speed) </t>
  </si>
  <si>
    <t>9 -  Average Path Length</t>
  </si>
  <si>
    <t>0.406666666668</t>
  </si>
  <si>
    <t>Too long</t>
  </si>
  <si>
    <t>0.40666666667</t>
  </si>
  <si>
    <t>0.406819158163</t>
  </si>
  <si>
    <t>0.305000000001</t>
  </si>
  <si>
    <t>0.408242231292</t>
  </si>
  <si>
    <t>0.408334545058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</si>
</sst>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4" formatCode="#,##0.000000000000"/>
    <numFmt numFmtId="175" formatCode="#,##0.0000000000000"/>
    <numFmt numFmtId="179" formatCode="0.00000000000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333333"/>
      <name val="Georgia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12" fillId="5" borderId="7" applyNumberForma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Border="1"/>
    <xf numFmtId="0" fontId="2" fillId="2" borderId="1" xfId="1" applyFont="1" applyBorder="1" applyAlignment="1">
      <alignment horizontal="center"/>
    </xf>
    <xf numFmtId="0" fontId="3" fillId="3" borderId="0" xfId="2"/>
    <xf numFmtId="0" fontId="4" fillId="4" borderId="1" xfId="3"/>
    <xf numFmtId="0" fontId="5" fillId="5" borderId="1" xfId="4"/>
    <xf numFmtId="0" fontId="6" fillId="0" borderId="0" xfId="0" applyFont="1"/>
    <xf numFmtId="0" fontId="7" fillId="6" borderId="4" xfId="5"/>
    <xf numFmtId="0" fontId="8" fillId="0" borderId="0" xfId="6"/>
    <xf numFmtId="0" fontId="10" fillId="7" borderId="0" xfId="7" applyBorder="1"/>
    <xf numFmtId="0" fontId="10" fillId="7" borderId="0" xfId="7"/>
    <xf numFmtId="0" fontId="9" fillId="8" borderId="0" xfId="8" applyBorder="1"/>
    <xf numFmtId="0" fontId="0" fillId="0" borderId="0" xfId="0" applyAlignment="1">
      <alignment horizontal="left" vertical="center"/>
    </xf>
    <xf numFmtId="0" fontId="9" fillId="9" borderId="0" xfId="9" applyBorder="1"/>
    <xf numFmtId="0" fontId="2" fillId="2" borderId="1" xfId="1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11" fillId="0" borderId="6" xfId="0" applyFont="1" applyFill="1" applyBorder="1" applyAlignment="1">
      <alignment horizontal="centerContinuous"/>
    </xf>
    <xf numFmtId="0" fontId="6" fillId="0" borderId="0" xfId="0" applyFont="1" applyFill="1" applyBorder="1" applyAlignment="1"/>
    <xf numFmtId="0" fontId="12" fillId="5" borderId="7" xfId="10"/>
    <xf numFmtId="0" fontId="13" fillId="0" borderId="0" xfId="0" applyFont="1"/>
    <xf numFmtId="0" fontId="0" fillId="0" borderId="0" xfId="0" applyAlignment="1">
      <alignment horizontal="center"/>
    </xf>
    <xf numFmtId="0" fontId="9" fillId="10" borderId="0" xfId="1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9" fillId="11" borderId="0" xfId="12" applyBorder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174" fontId="0" fillId="0" borderId="0" xfId="0" applyNumberFormat="1"/>
    <xf numFmtId="175" fontId="0" fillId="0" borderId="0" xfId="0" applyNumberFormat="1"/>
    <xf numFmtId="179" fontId="0" fillId="0" borderId="0" xfId="0" applyNumberFormat="1"/>
  </cellXfs>
  <cellStyles count="13">
    <cellStyle name="60% - Accent1" xfId="11" builtinId="32"/>
    <cellStyle name="60% - Accent2" xfId="12" builtinId="36"/>
    <cellStyle name="60% - Accent4" xfId="9" builtinId="44"/>
    <cellStyle name="60% - Accent6" xfId="8" builtinId="52"/>
    <cellStyle name="Accent1" xfId="7" builtinId="29"/>
    <cellStyle name="Calculation" xfId="4" builtinId="22"/>
    <cellStyle name="Check Cell" xfId="5" builtinId="23"/>
    <cellStyle name="Good" xfId="1" builtinId="26"/>
    <cellStyle name="Hyperlink" xfId="6" builtinId="8"/>
    <cellStyle name="Input" xfId="3" builtinId="20"/>
    <cellStyle name="Neutral" xfId="2" builtinId="28"/>
    <cellStyle name="Normal" xfId="0" builtinId="0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Detection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'Set1'!$K$23:$O$23</c:f>
                <c:numCache>
                  <c:formatCode>General</c:formatCode>
                  <c:ptCount val="5"/>
                  <c:pt idx="0">
                    <c:v>8.6457818286992824E-2</c:v>
                  </c:pt>
                  <c:pt idx="1">
                    <c:v>0.10990855550168863</c:v>
                  </c:pt>
                  <c:pt idx="2">
                    <c:v>7.6036028556171878E-2</c:v>
                  </c:pt>
                  <c:pt idx="3">
                    <c:v>7.3177849229914702E-2</c:v>
                  </c:pt>
                  <c:pt idx="4">
                    <c:v>0.21854593017003399</c:v>
                  </c:pt>
                </c:numCache>
              </c:numRef>
            </c:plus>
            <c:minus>
              <c:numRef>
                <c:f>'Set1'!$K$23:$O$23</c:f>
                <c:numCache>
                  <c:formatCode>General</c:formatCode>
                  <c:ptCount val="5"/>
                  <c:pt idx="0">
                    <c:v>8.6457818286992824E-2</c:v>
                  </c:pt>
                  <c:pt idx="1">
                    <c:v>0.10990855550168863</c:v>
                  </c:pt>
                  <c:pt idx="2">
                    <c:v>7.6036028556171878E-2</c:v>
                  </c:pt>
                  <c:pt idx="3">
                    <c:v>7.3177849229914702E-2</c:v>
                  </c:pt>
                  <c:pt idx="4">
                    <c:v>0.21854593017003399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'Set1'!$B$52:$F$52</c:f>
              <c:numCache>
                <c:formatCode>General</c:formatCode>
                <c:ptCount val="5"/>
                <c:pt idx="0">
                  <c:v>0.65907088731205998</c:v>
                </c:pt>
                <c:pt idx="1">
                  <c:v>0.96447097937686022</c:v>
                </c:pt>
                <c:pt idx="2">
                  <c:v>0.89090111111418024</c:v>
                </c:pt>
                <c:pt idx="3">
                  <c:v>0.91610186017854023</c:v>
                </c:pt>
                <c:pt idx="4">
                  <c:v>1.0695115236070001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C-4CAD-A5A5-67C1A5C98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7835120"/>
        <c:axId val="736361024"/>
      </c:barChart>
      <c:catAx>
        <c:axId val="89783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361024"/>
        <c:crosses val="autoZero"/>
        <c:auto val="1"/>
        <c:lblAlgn val="ctr"/>
        <c:lblOffset val="100"/>
        <c:noMultiLvlLbl val="0"/>
      </c:catAx>
      <c:valAx>
        <c:axId val="73636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83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'Set2'!$H$22:$K$22</c:f>
                <c:numCache>
                  <c:formatCode>General</c:formatCode>
                  <c:ptCount val="4"/>
                  <c:pt idx="0">
                    <c:v>7.4694107430797102E-2</c:v>
                  </c:pt>
                  <c:pt idx="1">
                    <c:v>6.5639460812256106E-2</c:v>
                  </c:pt>
                  <c:pt idx="2">
                    <c:v>4.5174874047932294E-2</c:v>
                  </c:pt>
                  <c:pt idx="3">
                    <c:v>2.2445183962255252E-2</c:v>
                  </c:pt>
                </c:numCache>
              </c:numRef>
            </c:plus>
            <c:minus>
              <c:numRef>
                <c:f>'Set2'!$H$22:$K$22</c:f>
                <c:numCache>
                  <c:formatCode>General</c:formatCode>
                  <c:ptCount val="4"/>
                  <c:pt idx="0">
                    <c:v>7.4694107430797102E-2</c:v>
                  </c:pt>
                  <c:pt idx="1">
                    <c:v>6.5639460812256106E-2</c:v>
                  </c:pt>
                  <c:pt idx="2">
                    <c:v>4.5174874047932294E-2</c:v>
                  </c:pt>
                  <c:pt idx="3">
                    <c:v>2.2445183962255252E-2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'Set2'!$H$21:$K$21</c:f>
              <c:numCache>
                <c:formatCode>General</c:formatCode>
                <c:ptCount val="4"/>
                <c:pt idx="0">
                  <c:v>0.91610186017854023</c:v>
                </c:pt>
                <c:pt idx="1">
                  <c:v>0.99138745213406054</c:v>
                </c:pt>
                <c:pt idx="2">
                  <c:v>0.88866890437745838</c:v>
                </c:pt>
                <c:pt idx="3">
                  <c:v>0.8980710464160877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9-4E7D-A3CB-07B0631C1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1879808"/>
        <c:axId val="1010294928"/>
      </c:barChart>
      <c:catAx>
        <c:axId val="97187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4928"/>
        <c:crosses val="autoZero"/>
        <c:auto val="1"/>
        <c:lblAlgn val="ctr"/>
        <c:lblOffset val="100"/>
        <c:noMultiLvlLbl val="0"/>
      </c:catAx>
      <c:valAx>
        <c:axId val="10102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87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'Set3'!$K$24:$P$24</c:f>
                <c:numCache>
                  <c:formatCode>General</c:formatCode>
                  <c:ptCount val="6"/>
                  <c:pt idx="0">
                    <c:v>7.9953995550464541</c:v>
                  </c:pt>
                  <c:pt idx="1">
                    <c:v>0.76048442171066277</c:v>
                  </c:pt>
                  <c:pt idx="2">
                    <c:v>8.6396590282727295E-2</c:v>
                  </c:pt>
                  <c:pt idx="3">
                    <c:v>7.606419516036958E-2</c:v>
                  </c:pt>
                  <c:pt idx="4">
                    <c:v>4.2237775289337733E-2</c:v>
                  </c:pt>
                  <c:pt idx="5">
                    <c:v>4.3444938477421133E-2</c:v>
                  </c:pt>
                </c:numCache>
              </c:numRef>
            </c:plus>
            <c:minus>
              <c:numRef>
                <c:f>'Set3'!$K$24:$P$24</c:f>
                <c:numCache>
                  <c:formatCode>General</c:formatCode>
                  <c:ptCount val="6"/>
                  <c:pt idx="0">
                    <c:v>7.9953995550464541</c:v>
                  </c:pt>
                  <c:pt idx="1">
                    <c:v>0.76048442171066277</c:v>
                  </c:pt>
                  <c:pt idx="2">
                    <c:v>8.6396590282727295E-2</c:v>
                  </c:pt>
                  <c:pt idx="3">
                    <c:v>7.606419516036958E-2</c:v>
                  </c:pt>
                  <c:pt idx="4">
                    <c:v>4.2237775289337733E-2</c:v>
                  </c:pt>
                  <c:pt idx="5">
                    <c:v>4.3444938477421133E-2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'Set3'!$K$23:$P$23</c:f>
              <c:numCache>
                <c:formatCode>General</c:formatCode>
                <c:ptCount val="6"/>
                <c:pt idx="0">
                  <c:v>30.35835334854541</c:v>
                </c:pt>
                <c:pt idx="1">
                  <c:v>4.6450038692464597</c:v>
                </c:pt>
                <c:pt idx="2">
                  <c:v>1.0394700224709197</c:v>
                </c:pt>
                <c:pt idx="3">
                  <c:v>0.89921969659393997</c:v>
                </c:pt>
                <c:pt idx="4">
                  <c:v>0.85821005760000002</c:v>
                </c:pt>
                <c:pt idx="5">
                  <c:v>0.85210429759999984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3-43DF-8684-24EEAC07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812704"/>
        <c:axId val="1023962800"/>
      </c:barChart>
      <c:catAx>
        <c:axId val="602812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62800"/>
        <c:crosses val="autoZero"/>
        <c:auto val="1"/>
        <c:lblAlgn val="ctr"/>
        <c:lblOffset val="100"/>
        <c:noMultiLvlLbl val="0"/>
      </c:catAx>
      <c:valAx>
        <c:axId val="10239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1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'Set3'!$K$24:$P$24</c15:sqref>
                    </c15:fullRef>
                  </c:ext>
                </c:extLst>
                <c:f>'Set3'!$L$24:$P$24</c:f>
                <c:numCache>
                  <c:formatCode>General</c:formatCode>
                  <c:ptCount val="5"/>
                  <c:pt idx="0">
                    <c:v>0.76048442171066277</c:v>
                  </c:pt>
                  <c:pt idx="1">
                    <c:v>8.6396590282727295E-2</c:v>
                  </c:pt>
                  <c:pt idx="2">
                    <c:v>7.606419516036958E-2</c:v>
                  </c:pt>
                  <c:pt idx="3">
                    <c:v>4.2237775289337733E-2</c:v>
                  </c:pt>
                  <c:pt idx="4">
                    <c:v>4.3444938477421133E-2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'Set3'!$K$24:$P$24</c15:sqref>
                    </c15:fullRef>
                  </c:ext>
                </c:extLst>
                <c:f>'Set3'!$L$24:$P$24</c:f>
                <c:numCache>
                  <c:formatCode>General</c:formatCode>
                  <c:ptCount val="5"/>
                  <c:pt idx="0">
                    <c:v>0.76048442171066277</c:v>
                  </c:pt>
                  <c:pt idx="1">
                    <c:v>8.6396590282727295E-2</c:v>
                  </c:pt>
                  <c:pt idx="2">
                    <c:v>7.606419516036958E-2</c:v>
                  </c:pt>
                  <c:pt idx="3">
                    <c:v>4.2237775289337733E-2</c:v>
                  </c:pt>
                  <c:pt idx="4">
                    <c:v>4.3444938477421133E-2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'Set3'!$K$23:$P$23</c15:sqref>
                  </c15:fullRef>
                </c:ext>
              </c:extLst>
              <c:f>'Set3'!$L$23:$P$23</c:f>
              <c:numCache>
                <c:formatCode>General</c:formatCode>
                <c:ptCount val="5"/>
                <c:pt idx="0">
                  <c:v>4.6450038692464597</c:v>
                </c:pt>
                <c:pt idx="1">
                  <c:v>1.0394700224709197</c:v>
                </c:pt>
                <c:pt idx="2">
                  <c:v>0.89921969659393997</c:v>
                </c:pt>
                <c:pt idx="3">
                  <c:v>0.85821005760000002</c:v>
                </c:pt>
                <c:pt idx="4">
                  <c:v>0.85210429759999984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3-43DF-8684-24EEAC07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812704"/>
        <c:axId val="1023962800"/>
      </c:barChart>
      <c:catAx>
        <c:axId val="6028127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62800"/>
        <c:crosses val="autoZero"/>
        <c:auto val="1"/>
        <c:lblAlgn val="ctr"/>
        <c:lblOffset val="100"/>
        <c:noMultiLvlLbl val="0"/>
      </c:catAx>
      <c:valAx>
        <c:axId val="10239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1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'Set3'!$K$24:$P$24</c15:sqref>
                    </c15:fullRef>
                  </c:ext>
                </c:extLst>
                <c:f>'Set3'!$M$24:$P$24</c:f>
                <c:numCache>
                  <c:formatCode>General</c:formatCode>
                  <c:ptCount val="4"/>
                  <c:pt idx="0">
                    <c:v>8.6396590282727295E-2</c:v>
                  </c:pt>
                  <c:pt idx="1">
                    <c:v>7.606419516036958E-2</c:v>
                  </c:pt>
                  <c:pt idx="2">
                    <c:v>4.2237775289337733E-2</c:v>
                  </c:pt>
                  <c:pt idx="3">
                    <c:v>4.3444938477421133E-2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'Set3'!$K$24:$P$24</c15:sqref>
                    </c15:fullRef>
                  </c:ext>
                </c:extLst>
                <c:f>'Set3'!$M$24:$P$24</c:f>
                <c:numCache>
                  <c:formatCode>General</c:formatCode>
                  <c:ptCount val="4"/>
                  <c:pt idx="0">
                    <c:v>8.6396590282727295E-2</c:v>
                  </c:pt>
                  <c:pt idx="1">
                    <c:v>7.606419516036958E-2</c:v>
                  </c:pt>
                  <c:pt idx="2">
                    <c:v>4.2237775289337733E-2</c:v>
                  </c:pt>
                  <c:pt idx="3">
                    <c:v>4.3444938477421133E-2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'Set3'!$K$23:$P$23</c15:sqref>
                  </c15:fullRef>
                </c:ext>
              </c:extLst>
              <c:f>'Set3'!$M$23:$P$23</c:f>
              <c:numCache>
                <c:formatCode>General</c:formatCode>
                <c:ptCount val="4"/>
                <c:pt idx="0">
                  <c:v>1.0394700224709197</c:v>
                </c:pt>
                <c:pt idx="1">
                  <c:v>0.89921969659393997</c:v>
                </c:pt>
                <c:pt idx="2">
                  <c:v>0.85821005760000002</c:v>
                </c:pt>
                <c:pt idx="3">
                  <c:v>0.85210429759999984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3-43DF-8684-24EEAC07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812704"/>
        <c:axId val="1023962800"/>
      </c:barChart>
      <c:catAx>
        <c:axId val="6028127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62800"/>
        <c:crosses val="autoZero"/>
        <c:auto val="1"/>
        <c:lblAlgn val="ctr"/>
        <c:lblOffset val="100"/>
        <c:noMultiLvlLbl val="0"/>
      </c:catAx>
      <c:valAx>
        <c:axId val="10239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1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Normal Q-Q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'Set4'!$S$4</c:f>
              <c:strCache>
                <c:ptCount val="1"/>
                <c:pt idx="0">
                  <c:v>Standardized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'Set4'!$R$5:$R$54</c:f>
              <c:numCache>
                <c:formatCode>General</c:formatCode>
                <c:ptCount val="50"/>
                <c:pt idx="0">
                  <c:v>-2.3263478740408408</c:v>
                </c:pt>
                <c:pt idx="1">
                  <c:v>-1.8807936081512509</c:v>
                </c:pt>
                <c:pt idx="2">
                  <c:v>-1.6448536269514726</c:v>
                </c:pt>
                <c:pt idx="3">
                  <c:v>-1.4757910281791702</c:v>
                </c:pt>
                <c:pt idx="4">
                  <c:v>-1.3407550336902161</c:v>
                </c:pt>
                <c:pt idx="5">
                  <c:v>-1.2265281200366105</c:v>
                </c:pt>
                <c:pt idx="6">
                  <c:v>-1.1263911290388013</c:v>
                </c:pt>
                <c:pt idx="7">
                  <c:v>-1.0364333894937898</c:v>
                </c:pt>
                <c:pt idx="8">
                  <c:v>-0.95416525314619549</c:v>
                </c:pt>
                <c:pt idx="9">
                  <c:v>-0.87789629505122846</c:v>
                </c:pt>
                <c:pt idx="10">
                  <c:v>-0.80642124701824058</c:v>
                </c:pt>
                <c:pt idx="11">
                  <c:v>-0.73884684918521393</c:v>
                </c:pt>
                <c:pt idx="12">
                  <c:v>-0.67448975019608193</c:v>
                </c:pt>
                <c:pt idx="13">
                  <c:v>-0.61281299101662734</c:v>
                </c:pt>
                <c:pt idx="14">
                  <c:v>-0.55338471955567303</c:v>
                </c:pt>
                <c:pt idx="15">
                  <c:v>-0.49585034734745354</c:v>
                </c:pt>
                <c:pt idx="16">
                  <c:v>-0.43991316567323374</c:v>
                </c:pt>
                <c:pt idx="17">
                  <c:v>-0.38532046640756784</c:v>
                </c:pt>
                <c:pt idx="18">
                  <c:v>-0.33185334643681658</c:v>
                </c:pt>
                <c:pt idx="19">
                  <c:v>-0.27931903444745415</c:v>
                </c:pt>
                <c:pt idx="20">
                  <c:v>-0.2275449766411495</c:v>
                </c:pt>
                <c:pt idx="21">
                  <c:v>-0.17637416478086138</c:v>
                </c:pt>
                <c:pt idx="22">
                  <c:v>-0.12566134685507402</c:v>
                </c:pt>
                <c:pt idx="23">
                  <c:v>-7.5269862099829901E-2</c:v>
                </c:pt>
                <c:pt idx="24">
                  <c:v>-2.506890825871106E-2</c:v>
                </c:pt>
                <c:pt idx="25">
                  <c:v>2.506890825871106E-2</c:v>
                </c:pt>
                <c:pt idx="26">
                  <c:v>7.5269862099829901E-2</c:v>
                </c:pt>
                <c:pt idx="27">
                  <c:v>0.12566134685507416</c:v>
                </c:pt>
                <c:pt idx="28">
                  <c:v>0.17637416478086121</c:v>
                </c:pt>
                <c:pt idx="29">
                  <c:v>0.22754497664114934</c:v>
                </c:pt>
                <c:pt idx="30">
                  <c:v>0.27931903444745415</c:v>
                </c:pt>
                <c:pt idx="31">
                  <c:v>0.33185334643681658</c:v>
                </c:pt>
                <c:pt idx="32">
                  <c:v>0.38532046640756784</c:v>
                </c:pt>
                <c:pt idx="33">
                  <c:v>0.43991316567323396</c:v>
                </c:pt>
                <c:pt idx="34">
                  <c:v>0.49585034734745331</c:v>
                </c:pt>
                <c:pt idx="35">
                  <c:v>0.5533847195556727</c:v>
                </c:pt>
                <c:pt idx="36">
                  <c:v>0.61281299101662734</c:v>
                </c:pt>
                <c:pt idx="37">
                  <c:v>0.67448975019608193</c:v>
                </c:pt>
                <c:pt idx="38">
                  <c:v>0.73884684918521393</c:v>
                </c:pt>
                <c:pt idx="39">
                  <c:v>0.80642124701824058</c:v>
                </c:pt>
                <c:pt idx="40">
                  <c:v>0.87789629505122857</c:v>
                </c:pt>
                <c:pt idx="41">
                  <c:v>0.95416525314619549</c:v>
                </c:pt>
                <c:pt idx="42">
                  <c:v>1.0364333894937898</c:v>
                </c:pt>
                <c:pt idx="43">
                  <c:v>1.1263911290388013</c:v>
                </c:pt>
                <c:pt idx="44">
                  <c:v>1.2265281200366105</c:v>
                </c:pt>
                <c:pt idx="45">
                  <c:v>1.3407550336902161</c:v>
                </c:pt>
                <c:pt idx="46">
                  <c:v>1.4757910281791713</c:v>
                </c:pt>
                <c:pt idx="47">
                  <c:v>1.6448536269514715</c:v>
                </c:pt>
                <c:pt idx="48">
                  <c:v>1.8807936081512504</c:v>
                </c:pt>
                <c:pt idx="49">
                  <c:v>2.3263478740408408</c:v>
                </c:pt>
              </c:numCache>
            </c:numRef>
          </c:xVal>
          <c:yVal>
            <c:numRef>
              <c:f>'Set4'!$S$5:$S$54</c:f>
              <c:numCache>
                <c:formatCode>General</c:formatCode>
                <c:ptCount val="50"/>
                <c:pt idx="0">
                  <c:v>-2.3247457307844104</c:v>
                </c:pt>
                <c:pt idx="1">
                  <c:v>-2.3247457307844104</c:v>
                </c:pt>
                <c:pt idx="2">
                  <c:v>-2.3247457307844104</c:v>
                </c:pt>
                <c:pt idx="3">
                  <c:v>-1.1638983280309203</c:v>
                </c:pt>
                <c:pt idx="4">
                  <c:v>-1.1638983280309203</c:v>
                </c:pt>
                <c:pt idx="5">
                  <c:v>-1.1638983280309203</c:v>
                </c:pt>
                <c:pt idx="6">
                  <c:v>-1.1638983280309203</c:v>
                </c:pt>
                <c:pt idx="7">
                  <c:v>-1.1638983280309203</c:v>
                </c:pt>
                <c:pt idx="8">
                  <c:v>-1.1638983280309203</c:v>
                </c:pt>
                <c:pt idx="9">
                  <c:v>-1.1638983280309203</c:v>
                </c:pt>
                <c:pt idx="10">
                  <c:v>-3.0509252774302462E-3</c:v>
                </c:pt>
                <c:pt idx="11">
                  <c:v>-3.0509252774302462E-3</c:v>
                </c:pt>
                <c:pt idx="12">
                  <c:v>-3.0509252774302462E-3</c:v>
                </c:pt>
                <c:pt idx="13">
                  <c:v>-3.0509252774302462E-3</c:v>
                </c:pt>
                <c:pt idx="14">
                  <c:v>-3.0509252774302462E-3</c:v>
                </c:pt>
                <c:pt idx="15">
                  <c:v>-3.0509252774302462E-3</c:v>
                </c:pt>
                <c:pt idx="16">
                  <c:v>-3.0509252774302462E-3</c:v>
                </c:pt>
                <c:pt idx="17">
                  <c:v>-3.0509252774302462E-3</c:v>
                </c:pt>
                <c:pt idx="18">
                  <c:v>-3.0509252774302462E-3</c:v>
                </c:pt>
                <c:pt idx="19">
                  <c:v>-3.0509252774302462E-3</c:v>
                </c:pt>
                <c:pt idx="20">
                  <c:v>-3.0509252774302462E-3</c:v>
                </c:pt>
                <c:pt idx="21">
                  <c:v>-3.0509252774302462E-3</c:v>
                </c:pt>
                <c:pt idx="22">
                  <c:v>-3.0509252774302462E-3</c:v>
                </c:pt>
                <c:pt idx="23">
                  <c:v>-3.0509252774302462E-3</c:v>
                </c:pt>
                <c:pt idx="24">
                  <c:v>-3.0509252774302462E-3</c:v>
                </c:pt>
                <c:pt idx="25">
                  <c:v>-3.0509252774302462E-3</c:v>
                </c:pt>
                <c:pt idx="26">
                  <c:v>-3.0509252774302462E-3</c:v>
                </c:pt>
                <c:pt idx="27">
                  <c:v>-3.0509252774302462E-3</c:v>
                </c:pt>
                <c:pt idx="28">
                  <c:v>-3.0509252774302462E-3</c:v>
                </c:pt>
                <c:pt idx="29">
                  <c:v>-3.0509252774302462E-3</c:v>
                </c:pt>
                <c:pt idx="30">
                  <c:v>-3.0509252774302462E-3</c:v>
                </c:pt>
                <c:pt idx="31">
                  <c:v>-2.949733433151597E-3</c:v>
                </c:pt>
                <c:pt idx="32">
                  <c:v>-2.9240982927106174E-3</c:v>
                </c:pt>
                <c:pt idx="33">
                  <c:v>-1.4365884498512879E-3</c:v>
                </c:pt>
                <c:pt idx="34">
                  <c:v>-1.1439574403560573E-3</c:v>
                </c:pt>
                <c:pt idx="35">
                  <c:v>6.5550037900623962E-6</c:v>
                </c:pt>
                <c:pt idx="36">
                  <c:v>4.260001187246962E-4</c:v>
                </c:pt>
                <c:pt idx="37">
                  <c:v>1.1135326074616554E-3</c:v>
                </c:pt>
                <c:pt idx="38">
                  <c:v>2.5064468019412419E-2</c:v>
                </c:pt>
                <c:pt idx="39">
                  <c:v>1.1577964774760598</c:v>
                </c:pt>
                <c:pt idx="40">
                  <c:v>1.1577964774760598</c:v>
                </c:pt>
                <c:pt idx="41">
                  <c:v>1.1577964774760598</c:v>
                </c:pt>
                <c:pt idx="42">
                  <c:v>1.1577964774760598</c:v>
                </c:pt>
                <c:pt idx="43">
                  <c:v>1.1577964774760598</c:v>
                </c:pt>
                <c:pt idx="44">
                  <c:v>1.1577964774760598</c:v>
                </c:pt>
                <c:pt idx="45">
                  <c:v>1.1592790111378333</c:v>
                </c:pt>
                <c:pt idx="46">
                  <c:v>1.1624006401585241</c:v>
                </c:pt>
                <c:pt idx="47">
                  <c:v>1.165813263808597</c:v>
                </c:pt>
                <c:pt idx="48">
                  <c:v>2.3186438802295499</c:v>
                </c:pt>
                <c:pt idx="49">
                  <c:v>2.4145230810715312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1-4524-AF60-C5AA308B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25119"/>
        <c:axId val="660575855"/>
      </c:scatterChart>
      <c:valAx>
        <c:axId val="65072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575855"/>
        <c:crosses val="autoZero"/>
        <c:crossBetween val="midCat"/>
      </c:valAx>
      <c:valAx>
        <c:axId val="66057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2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Normal Q-Q Plot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'Set4'!$S$61</c:f>
              <c:strCache>
                <c:ptCount val="1"/>
                <c:pt idx="0">
                  <c:v>Standardized 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'Set4'!$R$62:$R$161</c:f>
              <c:numCache>
                <c:formatCode>General</c:formatCode>
                <c:ptCount val="100"/>
                <c:pt idx="0">
                  <c:v>-2.5758293035488999</c:v>
                </c:pt>
                <c:pt idx="1">
                  <c:v>-2.1700903775845601</c:v>
                </c:pt>
                <c:pt idx="2">
                  <c:v>-1.9599639845400538</c:v>
                </c:pt>
                <c:pt idx="3">
                  <c:v>-1.8119106729525978</c:v>
                </c:pt>
                <c:pt idx="4">
                  <c:v>-1.6953977102721358</c:v>
                </c:pt>
                <c:pt idx="5">
                  <c:v>-1.5981931399228173</c:v>
                </c:pt>
                <c:pt idx="6">
                  <c:v>-1.5141018876192833</c:v>
                </c:pt>
                <c:pt idx="7">
                  <c:v>-1.4395314709384572</c:v>
                </c:pt>
                <c:pt idx="8">
                  <c:v>-1.3722038089987272</c:v>
                </c:pt>
                <c:pt idx="9">
                  <c:v>-1.3105791121681303</c:v>
                </c:pt>
                <c:pt idx="10">
                  <c:v>-1.2535654384704511</c:v>
                </c:pt>
                <c:pt idx="11">
                  <c:v>-1.2003588580308597</c:v>
                </c:pt>
                <c:pt idx="12">
                  <c:v>-1.1503493803760083</c:v>
                </c:pt>
                <c:pt idx="13">
                  <c:v>-1.1030625561995977</c:v>
                </c:pt>
                <c:pt idx="14">
                  <c:v>-1.058121617684777</c:v>
                </c:pt>
                <c:pt idx="15">
                  <c:v>-1.0152220332170301</c:v>
                </c:pt>
                <c:pt idx="16">
                  <c:v>-0.97411387705930974</c:v>
                </c:pt>
                <c:pt idx="17">
                  <c:v>-0.93458929107347943</c:v>
                </c:pt>
                <c:pt idx="18">
                  <c:v>-0.89647336400191613</c:v>
                </c:pt>
                <c:pt idx="19">
                  <c:v>-0.85961736424191304</c:v>
                </c:pt>
                <c:pt idx="20">
                  <c:v>-0.82389363033855767</c:v>
                </c:pt>
                <c:pt idx="21">
                  <c:v>-0.78919165265822189</c:v>
                </c:pt>
                <c:pt idx="22">
                  <c:v>-0.75541502636046909</c:v>
                </c:pt>
                <c:pt idx="23">
                  <c:v>-0.72247905192806261</c:v>
                </c:pt>
                <c:pt idx="24">
                  <c:v>-0.69030882393303394</c:v>
                </c:pt>
                <c:pt idx="25">
                  <c:v>-0.65883769273618775</c:v>
                </c:pt>
                <c:pt idx="26">
                  <c:v>-0.62800601443756987</c:v>
                </c:pt>
                <c:pt idx="27">
                  <c:v>-0.59776012604247841</c:v>
                </c:pt>
                <c:pt idx="28">
                  <c:v>-0.56805149833898283</c:v>
                </c:pt>
                <c:pt idx="29">
                  <c:v>-0.5388360302784504</c:v>
                </c:pt>
                <c:pt idx="30">
                  <c:v>-0.51007345696859485</c:v>
                </c:pt>
                <c:pt idx="31">
                  <c:v>-0.48172684958473044</c:v>
                </c:pt>
                <c:pt idx="32">
                  <c:v>-0.45376219016987951</c:v>
                </c:pt>
                <c:pt idx="33">
                  <c:v>-0.42614800784127821</c:v>
                </c:pt>
                <c:pt idx="34">
                  <c:v>-0.39885506564233691</c:v>
                </c:pt>
                <c:pt idx="35">
                  <c:v>-0.3718560893850747</c:v>
                </c:pt>
                <c:pt idx="36">
                  <c:v>-0.34512553147047242</c:v>
                </c:pt>
                <c:pt idx="37">
                  <c:v>-0.3186393639643752</c:v>
                </c:pt>
                <c:pt idx="38">
                  <c:v>-0.29237489622680418</c:v>
                </c:pt>
                <c:pt idx="39">
                  <c:v>-0.26631061320409499</c:v>
                </c:pt>
                <c:pt idx="40">
                  <c:v>-0.2404260311423079</c:v>
                </c:pt>
                <c:pt idx="41">
                  <c:v>-0.21470156800174456</c:v>
                </c:pt>
                <c:pt idx="42">
                  <c:v>-0.18911842627279254</c:v>
                </c:pt>
                <c:pt idx="43">
                  <c:v>-0.16365848623314128</c:v>
                </c:pt>
                <c:pt idx="44">
                  <c:v>-0.1383042079614045</c:v>
                </c:pt>
                <c:pt idx="45">
                  <c:v>-0.11303854064456513</c:v>
                </c:pt>
                <c:pt idx="46">
                  <c:v>-8.7844837895871677E-2</c:v>
                </c:pt>
                <c:pt idx="47">
                  <c:v>-6.2706777943213846E-2</c:v>
                </c:pt>
                <c:pt idx="48">
                  <c:v>-3.7608287661255936E-2</c:v>
                </c:pt>
                <c:pt idx="49">
                  <c:v>-1.2533469508069276E-2</c:v>
                </c:pt>
                <c:pt idx="50">
                  <c:v>1.2533469508069276E-2</c:v>
                </c:pt>
                <c:pt idx="51">
                  <c:v>3.7608287661255936E-2</c:v>
                </c:pt>
                <c:pt idx="52">
                  <c:v>6.2706777943213846E-2</c:v>
                </c:pt>
                <c:pt idx="53">
                  <c:v>8.7844837895871816E-2</c:v>
                </c:pt>
                <c:pt idx="54">
                  <c:v>0.11303854064456527</c:v>
                </c:pt>
                <c:pt idx="55">
                  <c:v>0.13830420796140466</c:v>
                </c:pt>
                <c:pt idx="56">
                  <c:v>0.16365848623314114</c:v>
                </c:pt>
                <c:pt idx="57">
                  <c:v>0.18911842627279243</c:v>
                </c:pt>
                <c:pt idx="58">
                  <c:v>0.21470156800174439</c:v>
                </c:pt>
                <c:pt idx="59">
                  <c:v>0.2404260311423079</c:v>
                </c:pt>
                <c:pt idx="60">
                  <c:v>0.26631061320409499</c:v>
                </c:pt>
                <c:pt idx="61">
                  <c:v>0.29237489622680418</c:v>
                </c:pt>
                <c:pt idx="62">
                  <c:v>0.3186393639643752</c:v>
                </c:pt>
                <c:pt idx="63">
                  <c:v>0.34512553147047242</c:v>
                </c:pt>
                <c:pt idx="64">
                  <c:v>0.3718560893850747</c:v>
                </c:pt>
                <c:pt idx="65">
                  <c:v>0.39885506564233691</c:v>
                </c:pt>
                <c:pt idx="66">
                  <c:v>0.42614800784127838</c:v>
                </c:pt>
                <c:pt idx="67">
                  <c:v>0.45376219016987968</c:v>
                </c:pt>
                <c:pt idx="68">
                  <c:v>0.48172684958473044</c:v>
                </c:pt>
                <c:pt idx="69">
                  <c:v>0.51007345696859474</c:v>
                </c:pt>
                <c:pt idx="70">
                  <c:v>0.53883603027845006</c:v>
                </c:pt>
                <c:pt idx="71">
                  <c:v>0.56805149833898272</c:v>
                </c:pt>
                <c:pt idx="72">
                  <c:v>0.59776012604247841</c:v>
                </c:pt>
                <c:pt idx="73">
                  <c:v>0.62800601443756987</c:v>
                </c:pt>
                <c:pt idx="74">
                  <c:v>0.65883769273618775</c:v>
                </c:pt>
                <c:pt idx="75">
                  <c:v>0.69030882393303394</c:v>
                </c:pt>
                <c:pt idx="76">
                  <c:v>0.72247905192806261</c:v>
                </c:pt>
                <c:pt idx="77">
                  <c:v>0.75541502636046909</c:v>
                </c:pt>
                <c:pt idx="78">
                  <c:v>0.78919165265822189</c:v>
                </c:pt>
                <c:pt idx="79">
                  <c:v>0.82389363033855767</c:v>
                </c:pt>
                <c:pt idx="80">
                  <c:v>0.85961736424191149</c:v>
                </c:pt>
                <c:pt idx="81">
                  <c:v>0.89647336400191591</c:v>
                </c:pt>
                <c:pt idx="82">
                  <c:v>0.9345892910734801</c:v>
                </c:pt>
                <c:pt idx="83">
                  <c:v>0.97411387705930974</c:v>
                </c:pt>
                <c:pt idx="84">
                  <c:v>1.0152220332170301</c:v>
                </c:pt>
                <c:pt idx="85">
                  <c:v>1.058121617684777</c:v>
                </c:pt>
                <c:pt idx="86">
                  <c:v>1.1030625561995977</c:v>
                </c:pt>
                <c:pt idx="87">
                  <c:v>1.1503493803760083</c:v>
                </c:pt>
                <c:pt idx="88">
                  <c:v>1.2003588580308597</c:v>
                </c:pt>
                <c:pt idx="89">
                  <c:v>1.2535654384704511</c:v>
                </c:pt>
                <c:pt idx="90">
                  <c:v>1.3105791121681303</c:v>
                </c:pt>
                <c:pt idx="91">
                  <c:v>1.3722038089987258</c:v>
                </c:pt>
                <c:pt idx="92">
                  <c:v>1.4395314709384563</c:v>
                </c:pt>
                <c:pt idx="93">
                  <c:v>1.5141018876192844</c:v>
                </c:pt>
                <c:pt idx="94">
                  <c:v>1.5981931399228169</c:v>
                </c:pt>
                <c:pt idx="95">
                  <c:v>1.6953977102721358</c:v>
                </c:pt>
                <c:pt idx="96">
                  <c:v>1.8119106729525971</c:v>
                </c:pt>
                <c:pt idx="97">
                  <c:v>1.9599639845400536</c:v>
                </c:pt>
                <c:pt idx="98">
                  <c:v>2.1700903775845601</c:v>
                </c:pt>
                <c:pt idx="99">
                  <c:v>2.5758293035488999</c:v>
                </c:pt>
              </c:numCache>
            </c:numRef>
          </c:xVal>
          <c:yVal>
            <c:numRef>
              <c:f>'Set4'!$S$62:$S$161</c:f>
              <c:numCache>
                <c:formatCode>General</c:formatCode>
                <c:ptCount val="100"/>
                <c:pt idx="0">
                  <c:v>-2.2089248849057839</c:v>
                </c:pt>
                <c:pt idx="1">
                  <c:v>-2.2089248849057839</c:v>
                </c:pt>
                <c:pt idx="2">
                  <c:v>-2.2089248849057839</c:v>
                </c:pt>
                <c:pt idx="3">
                  <c:v>-2.2089248849057839</c:v>
                </c:pt>
                <c:pt idx="4">
                  <c:v>-2.2089248849057839</c:v>
                </c:pt>
                <c:pt idx="5">
                  <c:v>-2.2089248849057839</c:v>
                </c:pt>
                <c:pt idx="6">
                  <c:v>-2.2089248849057839</c:v>
                </c:pt>
                <c:pt idx="7">
                  <c:v>-1.084551009489128</c:v>
                </c:pt>
                <c:pt idx="8">
                  <c:v>-1.084551009489128</c:v>
                </c:pt>
                <c:pt idx="9">
                  <c:v>-1.084551009489128</c:v>
                </c:pt>
                <c:pt idx="10">
                  <c:v>-1.084551009489128</c:v>
                </c:pt>
                <c:pt idx="11">
                  <c:v>-1.084551009489128</c:v>
                </c:pt>
                <c:pt idx="12">
                  <c:v>-1.084551009489128</c:v>
                </c:pt>
                <c:pt idx="13">
                  <c:v>-1.084551009489128</c:v>
                </c:pt>
                <c:pt idx="14">
                  <c:v>-1.084551009489128</c:v>
                </c:pt>
                <c:pt idx="15">
                  <c:v>-1.084551009489128</c:v>
                </c:pt>
                <c:pt idx="16">
                  <c:v>-1.084551009489128</c:v>
                </c:pt>
                <c:pt idx="17">
                  <c:v>-1.084551009489128</c:v>
                </c:pt>
                <c:pt idx="18">
                  <c:v>-1.084551009489128</c:v>
                </c:pt>
                <c:pt idx="19">
                  <c:v>-1.084551009489128</c:v>
                </c:pt>
                <c:pt idx="20">
                  <c:v>-1.084551009489128</c:v>
                </c:pt>
                <c:pt idx="21">
                  <c:v>-1.084551009489128</c:v>
                </c:pt>
                <c:pt idx="22">
                  <c:v>-1.084551009489128</c:v>
                </c:pt>
                <c:pt idx="23">
                  <c:v>-1.0817217722382295</c:v>
                </c:pt>
                <c:pt idx="24">
                  <c:v>-0.95887324401258467</c:v>
                </c:pt>
                <c:pt idx="25">
                  <c:v>3.9822865927527859E-2</c:v>
                </c:pt>
                <c:pt idx="26">
                  <c:v>3.9822865927527859E-2</c:v>
                </c:pt>
                <c:pt idx="27">
                  <c:v>3.9822865927527859E-2</c:v>
                </c:pt>
                <c:pt idx="28">
                  <c:v>3.9822865927527859E-2</c:v>
                </c:pt>
                <c:pt idx="29">
                  <c:v>3.9822865927527859E-2</c:v>
                </c:pt>
                <c:pt idx="30">
                  <c:v>3.9822865927527859E-2</c:v>
                </c:pt>
                <c:pt idx="31">
                  <c:v>3.9822865927527859E-2</c:v>
                </c:pt>
                <c:pt idx="32">
                  <c:v>3.9822865927527859E-2</c:v>
                </c:pt>
                <c:pt idx="33">
                  <c:v>3.9822865927527859E-2</c:v>
                </c:pt>
                <c:pt idx="34">
                  <c:v>3.9822865927527859E-2</c:v>
                </c:pt>
                <c:pt idx="35">
                  <c:v>3.9822865927527859E-2</c:v>
                </c:pt>
                <c:pt idx="36">
                  <c:v>3.9822865927527859E-2</c:v>
                </c:pt>
                <c:pt idx="37">
                  <c:v>3.9822865927527859E-2</c:v>
                </c:pt>
                <c:pt idx="38">
                  <c:v>3.9822865927527859E-2</c:v>
                </c:pt>
                <c:pt idx="39">
                  <c:v>3.9822865927527859E-2</c:v>
                </c:pt>
                <c:pt idx="40">
                  <c:v>3.9822865927527859E-2</c:v>
                </c:pt>
                <c:pt idx="41">
                  <c:v>3.9822865927527859E-2</c:v>
                </c:pt>
                <c:pt idx="42">
                  <c:v>3.9822865927527859E-2</c:v>
                </c:pt>
                <c:pt idx="43">
                  <c:v>3.9822865927527859E-2</c:v>
                </c:pt>
                <c:pt idx="44">
                  <c:v>3.9822865927527859E-2</c:v>
                </c:pt>
                <c:pt idx="45">
                  <c:v>3.9822865927527859E-2</c:v>
                </c:pt>
                <c:pt idx="46">
                  <c:v>3.9822865927527859E-2</c:v>
                </c:pt>
                <c:pt idx="47">
                  <c:v>3.9822865927527859E-2</c:v>
                </c:pt>
                <c:pt idx="48">
                  <c:v>3.9822865927527859E-2</c:v>
                </c:pt>
                <c:pt idx="49">
                  <c:v>3.9822865927527859E-2</c:v>
                </c:pt>
                <c:pt idx="50">
                  <c:v>3.9822865927527859E-2</c:v>
                </c:pt>
                <c:pt idx="51">
                  <c:v>3.9822865927527859E-2</c:v>
                </c:pt>
                <c:pt idx="52">
                  <c:v>3.9822865927527859E-2</c:v>
                </c:pt>
                <c:pt idx="53">
                  <c:v>3.9822865927527859E-2</c:v>
                </c:pt>
                <c:pt idx="54">
                  <c:v>3.9822865927527859E-2</c:v>
                </c:pt>
                <c:pt idx="55">
                  <c:v>3.9822865927527859E-2</c:v>
                </c:pt>
                <c:pt idx="56">
                  <c:v>3.9822865927527859E-2</c:v>
                </c:pt>
                <c:pt idx="57">
                  <c:v>3.9822865927527859E-2</c:v>
                </c:pt>
                <c:pt idx="58">
                  <c:v>3.9822865927527859E-2</c:v>
                </c:pt>
                <c:pt idx="59">
                  <c:v>3.9822865927527859E-2</c:v>
                </c:pt>
                <c:pt idx="60">
                  <c:v>3.9822865927527859E-2</c:v>
                </c:pt>
                <c:pt idx="61">
                  <c:v>3.9822865927527859E-2</c:v>
                </c:pt>
                <c:pt idx="62">
                  <c:v>3.9822865927527859E-2</c:v>
                </c:pt>
                <c:pt idx="63">
                  <c:v>3.9920878350041163E-2</c:v>
                </c:pt>
                <c:pt idx="64">
                  <c:v>3.994570804095153E-2</c:v>
                </c:pt>
                <c:pt idx="65">
                  <c:v>4.1311977670285036E-2</c:v>
                </c:pt>
                <c:pt idx="66">
                  <c:v>4.1386480706479323E-2</c:v>
                </c:pt>
                <c:pt idx="67">
                  <c:v>4.1669917324791778E-2</c:v>
                </c:pt>
                <c:pt idx="68">
                  <c:v>4.2784280963346917E-2</c:v>
                </c:pt>
                <c:pt idx="69">
                  <c:v>4.3190547220466488E-2</c:v>
                </c:pt>
                <c:pt idx="70">
                  <c:v>4.3856477614937286E-2</c:v>
                </c:pt>
                <c:pt idx="71">
                  <c:v>4.4169432091506561E-2</c:v>
                </c:pt>
                <c:pt idx="72">
                  <c:v>6.7054880785855808E-2</c:v>
                </c:pt>
                <c:pt idx="73">
                  <c:v>0.12247865266325354</c:v>
                </c:pt>
                <c:pt idx="74">
                  <c:v>1.1641967413441838</c:v>
                </c:pt>
                <c:pt idx="75">
                  <c:v>1.1641967413441838</c:v>
                </c:pt>
                <c:pt idx="76">
                  <c:v>1.1641967413441838</c:v>
                </c:pt>
                <c:pt idx="77">
                  <c:v>1.1641967413441838</c:v>
                </c:pt>
                <c:pt idx="78">
                  <c:v>1.1641967413441838</c:v>
                </c:pt>
                <c:pt idx="79">
                  <c:v>1.1641967413441838</c:v>
                </c:pt>
                <c:pt idx="80">
                  <c:v>1.1641967413441838</c:v>
                </c:pt>
                <c:pt idx="81">
                  <c:v>1.1641967413441838</c:v>
                </c:pt>
                <c:pt idx="82">
                  <c:v>1.1641967413441838</c:v>
                </c:pt>
                <c:pt idx="83">
                  <c:v>1.1641967413441838</c:v>
                </c:pt>
                <c:pt idx="84">
                  <c:v>1.1641967413441838</c:v>
                </c:pt>
                <c:pt idx="85">
                  <c:v>1.1641967413441838</c:v>
                </c:pt>
                <c:pt idx="86">
                  <c:v>1.1641967413441838</c:v>
                </c:pt>
                <c:pt idx="87">
                  <c:v>1.1641967413441838</c:v>
                </c:pt>
                <c:pt idx="88">
                  <c:v>1.1641967413441838</c:v>
                </c:pt>
                <c:pt idx="89">
                  <c:v>1.1641967413441838</c:v>
                </c:pt>
                <c:pt idx="90">
                  <c:v>1.1646602124126055</c:v>
                </c:pt>
                <c:pt idx="91">
                  <c:v>1.1656326941789577</c:v>
                </c:pt>
                <c:pt idx="92">
                  <c:v>1.1658600953974474</c:v>
                </c:pt>
                <c:pt idx="93">
                  <c:v>1.168054396896695</c:v>
                </c:pt>
                <c:pt idx="94">
                  <c:v>1.1680831720416993</c:v>
                </c:pt>
                <c:pt idx="95">
                  <c:v>1.1686562424173239</c:v>
                </c:pt>
                <c:pt idx="96">
                  <c:v>1.1719616423085322</c:v>
                </c:pt>
                <c:pt idx="97">
                  <c:v>1.3047829720878932</c:v>
                </c:pt>
                <c:pt idx="98">
                  <c:v>2.2885706167608397</c:v>
                </c:pt>
                <c:pt idx="99">
                  <c:v>2.3814373177301857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75-4E72-AC4A-A96AF49BB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27919"/>
        <c:axId val="575540655"/>
      </c:scatterChart>
      <c:valAx>
        <c:axId val="65072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40655"/>
        <c:crosses val="autoZero"/>
        <c:crossBetween val="midCat"/>
      </c:valAx>
      <c:valAx>
        <c:axId val="5755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27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'Set6'!$I$22:$M$22</c:f>
                <c:numCache>
                  <c:formatCode>General</c:formatCode>
                  <c:ptCount val="5"/>
                  <c:pt idx="0">
                    <c:v>2.4746045769309943E-3</c:v>
                  </c:pt>
                  <c:pt idx="1">
                    <c:v>6.2073288599635177E-3</c:v>
                  </c:pt>
                  <c:pt idx="2">
                    <c:v>5.3841929732373638E-2</c:v>
                  </c:pt>
                  <c:pt idx="3">
                    <c:v>0.45144904196333974</c:v>
                  </c:pt>
                  <c:pt idx="4">
                    <c:v>4.5507272849332479</c:v>
                  </c:pt>
                </c:numCache>
              </c:numRef>
            </c:plus>
            <c:minus>
              <c:numRef>
                <c:f>'Set6'!$I$22:$M$22</c:f>
                <c:numCache>
                  <c:formatCode>General</c:formatCode>
                  <c:ptCount val="5"/>
                  <c:pt idx="0">
                    <c:v>2.4746045769309943E-3</c:v>
                  </c:pt>
                  <c:pt idx="1">
                    <c:v>6.2073288599635177E-3</c:v>
                  </c:pt>
                  <c:pt idx="2">
                    <c:v>5.3841929732373638E-2</c:v>
                  </c:pt>
                  <c:pt idx="3">
                    <c:v>0.45144904196333974</c:v>
                  </c:pt>
                  <c:pt idx="4">
                    <c:v>4.5507272849332479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'Set6'!$I$21:$M$21</c:f>
              <c:numCache>
                <c:formatCode>General</c:formatCode>
                <c:ptCount val="5"/>
                <c:pt idx="0">
                  <c:v>2.7654759508129994E-2</c:v>
                </c:pt>
                <c:pt idx="1">
                  <c:v>0.10365527842296998</c:v>
                </c:pt>
                <c:pt idx="2">
                  <c:v>0.90449402464180051</c:v>
                </c:pt>
                <c:pt idx="3">
                  <c:v>8.4751969248428782</c:v>
                </c:pt>
                <c:pt idx="4">
                  <c:v>88.815110336073758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FBC-8A47-A5B827DC3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01472"/>
        <c:axId val="1024510128"/>
      </c:barChart>
      <c:catAx>
        <c:axId val="97420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10128"/>
        <c:crosses val="autoZero"/>
        <c:auto val="1"/>
        <c:lblAlgn val="ctr"/>
        <c:lblOffset val="100"/>
        <c:noMultiLvlLbl val="0"/>
      </c:catAx>
      <c:valAx>
        <c:axId val="10245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0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'Set6'!$I$22:$L$22</c:f>
                <c:numCache>
                  <c:formatCode>General</c:formatCode>
                  <c:ptCount val="4"/>
                  <c:pt idx="0">
                    <c:v>2.4746045769309943E-3</c:v>
                  </c:pt>
                  <c:pt idx="1">
                    <c:v>6.2073288599635177E-3</c:v>
                  </c:pt>
                  <c:pt idx="2">
                    <c:v>5.3841929732373638E-2</c:v>
                  </c:pt>
                  <c:pt idx="3">
                    <c:v>0.45144904196333974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'Set6'!$I$22:$L$22</c:f>
                <c:numCache>
                  <c:formatCode>General</c:formatCode>
                  <c:ptCount val="4"/>
                  <c:pt idx="0">
                    <c:v>2.4746045769309943E-3</c:v>
                  </c:pt>
                  <c:pt idx="1">
                    <c:v>6.2073288599635177E-3</c:v>
                  </c:pt>
                  <c:pt idx="2">
                    <c:v>5.3841929732373638E-2</c:v>
                  </c:pt>
                  <c:pt idx="3">
                    <c:v>0.45144904196333974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'Set6'!$I$21:$M$21</c15:sqref>
                  </c15:fullRef>
                </c:ext>
              </c:extLst>
              <c:f>'Set6'!$I$21:$L$21</c:f>
              <c:numCache>
                <c:formatCode>General</c:formatCode>
                <c:ptCount val="4"/>
                <c:pt idx="0">
                  <c:v>2.7654759508129994E-2</c:v>
                </c:pt>
                <c:pt idx="1">
                  <c:v>0.10365527842296998</c:v>
                </c:pt>
                <c:pt idx="2">
                  <c:v>0.90449402464180051</c:v>
                </c:pt>
                <c:pt idx="3">
                  <c:v>8.4751969248428782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FBC-8A47-A5B827DC3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01472"/>
        <c:axId val="1024510128"/>
      </c:barChart>
      <c:catAx>
        <c:axId val="97420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10128"/>
        <c:crosses val="autoZero"/>
        <c:auto val="1"/>
        <c:lblAlgn val="ctr"/>
        <c:lblOffset val="100"/>
        <c:noMultiLvlLbl val="0"/>
      </c:catAx>
      <c:valAx>
        <c:axId val="10245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0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'Set6'!$I$22:$K$22</c:f>
                <c:numCache>
                  <c:formatCode>General</c:formatCode>
                  <c:ptCount val="3"/>
                  <c:pt idx="0">
                    <c:v>2.4746045769309943E-3</c:v>
                  </c:pt>
                  <c:pt idx="1">
                    <c:v>6.2073288599635177E-3</c:v>
                  </c:pt>
                  <c:pt idx="2">
                    <c:v>5.3841929732373638E-2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'Set6'!$I$22:$K$22</c:f>
                <c:numCache>
                  <c:formatCode>General</c:formatCode>
                  <c:ptCount val="3"/>
                  <c:pt idx="0">
                    <c:v>2.4746045769309943E-3</c:v>
                  </c:pt>
                  <c:pt idx="1">
                    <c:v>6.2073288599635177E-3</c:v>
                  </c:pt>
                  <c:pt idx="2">
                    <c:v>5.3841929732373638E-2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'Set6'!$I$21:$M$21</c15:sqref>
                  </c15:fullRef>
                </c:ext>
              </c:extLst>
              <c:f>'Set6'!$I$21:$K$21</c:f>
              <c:numCache>
                <c:formatCode>General</c:formatCode>
                <c:ptCount val="3"/>
                <c:pt idx="0">
                  <c:v>2.7654759508129994E-2</c:v>
                </c:pt>
                <c:pt idx="1">
                  <c:v>0.10365527842296998</c:v>
                </c:pt>
                <c:pt idx="2">
                  <c:v>0.90449402464180051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FBC-8A47-A5B827DC3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01472"/>
        <c:axId val="1024510128"/>
      </c:barChart>
      <c:catAx>
        <c:axId val="97420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10128"/>
        <c:crosses val="autoZero"/>
        <c:auto val="1"/>
        <c:lblAlgn val="ctr"/>
        <c:lblOffset val="100"/>
        <c:noMultiLvlLbl val="0"/>
      </c:catAx>
      <c:valAx>
        <c:axId val="10245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0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'Set6'!$I$22:$J$22</c:f>
                <c:numCache>
                  <c:formatCode>General</c:formatCode>
                  <c:ptCount val="2"/>
                  <c:pt idx="0">
                    <c:v>2.4746045769309943E-3</c:v>
                  </c:pt>
                  <c:pt idx="1">
                    <c:v>6.2073288599635177E-3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'Set6'!$I$22:$J$22</c:f>
                <c:numCache>
                  <c:formatCode>General</c:formatCode>
                  <c:ptCount val="2"/>
                  <c:pt idx="0">
                    <c:v>2.4746045769309943E-3</c:v>
                  </c:pt>
                  <c:pt idx="1">
                    <c:v>6.2073288599635177E-3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1</c:v>
              </c:pt>
              <c:pt idx="1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'Set6'!$I$21:$M$21</c15:sqref>
                  </c15:fullRef>
                </c:ext>
              </c:extLst>
              <c:f>'Set6'!$I$21:$J$21</c:f>
              <c:numCache>
                <c:formatCode>General</c:formatCode>
                <c:ptCount val="2"/>
                <c:pt idx="0">
                  <c:v>2.7654759508129994E-2</c:v>
                </c:pt>
                <c:pt idx="1">
                  <c:v>0.10365527842296998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FBC-8A47-A5B827DC3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01472"/>
        <c:axId val="1024510128"/>
      </c:barChart>
      <c:catAx>
        <c:axId val="97420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10128"/>
        <c:crosses val="autoZero"/>
        <c:auto val="1"/>
        <c:lblAlgn val="ctr"/>
        <c:lblOffset val="100"/>
        <c:noMultiLvlLbl val="0"/>
      </c:catAx>
      <c:valAx>
        <c:axId val="10245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0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'Set7'!$K$23:$P$23</c:f>
                <c:numCache>
                  <c:formatCode>General</c:formatCode>
                  <c:ptCount val="6"/>
                  <c:pt idx="0">
                    <c:v>4.1266524597997178E-2</c:v>
                  </c:pt>
                  <c:pt idx="1">
                    <c:v>4.6725239484565875E-2</c:v>
                  </c:pt>
                  <c:pt idx="2">
                    <c:v>5.2323726815201817E-2</c:v>
                  </c:pt>
                  <c:pt idx="3">
                    <c:v>5.3313677056019006E-2</c:v>
                  </c:pt>
                  <c:pt idx="4">
                    <c:v>4.8503814760388411E-2</c:v>
                  </c:pt>
                  <c:pt idx="5">
                    <c:v>4.8721950034402078E-2</c:v>
                  </c:pt>
                </c:numCache>
              </c:numRef>
            </c:plus>
            <c:minus>
              <c:numRef>
                <c:f>'Set7'!$K$23:$P$23</c:f>
                <c:numCache>
                  <c:formatCode>General</c:formatCode>
                  <c:ptCount val="6"/>
                  <c:pt idx="0">
                    <c:v>4.1266524597997178E-2</c:v>
                  </c:pt>
                  <c:pt idx="1">
                    <c:v>4.6725239484565875E-2</c:v>
                  </c:pt>
                  <c:pt idx="2">
                    <c:v>5.2323726815201817E-2</c:v>
                  </c:pt>
                  <c:pt idx="3">
                    <c:v>5.3313677056019006E-2</c:v>
                  </c:pt>
                  <c:pt idx="4">
                    <c:v>4.8503814760388411E-2</c:v>
                  </c:pt>
                  <c:pt idx="5">
                    <c:v>4.8721950034402078E-2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'Set7'!$K$22:$P$22</c:f>
              <c:numCache>
                <c:formatCode>General</c:formatCode>
                <c:ptCount val="6"/>
                <c:pt idx="0">
                  <c:v>0.91574297331867116</c:v>
                </c:pt>
                <c:pt idx="1">
                  <c:v>0.90074036945079006</c:v>
                </c:pt>
                <c:pt idx="2">
                  <c:v>0.84275304672511908</c:v>
                </c:pt>
                <c:pt idx="3">
                  <c:v>0.90029957616536993</c:v>
                </c:pt>
                <c:pt idx="4">
                  <c:v>0.86738051792505044</c:v>
                </c:pt>
                <c:pt idx="5">
                  <c:v>0.88954687804625943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E-4653-9BC3-2666271EE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3840000"/>
        <c:axId val="1012660576"/>
      </c:barChart>
      <c:catAx>
        <c:axId val="113384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660576"/>
        <c:crosses val="autoZero"/>
        <c:auto val="1"/>
        <c:lblAlgn val="ctr"/>
        <c:lblOffset val="100"/>
        <c:noMultiLvlLbl val="0"/>
      </c:catAx>
      <c:valAx>
        <c:axId val="10126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84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'Set7'!$K$128:$P$128</c:f>
                <c:numCache>
                  <c:formatCode>General</c:formatCode>
                  <c:ptCount val="6"/>
                  <c:pt idx="0">
                    <c:v>0.82669053152025684</c:v>
                  </c:pt>
                  <c:pt idx="1">
                    <c:v>0.93118691348806781</c:v>
                  </c:pt>
                  <c:pt idx="2">
                    <c:v>0.99068280302310585</c:v>
                  </c:pt>
                  <c:pt idx="3">
                    <c:v>0.6940537352400804</c:v>
                  </c:pt>
                  <c:pt idx="4">
                    <c:v>0.68373319581203207</c:v>
                  </c:pt>
                  <c:pt idx="5">
                    <c:v>0.73492869709265185</c:v>
                  </c:pt>
                </c:numCache>
              </c:numRef>
            </c:plus>
            <c:minus>
              <c:numRef>
                <c:f>'Set7'!$K$128:$P$128</c:f>
                <c:numCache>
                  <c:formatCode>General</c:formatCode>
                  <c:ptCount val="6"/>
                  <c:pt idx="0">
                    <c:v>0.82669053152025684</c:v>
                  </c:pt>
                  <c:pt idx="1">
                    <c:v>0.93118691348806781</c:v>
                  </c:pt>
                  <c:pt idx="2">
                    <c:v>0.99068280302310585</c:v>
                  </c:pt>
                  <c:pt idx="3">
                    <c:v>0.6940537352400804</c:v>
                  </c:pt>
                  <c:pt idx="4">
                    <c:v>0.68373319581203207</c:v>
                  </c:pt>
                  <c:pt idx="5">
                    <c:v>0.73492869709265185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'Set7'!$B$209:$G$209</c:f>
              <c:numCache>
                <c:formatCode>General</c:formatCode>
                <c:ptCount val="6"/>
                <c:pt idx="0">
                  <c:v>5.5063240880702509</c:v>
                </c:pt>
                <c:pt idx="1">
                  <c:v>6.0840979703459599</c:v>
                </c:pt>
                <c:pt idx="2">
                  <c:v>6.0032053638373206</c:v>
                </c:pt>
                <c:pt idx="3">
                  <c:v>4.6109293409708796</c:v>
                </c:pt>
                <c:pt idx="4">
                  <c:v>5.000540097190469</c:v>
                </c:pt>
                <c:pt idx="5">
                  <c:v>4.6533698808326696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B-4214-B389-ED85254A2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447920"/>
        <c:axId val="1810062544"/>
      </c:barChart>
      <c:catAx>
        <c:axId val="180944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62544"/>
        <c:crosses val="autoZero"/>
        <c:auto val="1"/>
        <c:lblAlgn val="ctr"/>
        <c:lblOffset val="100"/>
        <c:noMultiLvlLbl val="0"/>
      </c:catAx>
      <c:valAx>
        <c:axId val="18100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4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'Set8'!$J$22:$N$22</c:f>
                <c:numCache>
                  <c:formatCode>General</c:formatCode>
                  <c:ptCount val="5"/>
                  <c:pt idx="0">
                    <c:v>4.7387888600661995E-2</c:v>
                  </c:pt>
                  <c:pt idx="1">
                    <c:v>5.0047779146060907E-2</c:v>
                  </c:pt>
                  <c:pt idx="2">
                    <c:v>4.6718700217940758E-2</c:v>
                  </c:pt>
                  <c:pt idx="3">
                    <c:v>4.7755292636687867E-2</c:v>
                  </c:pt>
                  <c:pt idx="4">
                    <c:v>4.9035486348659542E-2</c:v>
                  </c:pt>
                </c:numCache>
              </c:numRef>
            </c:plus>
            <c:minus>
              <c:numRef>
                <c:f>'Set8'!$J$22:$N$22</c:f>
                <c:numCache>
                  <c:formatCode>General</c:formatCode>
                  <c:ptCount val="5"/>
                  <c:pt idx="0">
                    <c:v>4.7387888600661995E-2</c:v>
                  </c:pt>
                  <c:pt idx="1">
                    <c:v>5.0047779146060907E-2</c:v>
                  </c:pt>
                  <c:pt idx="2">
                    <c:v>4.6718700217940758E-2</c:v>
                  </c:pt>
                  <c:pt idx="3">
                    <c:v>4.7755292636687867E-2</c:v>
                  </c:pt>
                  <c:pt idx="4">
                    <c:v>4.9035486348659542E-2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'Set8'!$J$21:$N$21</c:f>
              <c:numCache>
                <c:formatCode>General</c:formatCode>
                <c:ptCount val="5"/>
                <c:pt idx="0">
                  <c:v>0.86441294720018025</c:v>
                </c:pt>
                <c:pt idx="1">
                  <c:v>0.91972956348449042</c:v>
                </c:pt>
                <c:pt idx="2">
                  <c:v>0.94591291899241059</c:v>
                </c:pt>
                <c:pt idx="3">
                  <c:v>0.89673388227925055</c:v>
                </c:pt>
                <c:pt idx="4">
                  <c:v>0.9119832222248806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3-480C-BC42-DECDEF5C5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5535712"/>
        <c:axId val="976277888"/>
      </c:barChart>
      <c:catAx>
        <c:axId val="97553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77888"/>
        <c:crosses val="autoZero"/>
        <c:auto val="1"/>
        <c:lblAlgn val="ctr"/>
        <c:lblOffset val="100"/>
        <c:noMultiLvlLbl val="0"/>
      </c:catAx>
      <c:valAx>
        <c:axId val="9762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53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Standardized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Standardized Data</a:t>
          </a:r>
        </a:p>
      </cx:txPr>
    </cx:title>
    <cx:plotArea>
      <cx:plotAreaRegion>
        <cx:series layoutId="clusteredColumn" uniqueId="{00000000-BA23-47F0-8325-162A3EB2469F}">
          <cx:tx>
            <cx:txData>
              <cx:f>_xlchart.v1.0</cx:f>
              <cx:v>Standardized 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Standardized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Standardized Data</a:t>
          </a:r>
        </a:p>
      </cx:txPr>
    </cx:title>
    <cx:plotArea>
      <cx:plotAreaRegion>
        <cx:series layoutId="clusteredColumn" uniqueId="{00000000-92AE-4E86-80B1-3A198ACB5431}">
          <cx:tx>
            <cx:txData>
              <cx:f>_xlchart.v1.2</cx:f>
              <cx:v>Standardized 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6.xml"/><Relationship Id="rId1" Type="http://schemas.microsoft.com/office/2014/relationships/chartEx" Target="../charts/chartEx1.xml"/><Relationship Id="rId5" Type="http://schemas.openxmlformats.org/officeDocument/2006/relationships/image" Target="../media/image1.png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23</xdr:row>
      <xdr:rowOff>157162</xdr:rowOff>
    </xdr:from>
    <xdr:to>
      <xdr:col>16</xdr:col>
      <xdr:colOff>333375</xdr:colOff>
      <xdr:row>38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B93BDB-2019-4EF1-A258-5ACAA865F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22</xdr:row>
      <xdr:rowOff>138112</xdr:rowOff>
    </xdr:from>
    <xdr:to>
      <xdr:col>13</xdr:col>
      <xdr:colOff>71437</xdr:colOff>
      <xdr:row>37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B07629-CA67-4B2F-8122-BBF7C1753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</xdr:colOff>
      <xdr:row>26</xdr:row>
      <xdr:rowOff>4762</xdr:rowOff>
    </xdr:from>
    <xdr:to>
      <xdr:col>16</xdr:col>
      <xdr:colOff>319087</xdr:colOff>
      <xdr:row>46</xdr:row>
      <xdr:rowOff>104776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6739D6-CA34-459A-A6A7-46B8B30C5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509587</xdr:colOff>
      <xdr:row>26</xdr:row>
      <xdr:rowOff>61912</xdr:rowOff>
    </xdr:from>
    <xdr:to>
      <xdr:col>24</xdr:col>
      <xdr:colOff>204787</xdr:colOff>
      <xdr:row>46</xdr:row>
      <xdr:rowOff>161926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E2E6C8-B676-4DEC-A13E-EBA988516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452437</xdr:colOff>
      <xdr:row>26</xdr:row>
      <xdr:rowOff>80962</xdr:rowOff>
    </xdr:from>
    <xdr:to>
      <xdr:col>32</xdr:col>
      <xdr:colOff>147637</xdr:colOff>
      <xdr:row>46</xdr:row>
      <xdr:rowOff>180976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662B85-D1B2-4922-97CD-F1D9FEB49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2</xdr:row>
      <xdr:rowOff>166687</xdr:rowOff>
    </xdr:from>
    <xdr:to>
      <xdr:col>13</xdr:col>
      <xdr:colOff>76199</xdr:colOff>
      <xdr:row>17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B6876E1-88FD-4B33-B29E-E15212E7AD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53074" y="595312"/>
              <a:ext cx="4733925" cy="2867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171450</xdr:colOff>
      <xdr:row>3</xdr:row>
      <xdr:rowOff>100012</xdr:rowOff>
    </xdr:from>
    <xdr:to>
      <xdr:col>26</xdr:col>
      <xdr:colOff>476250</xdr:colOff>
      <xdr:row>17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ED0AF-3726-4F71-92F3-CE361E951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333375</xdr:colOff>
      <xdr:row>61</xdr:row>
      <xdr:rowOff>133350</xdr:rowOff>
    </xdr:from>
    <xdr:to>
      <xdr:col>13</xdr:col>
      <xdr:colOff>190500</xdr:colOff>
      <xdr:row>76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1766461-1A8B-4D36-B136-57BE1DFAC7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7375" y="12277725"/>
              <a:ext cx="4733925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400050</xdr:colOff>
      <xdr:row>61</xdr:row>
      <xdr:rowOff>52387</xdr:rowOff>
    </xdr:from>
    <xdr:to>
      <xdr:col>27</xdr:col>
      <xdr:colOff>95250</xdr:colOff>
      <xdr:row>75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F84968-C191-4F0D-9ED3-41DCF565E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40</xdr:col>
      <xdr:colOff>153865</xdr:colOff>
      <xdr:row>61</xdr:row>
      <xdr:rowOff>21980</xdr:rowOff>
    </xdr:from>
    <xdr:to>
      <xdr:col>46</xdr:col>
      <xdr:colOff>429358</xdr:colOff>
      <xdr:row>91</xdr:row>
      <xdr:rowOff>76932</xdr:rowOff>
    </xdr:to>
    <xdr:pic>
      <xdr:nvPicPr>
        <xdr:cNvPr id="7" name="Picture 6" descr="Kolmogorov-Smirnov Table">
          <a:extLst>
            <a:ext uri="{FF2B5EF4-FFF2-40B4-BE49-F238E27FC236}">
              <a16:creationId xmlns:a16="http://schemas.microsoft.com/office/drawing/2014/main" id="{7B6EE654-D237-4D22-9C4D-45149D40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4923" y="11693768"/>
          <a:ext cx="4884127" cy="576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23</xdr:row>
      <xdr:rowOff>33337</xdr:rowOff>
    </xdr:from>
    <xdr:to>
      <xdr:col>14</xdr:col>
      <xdr:colOff>361950</xdr:colOff>
      <xdr:row>37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31BE48-4DA1-47E3-AA5D-2AB370D17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523875</xdr:colOff>
      <xdr:row>23</xdr:row>
      <xdr:rowOff>23812</xdr:rowOff>
    </xdr:from>
    <xdr:to>
      <xdr:col>22</xdr:col>
      <xdr:colOff>219075</xdr:colOff>
      <xdr:row>37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578EF5-CECA-4460-AB8C-0A56DD1B4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361950</xdr:colOff>
      <xdr:row>23</xdr:row>
      <xdr:rowOff>52387</xdr:rowOff>
    </xdr:from>
    <xdr:to>
      <xdr:col>30</xdr:col>
      <xdr:colOff>57150</xdr:colOff>
      <xdr:row>37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FA584E-C5D2-41CB-892A-0EC7259E0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219075</xdr:colOff>
      <xdr:row>23</xdr:row>
      <xdr:rowOff>42862</xdr:rowOff>
    </xdr:from>
    <xdr:to>
      <xdr:col>37</xdr:col>
      <xdr:colOff>523875</xdr:colOff>
      <xdr:row>37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E04381-6D0B-4EBC-9C8C-F04F8B765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24</xdr:row>
      <xdr:rowOff>52387</xdr:rowOff>
    </xdr:from>
    <xdr:to>
      <xdr:col>16</xdr:col>
      <xdr:colOff>361950</xdr:colOff>
      <xdr:row>38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3EE8B3-3A03-4890-B1F8-9F9243E3F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130</xdr:row>
      <xdr:rowOff>33337</xdr:rowOff>
    </xdr:from>
    <xdr:to>
      <xdr:col>16</xdr:col>
      <xdr:colOff>304800</xdr:colOff>
      <xdr:row>144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B968E8-C4F7-4978-94A0-05F22C0E1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471487</xdr:colOff>
      <xdr:row>23</xdr:row>
      <xdr:rowOff>33337</xdr:rowOff>
    </xdr:from>
    <xdr:to>
      <xdr:col>15</xdr:col>
      <xdr:colOff>166687</xdr:colOff>
      <xdr:row>41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2C5B3-1168-4677-99FD-4BFF0FA5D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psychwiki.com/wiki/How_do_I_determine_whether_my_data_are_normal%3F" TargetMode="External"/><Relationship Id="rId1" Type="http://schemas.openxmlformats.org/officeDocument/2006/relationships/hyperlink" Target="http://www.real-statistics.com/tests-normality-and-symmetry/graphical-tests-normality-symmetry/" TargetMode="Externa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D42F-3971-43B5-986A-C0853C8465A0}">
  <dimension ref="A1:T55"/>
  <sheetViews>
    <sheetView zoomScaleNormal="100" workbookViewId="0">
      <pane ySplit="1" topLeftCell="A26" activePane="bottomLeft" state="frozen"/>
      <selection pane="bottomLeft" activeCell="A42" sqref="A42:A47"/>
    </sheetView>
  </sheetViews>
  <sheetFormatPr defaultRowHeight="15" x14ac:dyDescent="0.25"/>
  <cols>
    <col min="1" max="1" width="31.28515625" style="13" customWidth="1"/>
    <col min="2" max="2" width="20.140625" bestFit="1" customWidth="1"/>
    <col min="3" max="3" width="27.7109375" bestFit="1" customWidth="1"/>
    <col min="4" max="4" width="15.28515625" hidden="1" customWidth="1"/>
    <col min="5" max="5" width="15.28515625" customWidth="1"/>
    <col min="6" max="6" width="12.85546875" bestFit="1" customWidth="1"/>
    <col min="7" max="7" width="14.85546875" bestFit="1" customWidth="1"/>
    <col min="8" max="8" width="38" bestFit="1" customWidth="1"/>
    <col min="9" max="9" width="14.7109375" bestFit="1" customWidth="1"/>
    <col min="10" max="10" width="26.85546875" bestFit="1" customWidth="1"/>
    <col min="11" max="11" width="8.5703125" bestFit="1" customWidth="1"/>
    <col min="12" max="12" width="24.140625" bestFit="1" customWidth="1"/>
    <col min="13" max="13" width="22.28515625" bestFit="1" customWidth="1"/>
    <col min="14" max="14" width="22.28515625" customWidth="1"/>
    <col min="15" max="15" width="28" bestFit="1" customWidth="1"/>
    <col min="16" max="16" width="20.85546875" bestFit="1" customWidth="1"/>
    <col min="20" max="20" width="9.140625" customWidth="1"/>
  </cols>
  <sheetData>
    <row r="1" spans="1:20" s="1" customFormat="1" ht="18.75" x14ac:dyDescent="0.3">
      <c r="A1" s="15" t="s">
        <v>23</v>
      </c>
      <c r="B1" s="3" t="s">
        <v>1</v>
      </c>
      <c r="C1" s="3" t="s">
        <v>4</v>
      </c>
      <c r="D1" s="3" t="s">
        <v>12</v>
      </c>
      <c r="E1" s="3" t="s">
        <v>12</v>
      </c>
      <c r="F1" s="3" t="s">
        <v>13</v>
      </c>
      <c r="G1" s="3" t="s">
        <v>108</v>
      </c>
      <c r="H1" s="3" t="s">
        <v>0</v>
      </c>
      <c r="I1" s="3" t="s">
        <v>2</v>
      </c>
      <c r="J1" s="3" t="s">
        <v>3</v>
      </c>
      <c r="K1" s="3" t="s">
        <v>5</v>
      </c>
      <c r="L1" s="3" t="s">
        <v>6</v>
      </c>
      <c r="M1" s="3" t="s">
        <v>9</v>
      </c>
      <c r="N1" s="3" t="s">
        <v>11</v>
      </c>
      <c r="O1" s="3" t="s">
        <v>22</v>
      </c>
      <c r="P1" s="3" t="s">
        <v>45</v>
      </c>
    </row>
    <row r="2" spans="1:20" x14ac:dyDescent="0.25">
      <c r="A2" s="31" t="s">
        <v>24</v>
      </c>
      <c r="B2" s="4">
        <v>1</v>
      </c>
      <c r="C2" s="1">
        <v>10</v>
      </c>
      <c r="D2" s="1">
        <f>2*LOG(C2)/(C2-1)</f>
        <v>0.22222222222222221</v>
      </c>
      <c r="E2" s="1">
        <f>LN(C2)/(C2)</f>
        <v>0.23025850929940458</v>
      </c>
      <c r="F2" s="1">
        <v>0.23</v>
      </c>
      <c r="G2" s="22"/>
      <c r="H2" s="1">
        <v>10</v>
      </c>
      <c r="I2" s="1">
        <v>100</v>
      </c>
      <c r="J2" s="1">
        <v>1</v>
      </c>
      <c r="K2" s="1" t="s">
        <v>8</v>
      </c>
      <c r="L2" s="1" t="s">
        <v>7</v>
      </c>
      <c r="M2" s="1" t="s">
        <v>10</v>
      </c>
      <c r="N2" s="1">
        <v>50</v>
      </c>
    </row>
    <row r="3" spans="1:20" x14ac:dyDescent="0.25">
      <c r="A3" s="30"/>
      <c r="B3" s="4">
        <v>2</v>
      </c>
      <c r="C3" s="1">
        <v>20</v>
      </c>
      <c r="D3" s="1">
        <f>(2*LOG(C3))/(C3-1)</f>
        <v>0.13695052585936646</v>
      </c>
      <c r="E3" s="1">
        <f t="shared" ref="E3:E40" si="0">LN(C3)/(C3)</f>
        <v>0.14978661367769955</v>
      </c>
      <c r="F3" s="1">
        <v>0.15</v>
      </c>
      <c r="G3" s="22"/>
      <c r="H3" s="1">
        <v>10</v>
      </c>
      <c r="I3" s="1">
        <v>100</v>
      </c>
      <c r="J3" s="1">
        <v>1</v>
      </c>
      <c r="K3" s="1" t="s">
        <v>8</v>
      </c>
      <c r="L3" s="1" t="s">
        <v>7</v>
      </c>
      <c r="M3" s="1" t="s">
        <v>10</v>
      </c>
      <c r="N3" s="1">
        <v>50</v>
      </c>
    </row>
    <row r="4" spans="1:20" x14ac:dyDescent="0.25">
      <c r="A4" s="30"/>
      <c r="B4" s="4">
        <v>3</v>
      </c>
      <c r="C4" s="1">
        <v>50</v>
      </c>
      <c r="D4" s="1">
        <f t="shared" ref="D4:D36" si="1">2*LOG(C4)/(C4-1)</f>
        <v>6.9345714462694649E-2</v>
      </c>
      <c r="E4" s="1">
        <f>LN(C4)/(C4)</f>
        <v>7.824046010856292E-2</v>
      </c>
      <c r="F4" s="1">
        <v>7.9000000000000001E-2</v>
      </c>
      <c r="G4" s="22"/>
      <c r="H4" s="1">
        <v>10</v>
      </c>
      <c r="I4" s="1">
        <v>100</v>
      </c>
      <c r="J4" s="1">
        <v>1</v>
      </c>
      <c r="K4" s="1" t="s">
        <v>8</v>
      </c>
      <c r="L4" s="1" t="s">
        <v>7</v>
      </c>
      <c r="M4" s="1" t="s">
        <v>10</v>
      </c>
      <c r="N4" s="1">
        <v>50</v>
      </c>
      <c r="Q4" s="1"/>
      <c r="T4" s="1" t="s">
        <v>21</v>
      </c>
    </row>
    <row r="5" spans="1:20" x14ac:dyDescent="0.25">
      <c r="A5" s="30"/>
      <c r="B5" s="4">
        <v>4</v>
      </c>
      <c r="C5" s="1">
        <v>100</v>
      </c>
      <c r="D5" s="1">
        <f t="shared" si="1"/>
        <v>4.0404040404040407E-2</v>
      </c>
      <c r="E5" s="1">
        <f t="shared" si="0"/>
        <v>4.6051701859880917E-2</v>
      </c>
      <c r="F5" s="1">
        <v>4.7E-2</v>
      </c>
      <c r="G5" s="22"/>
      <c r="H5" s="1">
        <v>10</v>
      </c>
      <c r="I5" s="1">
        <v>100</v>
      </c>
      <c r="J5" s="1">
        <v>1</v>
      </c>
      <c r="K5" s="1" t="s">
        <v>8</v>
      </c>
      <c r="L5" s="1" t="s">
        <v>7</v>
      </c>
      <c r="M5" s="1" t="s">
        <v>10</v>
      </c>
      <c r="N5" s="1">
        <v>50</v>
      </c>
      <c r="T5" s="1"/>
    </row>
    <row r="6" spans="1:20" x14ac:dyDescent="0.25">
      <c r="A6" s="30"/>
      <c r="B6" s="4">
        <v>5</v>
      </c>
      <c r="C6" s="1">
        <v>1000</v>
      </c>
      <c r="D6" s="1">
        <f t="shared" si="1"/>
        <v>6.006006006006006E-3</v>
      </c>
      <c r="E6" s="1">
        <f t="shared" si="0"/>
        <v>6.9077552789821367E-3</v>
      </c>
      <c r="F6" s="1">
        <f>E6</f>
        <v>6.9077552789821367E-3</v>
      </c>
      <c r="G6" s="22"/>
      <c r="H6" s="1">
        <v>10</v>
      </c>
      <c r="I6" s="1">
        <v>100</v>
      </c>
      <c r="J6" s="1">
        <v>1</v>
      </c>
      <c r="K6" s="1" t="s">
        <v>8</v>
      </c>
      <c r="L6" s="1" t="s">
        <v>7</v>
      </c>
      <c r="M6" s="1" t="s">
        <v>10</v>
      </c>
      <c r="N6" s="1">
        <v>50</v>
      </c>
      <c r="T6" s="1" t="s">
        <v>17</v>
      </c>
    </row>
    <row r="7" spans="1:20" x14ac:dyDescent="0.25">
      <c r="A7" s="30"/>
      <c r="B7" s="4">
        <v>6</v>
      </c>
      <c r="C7" s="1">
        <v>10000</v>
      </c>
      <c r="D7" s="1">
        <f t="shared" si="1"/>
        <v>8.0008000800080011E-4</v>
      </c>
      <c r="E7" s="1">
        <f t="shared" si="0"/>
        <v>9.210340371976184E-4</v>
      </c>
      <c r="F7" s="1"/>
      <c r="G7" s="22"/>
      <c r="H7" s="1">
        <v>10</v>
      </c>
      <c r="I7" s="1">
        <v>100</v>
      </c>
      <c r="J7" s="1">
        <v>1</v>
      </c>
      <c r="K7" s="1" t="s">
        <v>8</v>
      </c>
      <c r="L7" s="1" t="s">
        <v>7</v>
      </c>
      <c r="M7" s="1" t="s">
        <v>10</v>
      </c>
      <c r="N7" s="1">
        <v>50</v>
      </c>
      <c r="T7" s="1" t="s">
        <v>18</v>
      </c>
    </row>
    <row r="8" spans="1:20" x14ac:dyDescent="0.25">
      <c r="A8" s="32" t="s">
        <v>25</v>
      </c>
      <c r="B8" s="5">
        <v>1</v>
      </c>
      <c r="C8" s="1">
        <v>100</v>
      </c>
      <c r="D8" s="1">
        <f>2*LOG(C8)/(C8-1)</f>
        <v>4.0404040404040407E-2</v>
      </c>
      <c r="E8" s="1">
        <f>LN(C8)/(C8)</f>
        <v>4.6051701859880917E-2</v>
      </c>
      <c r="F8" s="1">
        <v>4.7E-2</v>
      </c>
      <c r="G8" s="22"/>
      <c r="H8" s="1">
        <v>10</v>
      </c>
      <c r="I8" s="1">
        <v>100</v>
      </c>
      <c r="J8" s="1">
        <v>1</v>
      </c>
      <c r="K8" s="1" t="s">
        <v>8</v>
      </c>
      <c r="L8" s="1" t="s">
        <v>7</v>
      </c>
      <c r="M8" s="1" t="s">
        <v>10</v>
      </c>
      <c r="N8" s="1">
        <v>50</v>
      </c>
      <c r="T8" s="1" t="s">
        <v>19</v>
      </c>
    </row>
    <row r="9" spans="1:20" x14ac:dyDescent="0.25">
      <c r="A9" s="32"/>
      <c r="B9" s="5">
        <v>2</v>
      </c>
      <c r="C9" s="1">
        <v>100</v>
      </c>
      <c r="D9" s="1">
        <f>2*LOG(C9)/(C9-1)</f>
        <v>4.0404040404040407E-2</v>
      </c>
      <c r="E9" s="1">
        <f>LN(C9)/(C9)</f>
        <v>4.6051701859880917E-2</v>
      </c>
      <c r="F9" s="1">
        <v>4.7E-2</v>
      </c>
      <c r="G9" s="22"/>
      <c r="H9" s="1">
        <v>10</v>
      </c>
      <c r="I9" s="1">
        <v>100</v>
      </c>
      <c r="J9" s="1">
        <v>2</v>
      </c>
      <c r="K9" s="1" t="s">
        <v>8</v>
      </c>
      <c r="L9" s="1" t="s">
        <v>7</v>
      </c>
      <c r="M9" s="1" t="s">
        <v>10</v>
      </c>
      <c r="N9" s="1">
        <v>50</v>
      </c>
      <c r="T9" s="1" t="s">
        <v>20</v>
      </c>
    </row>
    <row r="10" spans="1:20" ht="15.75" customHeight="1" x14ac:dyDescent="0.25">
      <c r="A10" s="32"/>
      <c r="B10" s="5">
        <v>3</v>
      </c>
      <c r="C10" s="1">
        <v>100</v>
      </c>
      <c r="D10" s="1">
        <f t="shared" si="1"/>
        <v>4.0404040404040407E-2</v>
      </c>
      <c r="E10" s="1">
        <f t="shared" si="0"/>
        <v>4.6051701859880917E-2</v>
      </c>
      <c r="F10" s="1">
        <v>4.7E-2</v>
      </c>
      <c r="G10" s="22"/>
      <c r="H10" s="1">
        <v>10</v>
      </c>
      <c r="I10" s="1">
        <v>100</v>
      </c>
      <c r="J10" s="1">
        <v>10</v>
      </c>
      <c r="K10" s="1" t="s">
        <v>8</v>
      </c>
      <c r="L10" s="1" t="s">
        <v>7</v>
      </c>
      <c r="M10" s="1" t="s">
        <v>10</v>
      </c>
      <c r="N10" s="1">
        <v>50</v>
      </c>
      <c r="T10" s="1" t="s">
        <v>27</v>
      </c>
    </row>
    <row r="11" spans="1:20" ht="15.75" customHeight="1" x14ac:dyDescent="0.25">
      <c r="A11" s="32"/>
      <c r="B11" s="5">
        <v>4</v>
      </c>
      <c r="C11" s="26">
        <v>100</v>
      </c>
      <c r="D11" s="26">
        <f t="shared" si="1"/>
        <v>4.0404040404040407E-2</v>
      </c>
      <c r="E11" s="26">
        <f t="shared" si="0"/>
        <v>4.6051701859880917E-2</v>
      </c>
      <c r="F11" s="26">
        <v>4.7E-2</v>
      </c>
      <c r="G11" s="26"/>
      <c r="H11" s="26">
        <v>10</v>
      </c>
      <c r="I11" s="26">
        <v>100</v>
      </c>
      <c r="J11" s="26">
        <v>20</v>
      </c>
      <c r="K11" s="26" t="s">
        <v>8</v>
      </c>
      <c r="L11" s="26" t="s">
        <v>7</v>
      </c>
      <c r="M11" s="26" t="s">
        <v>10</v>
      </c>
      <c r="N11" s="26">
        <v>30</v>
      </c>
      <c r="T11" s="26"/>
    </row>
    <row r="12" spans="1:20" x14ac:dyDescent="0.25">
      <c r="A12" s="32" t="s">
        <v>26</v>
      </c>
      <c r="B12" s="6">
        <v>1</v>
      </c>
      <c r="C12" s="1">
        <v>100</v>
      </c>
      <c r="D12" s="1">
        <f t="shared" si="1"/>
        <v>4.0404040404040407E-2</v>
      </c>
      <c r="E12" s="1">
        <f t="shared" si="0"/>
        <v>4.6051701859880917E-2</v>
      </c>
      <c r="F12" s="1">
        <v>4.7E-2</v>
      </c>
      <c r="G12" s="22"/>
      <c r="H12" s="1">
        <v>10</v>
      </c>
      <c r="I12" s="1">
        <v>100</v>
      </c>
      <c r="J12" s="1">
        <v>1</v>
      </c>
      <c r="K12" s="1" t="s">
        <v>8</v>
      </c>
      <c r="L12" s="1" t="s">
        <v>14</v>
      </c>
      <c r="M12" s="1" t="s">
        <v>10</v>
      </c>
      <c r="N12" s="1">
        <v>50</v>
      </c>
    </row>
    <row r="13" spans="1:20" x14ac:dyDescent="0.25">
      <c r="A13" s="32"/>
      <c r="B13" s="6">
        <v>2</v>
      </c>
      <c r="C13" s="1">
        <v>100</v>
      </c>
      <c r="D13" s="1">
        <f t="shared" si="1"/>
        <v>4.0404040404040407E-2</v>
      </c>
      <c r="E13" s="1">
        <f t="shared" si="0"/>
        <v>4.6051701859880917E-2</v>
      </c>
      <c r="F13" s="1">
        <v>4.7E-2</v>
      </c>
      <c r="G13" s="22"/>
      <c r="H13" s="1">
        <v>10</v>
      </c>
      <c r="I13" s="1">
        <v>100</v>
      </c>
      <c r="J13" s="1">
        <v>1</v>
      </c>
      <c r="K13" s="1" t="s">
        <v>8</v>
      </c>
      <c r="L13" s="1" t="s">
        <v>52</v>
      </c>
      <c r="M13" s="1" t="s">
        <v>10</v>
      </c>
      <c r="N13" s="1">
        <v>50</v>
      </c>
    </row>
    <row r="14" spans="1:20" x14ac:dyDescent="0.25">
      <c r="A14" s="32"/>
      <c r="B14" s="6">
        <v>3</v>
      </c>
      <c r="C14" s="1">
        <v>100</v>
      </c>
      <c r="D14" s="1">
        <f t="shared" si="1"/>
        <v>4.0404040404040407E-2</v>
      </c>
      <c r="E14" s="1">
        <f t="shared" si="0"/>
        <v>4.6051701859880917E-2</v>
      </c>
      <c r="F14" s="1">
        <v>4.7E-2</v>
      </c>
      <c r="G14" s="22"/>
      <c r="H14" s="1">
        <v>10</v>
      </c>
      <c r="I14" s="1">
        <v>100</v>
      </c>
      <c r="J14" s="1">
        <v>1</v>
      </c>
      <c r="K14" s="1" t="s">
        <v>8</v>
      </c>
      <c r="L14" s="1" t="s">
        <v>53</v>
      </c>
      <c r="M14" s="1" t="s">
        <v>10</v>
      </c>
      <c r="N14" s="1">
        <v>50</v>
      </c>
    </row>
    <row r="15" spans="1:20" x14ac:dyDescent="0.25">
      <c r="A15" s="32"/>
      <c r="B15" s="6">
        <v>4</v>
      </c>
      <c r="C15" s="1">
        <v>100</v>
      </c>
      <c r="D15" s="1">
        <f t="shared" si="1"/>
        <v>4.0404040404040407E-2</v>
      </c>
      <c r="E15" s="1">
        <f t="shared" si="0"/>
        <v>4.6051701859880917E-2</v>
      </c>
      <c r="F15" s="1">
        <v>4.7E-2</v>
      </c>
      <c r="G15" s="22"/>
      <c r="H15" s="1">
        <v>10</v>
      </c>
      <c r="I15" s="1">
        <v>100</v>
      </c>
      <c r="J15" s="1">
        <v>1</v>
      </c>
      <c r="K15" s="1" t="s">
        <v>8</v>
      </c>
      <c r="L15" s="1" t="s">
        <v>54</v>
      </c>
      <c r="M15" s="1" t="s">
        <v>10</v>
      </c>
      <c r="N15" s="1">
        <v>50</v>
      </c>
    </row>
    <row r="16" spans="1:20" x14ac:dyDescent="0.25">
      <c r="A16" s="32"/>
      <c r="B16" s="6">
        <v>5</v>
      </c>
      <c r="C16" s="1">
        <v>100</v>
      </c>
      <c r="D16" s="1">
        <f t="shared" si="1"/>
        <v>4.0404040404040407E-2</v>
      </c>
      <c r="E16" s="1">
        <f t="shared" si="0"/>
        <v>4.6051701859880917E-2</v>
      </c>
      <c r="F16" s="1">
        <v>4.7E-2</v>
      </c>
      <c r="G16" s="22"/>
      <c r="H16" s="1">
        <v>10</v>
      </c>
      <c r="I16" s="1">
        <v>100</v>
      </c>
      <c r="J16" s="1">
        <v>1</v>
      </c>
      <c r="K16" s="1" t="s">
        <v>8</v>
      </c>
      <c r="L16" s="1" t="s">
        <v>15</v>
      </c>
      <c r="M16" s="1" t="s">
        <v>10</v>
      </c>
      <c r="N16" s="1">
        <v>50</v>
      </c>
    </row>
    <row r="17" spans="1:16" ht="15.75" thickBot="1" x14ac:dyDescent="0.3">
      <c r="A17" s="32"/>
      <c r="B17" s="6">
        <v>6</v>
      </c>
      <c r="C17" s="1">
        <v>100</v>
      </c>
      <c r="D17" s="1">
        <f t="shared" si="1"/>
        <v>4.0404040404040407E-2</v>
      </c>
      <c r="E17" s="1">
        <f t="shared" si="0"/>
        <v>4.6051701859880917E-2</v>
      </c>
      <c r="F17" s="1">
        <v>4.7E-2</v>
      </c>
      <c r="G17" s="22"/>
      <c r="H17" s="1">
        <v>10</v>
      </c>
      <c r="I17" s="1">
        <v>100</v>
      </c>
      <c r="J17" s="1">
        <v>1</v>
      </c>
      <c r="K17" s="1" t="s">
        <v>8</v>
      </c>
      <c r="L17" s="1" t="s">
        <v>16</v>
      </c>
      <c r="M17" s="1" t="s">
        <v>10</v>
      </c>
      <c r="N17" s="1">
        <v>50</v>
      </c>
    </row>
    <row r="18" spans="1:16" ht="16.5" thickTop="1" thickBot="1" x14ac:dyDescent="0.3">
      <c r="A18" s="25" t="s">
        <v>28</v>
      </c>
      <c r="B18" s="8">
        <v>1</v>
      </c>
      <c r="C18" s="1">
        <v>100</v>
      </c>
      <c r="D18" s="1">
        <f t="shared" si="1"/>
        <v>4.0404040404040407E-2</v>
      </c>
      <c r="E18" s="1">
        <f t="shared" si="0"/>
        <v>4.6051701859880917E-2</v>
      </c>
      <c r="F18" s="1">
        <f>E18</f>
        <v>4.6051701859880917E-2</v>
      </c>
      <c r="G18" s="22"/>
      <c r="H18" s="1">
        <v>10</v>
      </c>
      <c r="I18" s="1">
        <v>100</v>
      </c>
      <c r="J18" s="1">
        <v>1</v>
      </c>
      <c r="K18" s="1" t="s">
        <v>8</v>
      </c>
      <c r="L18" s="1" t="s">
        <v>7</v>
      </c>
      <c r="M18" s="1" t="s">
        <v>10</v>
      </c>
      <c r="N18" s="1">
        <v>100</v>
      </c>
    </row>
    <row r="19" spans="1:16" ht="15.75" thickTop="1" x14ac:dyDescent="0.25">
      <c r="A19" s="33" t="s">
        <v>46</v>
      </c>
      <c r="B19" s="20">
        <v>1</v>
      </c>
      <c r="C19" s="1">
        <v>500</v>
      </c>
      <c r="D19" s="1">
        <f t="shared" si="1"/>
        <v>1.0817515047438954E-2</v>
      </c>
      <c r="E19" s="1">
        <f t="shared" si="0"/>
        <v>1.2429216196844383E-2</v>
      </c>
      <c r="F19" s="1">
        <v>1.243E-2</v>
      </c>
      <c r="G19" s="22"/>
      <c r="H19" s="1">
        <v>10</v>
      </c>
      <c r="I19" s="1">
        <v>100</v>
      </c>
      <c r="J19" s="1">
        <v>1</v>
      </c>
      <c r="K19" s="1" t="s">
        <v>8</v>
      </c>
      <c r="L19" s="1" t="s">
        <v>7</v>
      </c>
      <c r="M19" s="1" t="s">
        <v>10</v>
      </c>
      <c r="N19" s="1">
        <v>1</v>
      </c>
      <c r="P19" s="1" t="s">
        <v>84</v>
      </c>
    </row>
    <row r="20" spans="1:16" x14ac:dyDescent="0.25">
      <c r="A20" s="33"/>
      <c r="B20" s="20">
        <v>2</v>
      </c>
      <c r="C20" s="1">
        <v>500</v>
      </c>
      <c r="D20" s="1">
        <f t="shared" si="1"/>
        <v>1.0817515047438954E-2</v>
      </c>
      <c r="E20" s="1">
        <f t="shared" si="0"/>
        <v>1.2429216196844383E-2</v>
      </c>
      <c r="F20" s="1">
        <v>1.243E-2</v>
      </c>
      <c r="G20" s="22"/>
      <c r="H20" s="1">
        <v>2</v>
      </c>
      <c r="I20" s="1">
        <v>100</v>
      </c>
      <c r="J20" s="1">
        <v>1</v>
      </c>
      <c r="K20" s="1" t="s">
        <v>8</v>
      </c>
      <c r="L20" s="1" t="s">
        <v>7</v>
      </c>
      <c r="M20" s="1" t="s">
        <v>10</v>
      </c>
      <c r="N20" s="1">
        <v>1</v>
      </c>
      <c r="P20" s="1" t="s">
        <v>86</v>
      </c>
    </row>
    <row r="21" spans="1:16" x14ac:dyDescent="0.25">
      <c r="A21" s="30" t="s">
        <v>47</v>
      </c>
      <c r="B21" s="10">
        <v>1</v>
      </c>
      <c r="C21" s="1">
        <v>100</v>
      </c>
      <c r="D21" s="1">
        <f t="shared" si="1"/>
        <v>4.0404040404040407E-2</v>
      </c>
      <c r="E21" s="1">
        <f t="shared" si="0"/>
        <v>4.6051701859880917E-2</v>
      </c>
      <c r="F21" s="1">
        <v>4.7E-2</v>
      </c>
      <c r="G21" s="22"/>
      <c r="H21" s="1">
        <v>10</v>
      </c>
      <c r="I21" s="1">
        <v>100</v>
      </c>
      <c r="J21" s="1">
        <v>1</v>
      </c>
      <c r="K21" s="1" t="s">
        <v>48</v>
      </c>
      <c r="L21" s="1" t="s">
        <v>7</v>
      </c>
      <c r="M21" s="1" t="s">
        <v>10</v>
      </c>
      <c r="N21" s="1">
        <v>100</v>
      </c>
    </row>
    <row r="22" spans="1:16" x14ac:dyDescent="0.25">
      <c r="A22" s="30"/>
      <c r="B22" s="11">
        <v>2</v>
      </c>
      <c r="C22" s="1">
        <v>100</v>
      </c>
      <c r="D22" s="1">
        <f t="shared" si="1"/>
        <v>4.0404040404040407E-2</v>
      </c>
      <c r="E22" s="1">
        <f t="shared" si="0"/>
        <v>4.6051701859880917E-2</v>
      </c>
      <c r="F22" s="1">
        <v>4.7E-2</v>
      </c>
      <c r="G22" s="22"/>
      <c r="H22" s="1">
        <v>10</v>
      </c>
      <c r="I22" s="1">
        <v>100</v>
      </c>
      <c r="J22" s="1">
        <v>1</v>
      </c>
      <c r="K22" s="1" t="s">
        <v>49</v>
      </c>
      <c r="L22" s="1" t="s">
        <v>7</v>
      </c>
      <c r="M22" s="1" t="s">
        <v>10</v>
      </c>
      <c r="N22" s="1">
        <v>100</v>
      </c>
    </row>
    <row r="23" spans="1:16" x14ac:dyDescent="0.25">
      <c r="A23" s="30"/>
      <c r="B23" s="10">
        <v>3</v>
      </c>
      <c r="C23" s="1">
        <v>100</v>
      </c>
      <c r="D23" s="1">
        <f t="shared" si="1"/>
        <v>4.0404040404040407E-2</v>
      </c>
      <c r="E23" s="1">
        <f t="shared" si="0"/>
        <v>4.6051701859880917E-2</v>
      </c>
      <c r="F23" s="1">
        <v>4.7E-2</v>
      </c>
      <c r="G23" s="22"/>
      <c r="H23" s="1">
        <v>10</v>
      </c>
      <c r="I23" s="1">
        <v>100</v>
      </c>
      <c r="J23" s="1">
        <v>1</v>
      </c>
      <c r="K23" s="1" t="s">
        <v>8</v>
      </c>
      <c r="L23" s="1" t="s">
        <v>7</v>
      </c>
      <c r="M23" s="1" t="s">
        <v>10</v>
      </c>
      <c r="N23" s="1">
        <v>100</v>
      </c>
    </row>
    <row r="24" spans="1:16" x14ac:dyDescent="0.25">
      <c r="A24" s="30"/>
      <c r="B24" s="11">
        <v>4</v>
      </c>
      <c r="C24" s="1">
        <v>100</v>
      </c>
      <c r="D24" s="1">
        <f t="shared" si="1"/>
        <v>4.0404040404040407E-2</v>
      </c>
      <c r="E24" s="1">
        <f t="shared" si="0"/>
        <v>4.6051701859880917E-2</v>
      </c>
      <c r="F24" s="1">
        <v>4.7E-2</v>
      </c>
      <c r="G24" s="22"/>
      <c r="H24" s="1">
        <v>10</v>
      </c>
      <c r="I24" s="1">
        <v>100</v>
      </c>
      <c r="J24" s="1">
        <v>1</v>
      </c>
      <c r="K24" s="1" t="s">
        <v>50</v>
      </c>
      <c r="L24" s="1" t="s">
        <v>7</v>
      </c>
      <c r="M24" s="1" t="s">
        <v>10</v>
      </c>
      <c r="N24" s="1">
        <v>100</v>
      </c>
    </row>
    <row r="25" spans="1:16" x14ac:dyDescent="0.25">
      <c r="A25" s="30"/>
      <c r="B25" s="10">
        <v>5</v>
      </c>
      <c r="C25" s="1">
        <v>100</v>
      </c>
      <c r="D25" s="1">
        <f t="shared" si="1"/>
        <v>4.0404040404040407E-2</v>
      </c>
      <c r="E25" s="1">
        <f t="shared" si="0"/>
        <v>4.6051701859880917E-2</v>
      </c>
      <c r="F25" s="1">
        <v>4.7E-2</v>
      </c>
      <c r="G25" s="22"/>
      <c r="H25" s="1">
        <v>10</v>
      </c>
      <c r="I25" s="1">
        <v>100</v>
      </c>
      <c r="J25" s="1">
        <v>1</v>
      </c>
      <c r="K25" s="1" t="s">
        <v>51</v>
      </c>
      <c r="L25" s="1" t="s">
        <v>7</v>
      </c>
      <c r="M25" s="1" t="s">
        <v>10</v>
      </c>
      <c r="N25" s="1">
        <v>100</v>
      </c>
    </row>
    <row r="26" spans="1:16" x14ac:dyDescent="0.25">
      <c r="A26" s="30" t="s">
        <v>57</v>
      </c>
      <c r="B26" s="12">
        <v>1</v>
      </c>
      <c r="C26" s="1">
        <v>100</v>
      </c>
      <c r="D26" s="1">
        <f>2*LOG(C26)/(C26-1)</f>
        <v>4.0404040404040407E-2</v>
      </c>
      <c r="E26" s="1">
        <f t="shared" si="0"/>
        <v>4.6051701859880917E-2</v>
      </c>
      <c r="F26" s="1">
        <v>4.7E-2</v>
      </c>
      <c r="G26" s="22"/>
      <c r="H26" s="1">
        <v>1</v>
      </c>
      <c r="I26" s="1">
        <v>100</v>
      </c>
      <c r="J26" s="1">
        <v>1</v>
      </c>
      <c r="K26" s="1" t="s">
        <v>8</v>
      </c>
      <c r="L26" s="1" t="s">
        <v>7</v>
      </c>
      <c r="M26" s="1" t="s">
        <v>10</v>
      </c>
      <c r="N26" s="1">
        <v>100</v>
      </c>
      <c r="P26" s="1" t="s">
        <v>85</v>
      </c>
    </row>
    <row r="27" spans="1:16" x14ac:dyDescent="0.25">
      <c r="A27" s="30"/>
      <c r="B27" s="12">
        <v>2</v>
      </c>
      <c r="C27" s="1">
        <v>100</v>
      </c>
      <c r="D27" s="1">
        <f>2*LOG(C27)/(C27-1)</f>
        <v>4.0404040404040407E-2</v>
      </c>
      <c r="E27" s="1">
        <f t="shared" si="0"/>
        <v>4.6051701859880917E-2</v>
      </c>
      <c r="F27" s="1">
        <v>4.7E-2</v>
      </c>
      <c r="G27" s="22"/>
      <c r="H27" s="1">
        <v>2</v>
      </c>
      <c r="I27" s="1">
        <v>100</v>
      </c>
      <c r="J27" s="1">
        <v>1</v>
      </c>
      <c r="K27" s="1" t="s">
        <v>8</v>
      </c>
      <c r="L27" s="1" t="s">
        <v>7</v>
      </c>
      <c r="M27" s="1" t="s">
        <v>10</v>
      </c>
      <c r="N27" s="1">
        <v>100</v>
      </c>
    </row>
    <row r="28" spans="1:16" x14ac:dyDescent="0.25">
      <c r="A28" s="30"/>
      <c r="B28" s="12">
        <v>3</v>
      </c>
      <c r="C28" s="1">
        <v>100</v>
      </c>
      <c r="D28" s="1">
        <f t="shared" si="1"/>
        <v>4.0404040404040407E-2</v>
      </c>
      <c r="E28" s="1">
        <f t="shared" si="0"/>
        <v>4.6051701859880917E-2</v>
      </c>
      <c r="F28" s="1">
        <v>4.7E-2</v>
      </c>
      <c r="G28" s="22"/>
      <c r="H28" s="1">
        <v>4</v>
      </c>
      <c r="I28" s="1">
        <v>100</v>
      </c>
      <c r="J28" s="1">
        <v>1</v>
      </c>
      <c r="K28" s="1" t="s">
        <v>8</v>
      </c>
      <c r="L28" s="1" t="s">
        <v>7</v>
      </c>
      <c r="M28" s="1" t="s">
        <v>10</v>
      </c>
      <c r="N28" s="1">
        <v>100</v>
      </c>
    </row>
    <row r="29" spans="1:16" x14ac:dyDescent="0.25">
      <c r="A29" s="30"/>
      <c r="B29" s="12">
        <v>4</v>
      </c>
      <c r="C29" s="1">
        <v>100</v>
      </c>
      <c r="D29" s="1">
        <f t="shared" si="1"/>
        <v>4.0404040404040407E-2</v>
      </c>
      <c r="E29" s="1">
        <f t="shared" si="0"/>
        <v>4.6051701859880917E-2</v>
      </c>
      <c r="F29" s="1">
        <v>4.7E-2</v>
      </c>
      <c r="G29" s="22"/>
      <c r="H29" s="1">
        <v>8</v>
      </c>
      <c r="I29" s="1">
        <v>100</v>
      </c>
      <c r="J29" s="1">
        <v>1</v>
      </c>
      <c r="K29" s="1" t="s">
        <v>8</v>
      </c>
      <c r="L29" s="1" t="s">
        <v>7</v>
      </c>
      <c r="M29" s="1" t="s">
        <v>10</v>
      </c>
      <c r="N29" s="1">
        <v>100</v>
      </c>
    </row>
    <row r="30" spans="1:16" x14ac:dyDescent="0.25">
      <c r="A30" s="30"/>
      <c r="B30" s="12">
        <v>5</v>
      </c>
      <c r="C30" s="1">
        <v>100</v>
      </c>
      <c r="D30" s="1">
        <f t="shared" si="1"/>
        <v>4.0404040404040407E-2</v>
      </c>
      <c r="E30" s="1">
        <f t="shared" si="0"/>
        <v>4.6051701859880917E-2</v>
      </c>
      <c r="F30" s="1">
        <v>4.7E-2</v>
      </c>
      <c r="G30" s="22"/>
      <c r="H30" s="1">
        <v>16</v>
      </c>
      <c r="I30" s="1">
        <v>100</v>
      </c>
      <c r="J30" s="1">
        <v>1</v>
      </c>
      <c r="K30" s="1" t="s">
        <v>8</v>
      </c>
      <c r="L30" s="1" t="s">
        <v>7</v>
      </c>
      <c r="M30" s="1" t="s">
        <v>10</v>
      </c>
      <c r="N30" s="1">
        <v>100</v>
      </c>
    </row>
    <row r="31" spans="1:16" x14ac:dyDescent="0.25">
      <c r="A31" s="30"/>
      <c r="B31" s="12">
        <v>6</v>
      </c>
      <c r="C31" s="1">
        <v>100</v>
      </c>
      <c r="D31" s="1">
        <f t="shared" si="1"/>
        <v>4.0404040404040407E-2</v>
      </c>
      <c r="E31" s="1">
        <f t="shared" si="0"/>
        <v>4.6051701859880917E-2</v>
      </c>
      <c r="F31" s="1">
        <v>4.7E-2</v>
      </c>
      <c r="G31" s="22"/>
      <c r="H31" s="1">
        <v>32</v>
      </c>
      <c r="I31" s="1">
        <v>100</v>
      </c>
      <c r="J31" s="1">
        <v>1</v>
      </c>
      <c r="K31" s="1" t="s">
        <v>8</v>
      </c>
      <c r="L31" s="1" t="s">
        <v>7</v>
      </c>
      <c r="M31" s="1" t="s">
        <v>10</v>
      </c>
      <c r="N31" s="1">
        <v>100</v>
      </c>
    </row>
    <row r="32" spans="1:16" x14ac:dyDescent="0.25">
      <c r="A32" s="30" t="s">
        <v>58</v>
      </c>
      <c r="B32" s="14">
        <v>1</v>
      </c>
      <c r="C32" s="1">
        <v>100</v>
      </c>
      <c r="D32" s="1">
        <f t="shared" si="1"/>
        <v>4.0404040404040407E-2</v>
      </c>
      <c r="E32" s="1">
        <f t="shared" si="0"/>
        <v>4.6051701859880917E-2</v>
      </c>
      <c r="F32" s="1">
        <v>4.7E-2</v>
      </c>
      <c r="G32" s="22"/>
      <c r="H32" s="1">
        <v>2</v>
      </c>
      <c r="I32" s="1">
        <v>100</v>
      </c>
      <c r="J32" s="1">
        <v>1</v>
      </c>
      <c r="K32" s="1" t="s">
        <v>8</v>
      </c>
      <c r="L32" s="1" t="s">
        <v>7</v>
      </c>
      <c r="M32" s="1" t="s">
        <v>59</v>
      </c>
      <c r="N32" s="1">
        <v>100</v>
      </c>
    </row>
    <row r="33" spans="1:14" x14ac:dyDescent="0.25">
      <c r="A33" s="30"/>
      <c r="B33" s="14">
        <v>2</v>
      </c>
      <c r="C33" s="1">
        <v>100</v>
      </c>
      <c r="D33" s="1">
        <f t="shared" si="1"/>
        <v>4.0404040404040407E-2</v>
      </c>
      <c r="E33" s="1">
        <f t="shared" si="0"/>
        <v>4.6051701859880917E-2</v>
      </c>
      <c r="F33" s="1">
        <v>4.7E-2</v>
      </c>
      <c r="G33" s="22"/>
      <c r="H33" s="1">
        <v>2</v>
      </c>
      <c r="I33" s="1">
        <v>100</v>
      </c>
      <c r="J33" s="1">
        <v>1</v>
      </c>
      <c r="K33" s="1" t="s">
        <v>8</v>
      </c>
      <c r="L33" s="1" t="s">
        <v>7</v>
      </c>
      <c r="M33" s="1" t="s">
        <v>60</v>
      </c>
      <c r="N33" s="1">
        <v>100</v>
      </c>
    </row>
    <row r="34" spans="1:14" x14ac:dyDescent="0.25">
      <c r="A34" s="30"/>
      <c r="B34" s="14">
        <v>3</v>
      </c>
      <c r="C34" s="1">
        <v>100</v>
      </c>
      <c r="D34" s="1">
        <f t="shared" si="1"/>
        <v>4.0404040404040407E-2</v>
      </c>
      <c r="E34" s="1">
        <f t="shared" si="0"/>
        <v>4.6051701859880917E-2</v>
      </c>
      <c r="F34" s="1">
        <v>4.7E-2</v>
      </c>
      <c r="G34" s="22"/>
      <c r="H34" s="1">
        <v>2</v>
      </c>
      <c r="I34" s="1">
        <v>100</v>
      </c>
      <c r="J34" s="1">
        <v>1</v>
      </c>
      <c r="K34" s="1" t="s">
        <v>8</v>
      </c>
      <c r="L34" s="1" t="s">
        <v>7</v>
      </c>
      <c r="M34" s="1" t="s">
        <v>61</v>
      </c>
      <c r="N34" s="1">
        <v>100</v>
      </c>
    </row>
    <row r="35" spans="1:14" x14ac:dyDescent="0.25">
      <c r="A35" s="30"/>
      <c r="B35" s="14">
        <v>4</v>
      </c>
      <c r="C35" s="1">
        <v>100</v>
      </c>
      <c r="D35" s="1">
        <f t="shared" si="1"/>
        <v>4.0404040404040407E-2</v>
      </c>
      <c r="E35" s="1">
        <f t="shared" si="0"/>
        <v>4.6051701859880917E-2</v>
      </c>
      <c r="F35" s="1">
        <v>4.7E-2</v>
      </c>
      <c r="G35" s="22"/>
      <c r="H35" s="1">
        <v>2</v>
      </c>
      <c r="I35" s="1">
        <v>100</v>
      </c>
      <c r="J35" s="1">
        <v>1</v>
      </c>
      <c r="K35" s="1" t="s">
        <v>8</v>
      </c>
      <c r="L35" s="1" t="s">
        <v>7</v>
      </c>
      <c r="M35" s="1" t="s">
        <v>62</v>
      </c>
      <c r="N35" s="1">
        <v>100</v>
      </c>
    </row>
    <row r="36" spans="1:14" x14ac:dyDescent="0.25">
      <c r="A36" s="30"/>
      <c r="B36" s="14">
        <v>5</v>
      </c>
      <c r="C36" s="1">
        <v>100</v>
      </c>
      <c r="D36" s="1">
        <f t="shared" si="1"/>
        <v>4.0404040404040407E-2</v>
      </c>
      <c r="E36" s="1">
        <f t="shared" si="0"/>
        <v>4.6051701859880917E-2</v>
      </c>
      <c r="F36" s="1">
        <v>4.7E-2</v>
      </c>
      <c r="G36" s="22"/>
      <c r="H36" s="1">
        <v>2</v>
      </c>
      <c r="I36" s="1">
        <v>100</v>
      </c>
      <c r="J36" s="1">
        <v>1</v>
      </c>
      <c r="K36" s="1" t="s">
        <v>8</v>
      </c>
      <c r="L36" s="1" t="s">
        <v>7</v>
      </c>
      <c r="M36" s="1" t="s">
        <v>63</v>
      </c>
      <c r="N36" s="1">
        <v>100</v>
      </c>
    </row>
    <row r="37" spans="1:14" x14ac:dyDescent="0.25">
      <c r="A37" s="30" t="s">
        <v>109</v>
      </c>
      <c r="B37" s="23">
        <v>1</v>
      </c>
      <c r="C37" s="1">
        <v>500</v>
      </c>
      <c r="D37" s="1"/>
      <c r="E37" s="22">
        <f t="shared" si="0"/>
        <v>1.2429216196844383E-2</v>
      </c>
      <c r="F37" s="1"/>
      <c r="G37" s="22">
        <v>1</v>
      </c>
      <c r="H37" s="1">
        <v>2</v>
      </c>
      <c r="I37" s="22">
        <v>100</v>
      </c>
      <c r="J37" s="22">
        <v>1</v>
      </c>
      <c r="K37" s="22" t="s">
        <v>8</v>
      </c>
      <c r="L37" s="22" t="s">
        <v>7</v>
      </c>
      <c r="M37" s="28" t="s">
        <v>10</v>
      </c>
      <c r="N37" s="1">
        <v>50</v>
      </c>
    </row>
    <row r="38" spans="1:14" x14ac:dyDescent="0.25">
      <c r="A38" s="30"/>
      <c r="B38" s="23">
        <v>2</v>
      </c>
      <c r="C38" s="22">
        <v>500</v>
      </c>
      <c r="D38" s="1"/>
      <c r="E38" s="22">
        <f t="shared" si="0"/>
        <v>1.2429216196844383E-2</v>
      </c>
      <c r="F38" s="1"/>
      <c r="G38" s="22">
        <v>2</v>
      </c>
      <c r="H38" s="22">
        <v>2</v>
      </c>
      <c r="I38" s="22">
        <v>100</v>
      </c>
      <c r="J38" s="22">
        <v>1</v>
      </c>
      <c r="K38" s="22" t="s">
        <v>8</v>
      </c>
      <c r="L38" s="22" t="s">
        <v>7</v>
      </c>
      <c r="M38" s="28" t="s">
        <v>10</v>
      </c>
      <c r="N38" s="22">
        <v>50</v>
      </c>
    </row>
    <row r="39" spans="1:14" x14ac:dyDescent="0.25">
      <c r="A39" s="30"/>
      <c r="B39" s="23">
        <v>3</v>
      </c>
      <c r="C39" s="22">
        <v>500</v>
      </c>
      <c r="D39" s="1"/>
      <c r="E39" s="22">
        <f t="shared" si="0"/>
        <v>1.2429216196844383E-2</v>
      </c>
      <c r="F39" s="1"/>
      <c r="G39" s="22">
        <v>5</v>
      </c>
      <c r="H39" s="22">
        <v>2</v>
      </c>
      <c r="I39" s="22">
        <v>100</v>
      </c>
      <c r="J39" s="22">
        <v>1</v>
      </c>
      <c r="K39" s="22" t="s">
        <v>8</v>
      </c>
      <c r="L39" s="22" t="s">
        <v>7</v>
      </c>
      <c r="M39" s="28" t="s">
        <v>10</v>
      </c>
      <c r="N39" s="22">
        <v>50</v>
      </c>
    </row>
    <row r="40" spans="1:14" x14ac:dyDescent="0.25">
      <c r="A40" s="30"/>
      <c r="B40" s="23">
        <v>4</v>
      </c>
      <c r="C40" s="22">
        <v>500</v>
      </c>
      <c r="D40" s="1"/>
      <c r="E40" s="22">
        <f t="shared" si="0"/>
        <v>1.2429216196844383E-2</v>
      </c>
      <c r="F40" s="1"/>
      <c r="G40" s="22">
        <v>10</v>
      </c>
      <c r="H40" s="22">
        <v>2</v>
      </c>
      <c r="I40" s="22">
        <v>100</v>
      </c>
      <c r="J40" s="22">
        <v>1</v>
      </c>
      <c r="K40" s="22" t="s">
        <v>8</v>
      </c>
      <c r="L40" s="22" t="s">
        <v>7</v>
      </c>
      <c r="M40" s="28" t="s">
        <v>10</v>
      </c>
      <c r="N40" s="22">
        <v>50</v>
      </c>
    </row>
    <row r="41" spans="1:14" x14ac:dyDescent="0.25">
      <c r="A41" s="30"/>
      <c r="B41" s="23">
        <v>5</v>
      </c>
      <c r="C41" s="22">
        <v>500</v>
      </c>
      <c r="D41" s="22"/>
      <c r="E41" s="22">
        <f t="shared" ref="E41:E47" si="2">LN(C41)/(C41)</f>
        <v>1.2429216196844383E-2</v>
      </c>
      <c r="F41" s="22"/>
      <c r="G41" s="22">
        <v>100</v>
      </c>
      <c r="H41" s="22">
        <v>2</v>
      </c>
      <c r="I41" s="22">
        <v>100</v>
      </c>
      <c r="J41" s="22">
        <v>1</v>
      </c>
      <c r="K41" s="22" t="s">
        <v>8</v>
      </c>
      <c r="L41" s="22" t="s">
        <v>7</v>
      </c>
      <c r="M41" s="28" t="s">
        <v>10</v>
      </c>
      <c r="N41" s="22">
        <v>50</v>
      </c>
    </row>
    <row r="42" spans="1:14" ht="15" customHeight="1" x14ac:dyDescent="0.25">
      <c r="A42" s="30" t="s">
        <v>110</v>
      </c>
      <c r="B42" s="27">
        <v>1</v>
      </c>
      <c r="C42" s="24">
        <v>100</v>
      </c>
      <c r="D42" s="24">
        <f>2*LOG(C42)/(C42-1)</f>
        <v>4.0404040404040407E-2</v>
      </c>
      <c r="E42" s="24">
        <f t="shared" si="2"/>
        <v>4.6051701859880917E-2</v>
      </c>
      <c r="F42" s="24">
        <v>4.7E-2</v>
      </c>
      <c r="G42" s="24"/>
      <c r="H42" s="24">
        <v>1</v>
      </c>
      <c r="I42" s="24">
        <v>100</v>
      </c>
      <c r="J42" s="24">
        <v>1</v>
      </c>
      <c r="K42" s="24" t="s">
        <v>8</v>
      </c>
      <c r="L42" s="26" t="s">
        <v>52</v>
      </c>
      <c r="M42" s="24" t="s">
        <v>10</v>
      </c>
      <c r="N42" s="24">
        <v>100</v>
      </c>
    </row>
    <row r="43" spans="1:14" x14ac:dyDescent="0.25">
      <c r="A43" s="30"/>
      <c r="B43" s="27">
        <v>2</v>
      </c>
      <c r="C43" s="24">
        <v>100</v>
      </c>
      <c r="D43" s="24">
        <f>2*LOG(C43)/(C43-1)</f>
        <v>4.0404040404040407E-2</v>
      </c>
      <c r="E43" s="24">
        <f t="shared" si="2"/>
        <v>4.6051701859880917E-2</v>
      </c>
      <c r="F43" s="24">
        <v>4.7E-2</v>
      </c>
      <c r="G43" s="24"/>
      <c r="H43" s="24">
        <v>2</v>
      </c>
      <c r="I43" s="24">
        <v>100</v>
      </c>
      <c r="J43" s="24">
        <v>1</v>
      </c>
      <c r="K43" s="24" t="s">
        <v>8</v>
      </c>
      <c r="L43" s="26" t="s">
        <v>52</v>
      </c>
      <c r="M43" s="24" t="s">
        <v>10</v>
      </c>
      <c r="N43" s="26">
        <v>100</v>
      </c>
    </row>
    <row r="44" spans="1:14" x14ac:dyDescent="0.25">
      <c r="A44" s="30"/>
      <c r="B44" s="27">
        <v>3</v>
      </c>
      <c r="C44" s="24">
        <v>100</v>
      </c>
      <c r="D44" s="24">
        <f t="shared" ref="D44:D46" si="3">2*LOG(C44)/(C44-1)</f>
        <v>4.0404040404040407E-2</v>
      </c>
      <c r="E44" s="24">
        <f t="shared" si="2"/>
        <v>4.6051701859880917E-2</v>
      </c>
      <c r="F44" s="24">
        <v>4.7E-2</v>
      </c>
      <c r="G44" s="24"/>
      <c r="H44" s="24">
        <v>4</v>
      </c>
      <c r="I44" s="24">
        <v>100</v>
      </c>
      <c r="J44" s="24">
        <v>1</v>
      </c>
      <c r="K44" s="24" t="s">
        <v>8</v>
      </c>
      <c r="L44" s="26" t="s">
        <v>52</v>
      </c>
      <c r="M44" s="24" t="s">
        <v>10</v>
      </c>
      <c r="N44" s="26">
        <v>100</v>
      </c>
    </row>
    <row r="45" spans="1:14" x14ac:dyDescent="0.25">
      <c r="A45" s="30"/>
      <c r="B45" s="27">
        <v>4</v>
      </c>
      <c r="C45" s="24">
        <v>100</v>
      </c>
      <c r="D45" s="24">
        <f t="shared" si="3"/>
        <v>4.0404040404040407E-2</v>
      </c>
      <c r="E45" s="24">
        <f t="shared" si="2"/>
        <v>4.6051701859880917E-2</v>
      </c>
      <c r="F45" s="24">
        <v>4.7E-2</v>
      </c>
      <c r="G45" s="24"/>
      <c r="H45" s="24">
        <v>8</v>
      </c>
      <c r="I45" s="24">
        <v>100</v>
      </c>
      <c r="J45" s="24">
        <v>1</v>
      </c>
      <c r="K45" s="24" t="s">
        <v>8</v>
      </c>
      <c r="L45" s="26" t="s">
        <v>52</v>
      </c>
      <c r="M45" s="24" t="s">
        <v>10</v>
      </c>
      <c r="N45" s="26">
        <v>100</v>
      </c>
    </row>
    <row r="46" spans="1:14" x14ac:dyDescent="0.25">
      <c r="A46" s="30"/>
      <c r="B46" s="27">
        <v>5</v>
      </c>
      <c r="C46" s="26">
        <v>100</v>
      </c>
      <c r="D46" s="26">
        <f t="shared" si="3"/>
        <v>4.0404040404040407E-2</v>
      </c>
      <c r="E46" s="26">
        <f t="shared" si="2"/>
        <v>4.6051701859880917E-2</v>
      </c>
      <c r="F46" s="26">
        <v>4.7E-2</v>
      </c>
      <c r="G46" s="26"/>
      <c r="H46" s="26">
        <v>16</v>
      </c>
      <c r="I46" s="26">
        <v>100</v>
      </c>
      <c r="J46" s="26">
        <v>1</v>
      </c>
      <c r="K46" s="26" t="s">
        <v>8</v>
      </c>
      <c r="L46" s="26" t="s">
        <v>52</v>
      </c>
      <c r="M46" s="26" t="s">
        <v>10</v>
      </c>
      <c r="N46" s="26">
        <v>100</v>
      </c>
    </row>
    <row r="47" spans="1:14" x14ac:dyDescent="0.25">
      <c r="A47" s="30"/>
      <c r="B47" s="27">
        <v>6</v>
      </c>
      <c r="C47" s="26">
        <v>100</v>
      </c>
      <c r="D47" s="26"/>
      <c r="E47" s="26">
        <f t="shared" si="2"/>
        <v>4.6051701859880917E-2</v>
      </c>
      <c r="F47" s="26">
        <v>4.7E-2</v>
      </c>
      <c r="G47" s="26"/>
      <c r="H47" s="26">
        <v>32</v>
      </c>
      <c r="I47" s="26">
        <v>100</v>
      </c>
      <c r="J47" s="26">
        <v>1</v>
      </c>
      <c r="K47" s="26" t="s">
        <v>8</v>
      </c>
      <c r="L47" s="26" t="s">
        <v>52</v>
      </c>
      <c r="M47" s="26" t="s">
        <v>10</v>
      </c>
      <c r="N47" s="26">
        <v>100</v>
      </c>
    </row>
    <row r="48" spans="1:14" x14ac:dyDescent="0.25">
      <c r="C48" s="1"/>
      <c r="D48" s="1"/>
      <c r="E48" s="1"/>
      <c r="F48" s="1"/>
      <c r="G48" s="22"/>
      <c r="H48" s="1"/>
      <c r="I48" s="1"/>
      <c r="J48" s="1"/>
      <c r="K48" s="1"/>
      <c r="L48" s="1"/>
      <c r="M48" s="1"/>
      <c r="N48" s="1"/>
    </row>
    <row r="55" spans="3:7" x14ac:dyDescent="0.25">
      <c r="C55" s="7"/>
      <c r="F55" s="7"/>
      <c r="G55" s="7"/>
    </row>
  </sheetData>
  <mergeCells count="9">
    <mergeCell ref="A42:A47"/>
    <mergeCell ref="A37:A41"/>
    <mergeCell ref="A32:A36"/>
    <mergeCell ref="A2:A7"/>
    <mergeCell ref="A12:A17"/>
    <mergeCell ref="A21:A25"/>
    <mergeCell ref="A26:A31"/>
    <mergeCell ref="A19:A20"/>
    <mergeCell ref="A8:A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4DAA-691A-4835-ACA3-DB30922CFD6B}">
  <dimension ref="A1:W52"/>
  <sheetViews>
    <sheetView workbookViewId="0">
      <selection activeCell="G26" sqref="G26"/>
    </sheetView>
  </sheetViews>
  <sheetFormatPr defaultRowHeight="15" x14ac:dyDescent="0.25"/>
  <cols>
    <col min="1" max="1" width="27.5703125" customWidth="1"/>
    <col min="9" max="9" width="11.140625" bestFit="1" customWidth="1"/>
  </cols>
  <sheetData>
    <row r="1" spans="1:23" ht="18.75" x14ac:dyDescent="0.3">
      <c r="A1" s="2" t="s">
        <v>24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</row>
    <row r="2" spans="1:23" ht="15.75" thickBot="1" x14ac:dyDescent="0.3">
      <c r="B2">
        <v>0.91530000000300005</v>
      </c>
      <c r="C2">
        <v>0.91530000000300005</v>
      </c>
      <c r="D2">
        <v>0.91530000000300005</v>
      </c>
      <c r="E2">
        <v>0.91530000000300005</v>
      </c>
      <c r="F2">
        <v>0.91530000000300005</v>
      </c>
      <c r="G2" t="s">
        <v>55</v>
      </c>
    </row>
    <row r="3" spans="1:23" x14ac:dyDescent="0.25">
      <c r="B3">
        <v>0.61020000000200003</v>
      </c>
      <c r="C3">
        <v>1.8306000000060001</v>
      </c>
      <c r="D3">
        <v>0.91530000000300005</v>
      </c>
      <c r="E3">
        <v>0.91530000000300005</v>
      </c>
      <c r="F3">
        <v>0.99268824148599999</v>
      </c>
      <c r="J3" s="18" t="s">
        <v>64</v>
      </c>
      <c r="K3" s="18"/>
      <c r="M3" s="18" t="s">
        <v>79</v>
      </c>
      <c r="N3" s="18"/>
      <c r="P3" s="18" t="s">
        <v>80</v>
      </c>
      <c r="Q3" s="18"/>
      <c r="S3" s="18" t="s">
        <v>81</v>
      </c>
      <c r="T3" s="18"/>
      <c r="V3" s="18" t="s">
        <v>78</v>
      </c>
      <c r="W3" s="18"/>
    </row>
    <row r="4" spans="1:23" x14ac:dyDescent="0.25">
      <c r="B4">
        <v>0.30510000000100002</v>
      </c>
      <c r="C4">
        <v>1.2204000000040001</v>
      </c>
      <c r="D4">
        <v>0.91550000000700005</v>
      </c>
      <c r="E4">
        <v>1.2204000000040001</v>
      </c>
      <c r="F4">
        <v>0.94797846390899998</v>
      </c>
      <c r="J4" s="16"/>
      <c r="K4" s="16"/>
      <c r="M4" s="16"/>
      <c r="N4" s="16"/>
      <c r="P4" s="16"/>
      <c r="Q4" s="16"/>
      <c r="S4" s="16"/>
      <c r="T4" s="16"/>
      <c r="V4" s="16"/>
      <c r="W4" s="16"/>
    </row>
    <row r="5" spans="1:23" x14ac:dyDescent="0.25">
      <c r="B5">
        <v>0.30510000000100002</v>
      </c>
      <c r="C5">
        <v>0.61022222222400002</v>
      </c>
      <c r="D5">
        <v>1.2204000000040001</v>
      </c>
      <c r="E5">
        <v>0.61020000000200003</v>
      </c>
      <c r="F5">
        <v>1.2216387008730001</v>
      </c>
      <c r="J5" s="16" t="s">
        <v>65</v>
      </c>
      <c r="K5" s="16">
        <v>0.65907088731205998</v>
      </c>
      <c r="M5" s="16" t="s">
        <v>65</v>
      </c>
      <c r="N5" s="16">
        <v>0.96447097937686022</v>
      </c>
      <c r="P5" s="16" t="s">
        <v>65</v>
      </c>
      <c r="Q5" s="16">
        <v>0.89090111111418024</v>
      </c>
      <c r="S5" s="16" t="s">
        <v>65</v>
      </c>
      <c r="T5" s="16">
        <v>0.91610186017854023</v>
      </c>
      <c r="V5" s="16" t="s">
        <v>65</v>
      </c>
      <c r="W5" s="16">
        <v>1.0695115236070001</v>
      </c>
    </row>
    <row r="6" spans="1:23" x14ac:dyDescent="0.25">
      <c r="B6">
        <v>0.61020000000200003</v>
      </c>
      <c r="C6">
        <v>0.91530000000300005</v>
      </c>
      <c r="D6">
        <v>0.91530000000300005</v>
      </c>
      <c r="E6">
        <v>0.91530000000300005</v>
      </c>
      <c r="F6">
        <v>1.423855858874</v>
      </c>
      <c r="J6" s="16" t="s">
        <v>66</v>
      </c>
      <c r="K6" s="16">
        <v>4.3022931756713616E-2</v>
      </c>
      <c r="M6" s="16" t="s">
        <v>66</v>
      </c>
      <c r="N6" s="16">
        <v>5.4692431251639792E-2</v>
      </c>
      <c r="P6" s="16" t="s">
        <v>66</v>
      </c>
      <c r="Q6" s="16">
        <v>3.7836865796969356E-2</v>
      </c>
      <c r="S6" s="16" t="s">
        <v>66</v>
      </c>
      <c r="T6" s="16">
        <v>3.643300751720354E-2</v>
      </c>
      <c r="V6" s="16" t="s">
        <v>66</v>
      </c>
      <c r="W6" s="16">
        <v>8.5018079230275018E-2</v>
      </c>
    </row>
    <row r="7" spans="1:23" x14ac:dyDescent="0.25">
      <c r="B7">
        <v>0.61020000000200003</v>
      </c>
      <c r="C7">
        <v>0.30511111111200001</v>
      </c>
      <c r="D7">
        <v>0.91530000000300005</v>
      </c>
      <c r="E7">
        <v>0.30510000000100002</v>
      </c>
      <c r="F7">
        <v>0.91560787649700004</v>
      </c>
      <c r="J7" s="16" t="s">
        <v>67</v>
      </c>
      <c r="K7" s="16">
        <v>0.61020000000200003</v>
      </c>
      <c r="M7" s="16" t="s">
        <v>67</v>
      </c>
      <c r="N7" s="16">
        <v>0.91530000000300005</v>
      </c>
      <c r="P7" s="16" t="s">
        <v>67</v>
      </c>
      <c r="Q7" s="16">
        <v>0.91530000000300005</v>
      </c>
      <c r="S7" s="16" t="s">
        <v>67</v>
      </c>
      <c r="T7" s="16">
        <v>0.91530000000300005</v>
      </c>
      <c r="V7" s="16" t="s">
        <v>67</v>
      </c>
      <c r="W7" s="16">
        <v>0.97033335269749998</v>
      </c>
    </row>
    <row r="8" spans="1:23" x14ac:dyDescent="0.25">
      <c r="B8">
        <v>0.30510000000100002</v>
      </c>
      <c r="C8">
        <v>1.5255000000050001</v>
      </c>
      <c r="D8">
        <v>0.61022222222400002</v>
      </c>
      <c r="E8">
        <v>1.5506994742060001</v>
      </c>
      <c r="J8" s="16" t="s">
        <v>68</v>
      </c>
      <c r="K8" s="16">
        <v>0.61020000000200003</v>
      </c>
      <c r="M8" s="16" t="s">
        <v>68</v>
      </c>
      <c r="N8" s="16">
        <v>0.91530000000300005</v>
      </c>
      <c r="P8" s="16" t="s">
        <v>68</v>
      </c>
      <c r="Q8" s="16">
        <v>0.91530000000300005</v>
      </c>
      <c r="S8" s="16" t="s">
        <v>68</v>
      </c>
      <c r="T8" s="16">
        <v>0.91530000000300005</v>
      </c>
      <c r="V8" s="16" t="s">
        <v>68</v>
      </c>
      <c r="W8" s="16" t="e">
        <v>#N/A</v>
      </c>
    </row>
    <row r="9" spans="1:23" x14ac:dyDescent="0.25">
      <c r="B9">
        <v>1.2204000000040001</v>
      </c>
      <c r="C9">
        <v>0.61020000000200003</v>
      </c>
      <c r="D9">
        <v>0.61020000000200003</v>
      </c>
      <c r="E9">
        <v>0.91530000000300005</v>
      </c>
      <c r="J9" s="16" t="s">
        <v>30</v>
      </c>
      <c r="K9" s="16">
        <v>0.30421806791698264</v>
      </c>
      <c r="M9" s="16" t="s">
        <v>30</v>
      </c>
      <c r="N9" s="16">
        <v>0.38673389017613552</v>
      </c>
      <c r="P9" s="16" t="s">
        <v>30</v>
      </c>
      <c r="Q9" s="16">
        <v>0.26754704383882377</v>
      </c>
      <c r="S9" s="16" t="s">
        <v>30</v>
      </c>
      <c r="T9" s="16">
        <v>0.26018371562067272</v>
      </c>
      <c r="V9" s="16" t="s">
        <v>30</v>
      </c>
      <c r="W9" s="16">
        <v>0.20825091302568619</v>
      </c>
    </row>
    <row r="10" spans="1:23" x14ac:dyDescent="0.25">
      <c r="B10">
        <v>0.91530000000300005</v>
      </c>
      <c r="C10">
        <v>1.2217446471169999</v>
      </c>
      <c r="D10">
        <v>0.61020000000200003</v>
      </c>
      <c r="E10">
        <v>0.61020000000200003</v>
      </c>
      <c r="J10" s="16" t="s">
        <v>69</v>
      </c>
      <c r="K10" s="16">
        <v>9.2548632847141848E-2</v>
      </c>
      <c r="M10" s="16" t="s">
        <v>69</v>
      </c>
      <c r="N10" s="16">
        <v>0.14956310181076726</v>
      </c>
      <c r="P10" s="16" t="s">
        <v>69</v>
      </c>
      <c r="Q10" s="16">
        <v>7.1581420666893478E-2</v>
      </c>
      <c r="S10" s="16" t="s">
        <v>69</v>
      </c>
      <c r="T10" s="16">
        <v>6.7695565874179089E-2</v>
      </c>
      <c r="V10" s="16" t="s">
        <v>69</v>
      </c>
      <c r="W10" s="16">
        <v>4.3368442776031912E-2</v>
      </c>
    </row>
    <row r="11" spans="1:23" x14ac:dyDescent="0.25">
      <c r="B11">
        <v>0.30510000000100002</v>
      </c>
      <c r="C11">
        <v>0.91530000000300005</v>
      </c>
      <c r="D11">
        <v>0.91530000000300005</v>
      </c>
      <c r="E11">
        <v>0.91610358299899997</v>
      </c>
      <c r="J11" s="16" t="s">
        <v>70</v>
      </c>
      <c r="K11" s="16">
        <v>-0.82635308083923675</v>
      </c>
      <c r="M11" s="16" t="s">
        <v>70</v>
      </c>
      <c r="N11" s="16">
        <v>-0.39915931653301362</v>
      </c>
      <c r="P11" s="16" t="s">
        <v>70</v>
      </c>
      <c r="Q11" s="16">
        <v>-0.5239911534935402</v>
      </c>
      <c r="S11" s="16" t="s">
        <v>70</v>
      </c>
      <c r="T11" s="16">
        <v>1.0288759383420598</v>
      </c>
      <c r="V11" s="16" t="s">
        <v>70</v>
      </c>
      <c r="W11" s="16">
        <v>0.33027136427514669</v>
      </c>
    </row>
    <row r="12" spans="1:23" x14ac:dyDescent="0.25">
      <c r="B12">
        <v>1.2204000000040001</v>
      </c>
      <c r="C12">
        <v>1.8306000000060001</v>
      </c>
      <c r="D12">
        <v>0.91530000000300005</v>
      </c>
      <c r="E12">
        <v>1.221610090177</v>
      </c>
      <c r="J12" s="16" t="s">
        <v>71</v>
      </c>
      <c r="K12" s="16">
        <v>0.43711523073040359</v>
      </c>
      <c r="M12" s="16" t="s">
        <v>71</v>
      </c>
      <c r="N12" s="16">
        <v>0.31095602990822668</v>
      </c>
      <c r="P12" s="16" t="s">
        <v>71</v>
      </c>
      <c r="Q12" s="16">
        <v>-0.40775931790969783</v>
      </c>
      <c r="S12" s="16" t="s">
        <v>71</v>
      </c>
      <c r="T12" s="16">
        <v>-0.17512408574241317</v>
      </c>
      <c r="V12" s="16" t="s">
        <v>71</v>
      </c>
      <c r="W12" s="16">
        <v>1.2772222108687623</v>
      </c>
    </row>
    <row r="13" spans="1:23" x14ac:dyDescent="0.25">
      <c r="B13">
        <v>0.30510000000100002</v>
      </c>
      <c r="C13">
        <v>1.5255000000050001</v>
      </c>
      <c r="D13">
        <v>1.2204000000040001</v>
      </c>
      <c r="E13">
        <v>0.91530000000300005</v>
      </c>
      <c r="J13" s="16" t="s">
        <v>72</v>
      </c>
      <c r="K13" s="16">
        <v>0.91530000000300005</v>
      </c>
      <c r="M13" s="16" t="s">
        <v>72</v>
      </c>
      <c r="N13" s="16">
        <v>1.5255000000050001</v>
      </c>
      <c r="P13" s="16" t="s">
        <v>72</v>
      </c>
      <c r="Q13" s="16">
        <v>0.91530000000300005</v>
      </c>
      <c r="S13" s="16" t="s">
        <v>72</v>
      </c>
      <c r="T13" s="16">
        <v>1.2455994742050001</v>
      </c>
      <c r="V13" s="16" t="s">
        <v>72</v>
      </c>
      <c r="W13" s="16">
        <v>0.50855585887099997</v>
      </c>
    </row>
    <row r="14" spans="1:23" x14ac:dyDescent="0.25">
      <c r="B14">
        <v>0.61020000000200003</v>
      </c>
      <c r="C14">
        <v>0.91530000000300005</v>
      </c>
      <c r="D14">
        <v>0.30510000000100002</v>
      </c>
      <c r="E14">
        <v>0.91621382376299998</v>
      </c>
      <c r="J14" s="16" t="s">
        <v>73</v>
      </c>
      <c r="K14" s="16">
        <v>0.30510000000100002</v>
      </c>
      <c r="M14" s="16" t="s">
        <v>73</v>
      </c>
      <c r="N14" s="16">
        <v>0.30510000000100002</v>
      </c>
      <c r="P14" s="16" t="s">
        <v>73</v>
      </c>
      <c r="Q14" s="16">
        <v>0.30510000000100002</v>
      </c>
      <c r="S14" s="16" t="s">
        <v>73</v>
      </c>
      <c r="T14" s="16">
        <v>0.30510000000100002</v>
      </c>
      <c r="V14" s="16" t="s">
        <v>73</v>
      </c>
      <c r="W14" s="16">
        <v>0.91530000000300005</v>
      </c>
    </row>
    <row r="15" spans="1:23" x14ac:dyDescent="0.25">
      <c r="B15">
        <v>0.61020000000200003</v>
      </c>
      <c r="C15">
        <v>1.2204000000040001</v>
      </c>
      <c r="D15">
        <v>0.91530000000300005</v>
      </c>
      <c r="E15">
        <v>0.92268943506099999</v>
      </c>
      <c r="J15" s="16" t="s">
        <v>74</v>
      </c>
      <c r="K15" s="16">
        <v>1.2204000000040001</v>
      </c>
      <c r="M15" s="16" t="s">
        <v>74</v>
      </c>
      <c r="N15" s="16">
        <v>1.8306000000060001</v>
      </c>
      <c r="P15" s="16" t="s">
        <v>74</v>
      </c>
      <c r="Q15" s="16">
        <v>1.2204000000040001</v>
      </c>
      <c r="S15" s="16" t="s">
        <v>74</v>
      </c>
      <c r="T15" s="16">
        <v>1.5506994742060001</v>
      </c>
      <c r="V15" s="16" t="s">
        <v>74</v>
      </c>
      <c r="W15" s="16">
        <v>1.423855858874</v>
      </c>
    </row>
    <row r="16" spans="1:23" x14ac:dyDescent="0.25">
      <c r="B16">
        <v>0.61020000000200003</v>
      </c>
      <c r="C16">
        <v>0.30510000000100002</v>
      </c>
      <c r="D16">
        <v>0.61020000000200003</v>
      </c>
      <c r="E16">
        <v>0.61020000000200003</v>
      </c>
      <c r="J16" s="16" t="s">
        <v>75</v>
      </c>
      <c r="K16" s="16">
        <v>32.953544365603001</v>
      </c>
      <c r="M16" s="16" t="s">
        <v>75</v>
      </c>
      <c r="N16" s="16">
        <v>48.223548968843012</v>
      </c>
      <c r="P16" s="16" t="s">
        <v>75</v>
      </c>
      <c r="Q16" s="16">
        <v>44.545055555709013</v>
      </c>
      <c r="S16" s="16" t="s">
        <v>75</v>
      </c>
      <c r="T16" s="16">
        <v>46.721194869105553</v>
      </c>
      <c r="V16" s="16" t="s">
        <v>75</v>
      </c>
      <c r="W16" s="16">
        <v>6.417069141642</v>
      </c>
    </row>
    <row r="17" spans="2:23" x14ac:dyDescent="0.25">
      <c r="B17">
        <v>0.61020000000200003</v>
      </c>
      <c r="C17">
        <v>0.91530000000300005</v>
      </c>
      <c r="D17">
        <v>1.2204000000040001</v>
      </c>
      <c r="E17">
        <v>0.91530000000300005</v>
      </c>
      <c r="J17" s="16" t="s">
        <v>76</v>
      </c>
      <c r="K17" s="16">
        <v>50</v>
      </c>
      <c r="M17" s="16" t="s">
        <v>76</v>
      </c>
      <c r="N17" s="16">
        <v>50</v>
      </c>
      <c r="P17" s="16" t="s">
        <v>76</v>
      </c>
      <c r="Q17" s="16">
        <v>50</v>
      </c>
      <c r="S17" s="16" t="s">
        <v>76</v>
      </c>
      <c r="T17" s="16">
        <v>51</v>
      </c>
      <c r="V17" s="16" t="s">
        <v>76</v>
      </c>
      <c r="W17" s="16">
        <v>6</v>
      </c>
    </row>
    <row r="18" spans="2:23" ht="15.75" thickBot="1" x14ac:dyDescent="0.3">
      <c r="B18">
        <v>0.91530000000300005</v>
      </c>
      <c r="C18">
        <v>0.91530000000300005</v>
      </c>
      <c r="D18">
        <v>1.2204000000040001</v>
      </c>
      <c r="E18">
        <v>0.91530000000300005</v>
      </c>
      <c r="J18" s="17" t="s">
        <v>77</v>
      </c>
      <c r="K18" s="17">
        <v>8.6457818286992824E-2</v>
      </c>
      <c r="M18" s="17" t="s">
        <v>77</v>
      </c>
      <c r="N18" s="17">
        <v>0.10990855550168863</v>
      </c>
      <c r="P18" s="17" t="s">
        <v>77</v>
      </c>
      <c r="Q18" s="17">
        <v>7.6036028556171878E-2</v>
      </c>
      <c r="S18" s="17" t="s">
        <v>77</v>
      </c>
      <c r="T18" s="17">
        <v>7.3177849229914702E-2</v>
      </c>
      <c r="V18" s="17" t="s">
        <v>77</v>
      </c>
      <c r="W18" s="17">
        <v>0.21854593017003399</v>
      </c>
    </row>
    <row r="19" spans="2:23" x14ac:dyDescent="0.25">
      <c r="B19">
        <v>0.61020000000200003</v>
      </c>
      <c r="C19">
        <v>0.61020000000200003</v>
      </c>
      <c r="D19">
        <v>0.91530000000300005</v>
      </c>
      <c r="E19">
        <v>0.91530000000300005</v>
      </c>
    </row>
    <row r="20" spans="2:23" x14ac:dyDescent="0.25">
      <c r="B20">
        <v>0.30511111111200001</v>
      </c>
      <c r="C20">
        <v>0.91530000000300005</v>
      </c>
      <c r="D20">
        <v>0.91550000000700005</v>
      </c>
      <c r="E20">
        <v>1.2204000000040001</v>
      </c>
    </row>
    <row r="21" spans="2:23" x14ac:dyDescent="0.25">
      <c r="B21">
        <v>0.30510000000100002</v>
      </c>
      <c r="C21">
        <v>1.5255000000050001</v>
      </c>
      <c r="D21">
        <v>1.2204000000040001</v>
      </c>
      <c r="E21">
        <v>0.91530000000300005</v>
      </c>
    </row>
    <row r="22" spans="2:23" x14ac:dyDescent="0.25">
      <c r="B22">
        <v>0.30510000000100002</v>
      </c>
      <c r="C22">
        <v>0.91530000000300005</v>
      </c>
      <c r="D22">
        <v>0.91530000000300005</v>
      </c>
      <c r="E22">
        <v>0.30510000000100002</v>
      </c>
      <c r="J22" s="19" t="s">
        <v>29</v>
      </c>
      <c r="K22">
        <f>K5</f>
        <v>0.65907088731205998</v>
      </c>
      <c r="L22">
        <f>N5</f>
        <v>0.96447097937686022</v>
      </c>
      <c r="M22">
        <f>Q5</f>
        <v>0.89090111111418024</v>
      </c>
      <c r="N22">
        <f>T5</f>
        <v>0.91610186017854023</v>
      </c>
      <c r="O22">
        <f>W5</f>
        <v>1.0695115236070001</v>
      </c>
    </row>
    <row r="23" spans="2:23" x14ac:dyDescent="0.25">
      <c r="B23">
        <v>0.91530000000300005</v>
      </c>
      <c r="C23">
        <v>0.91530000000300005</v>
      </c>
      <c r="D23">
        <v>0.91530000000300005</v>
      </c>
      <c r="E23">
        <v>0.91530000000300005</v>
      </c>
      <c r="J23" s="7" t="s">
        <v>82</v>
      </c>
      <c r="K23">
        <f>K18</f>
        <v>8.6457818286992824E-2</v>
      </c>
      <c r="L23">
        <f>N18</f>
        <v>0.10990855550168863</v>
      </c>
      <c r="M23">
        <f>Q18</f>
        <v>7.6036028556171878E-2</v>
      </c>
      <c r="N23">
        <f>T18</f>
        <v>7.3177849229914702E-2</v>
      </c>
      <c r="O23">
        <f>W18</f>
        <v>0.21854593017003399</v>
      </c>
    </row>
    <row r="24" spans="2:23" x14ac:dyDescent="0.25">
      <c r="B24">
        <v>0.91530000000300005</v>
      </c>
      <c r="C24">
        <v>0.30510000000100002</v>
      </c>
      <c r="D24">
        <v>1.2204000000040001</v>
      </c>
      <c r="E24">
        <v>1.2204000000040001</v>
      </c>
    </row>
    <row r="25" spans="2:23" x14ac:dyDescent="0.25">
      <c r="B25">
        <v>0.61020000000200003</v>
      </c>
      <c r="C25">
        <v>0.93035661542600001</v>
      </c>
      <c r="D25">
        <v>1.2204000000040001</v>
      </c>
      <c r="E25">
        <v>0.91530000000300005</v>
      </c>
    </row>
    <row r="26" spans="2:23" x14ac:dyDescent="0.25">
      <c r="B26">
        <v>1.2204000000040001</v>
      </c>
      <c r="C26">
        <v>1.2204000000040001</v>
      </c>
      <c r="D26">
        <v>0.61020000000200003</v>
      </c>
      <c r="E26">
        <v>0.91572428847099996</v>
      </c>
    </row>
    <row r="27" spans="2:23" x14ac:dyDescent="0.25">
      <c r="B27">
        <v>0.91530000000300005</v>
      </c>
      <c r="C27">
        <v>1.5255000000050001</v>
      </c>
      <c r="D27">
        <v>0.61020000000200003</v>
      </c>
      <c r="E27">
        <v>0.91530000000300005</v>
      </c>
    </row>
    <row r="28" spans="2:23" x14ac:dyDescent="0.25">
      <c r="B28">
        <v>0.91530000000300005</v>
      </c>
      <c r="C28">
        <v>0.61020000000200003</v>
      </c>
      <c r="D28">
        <v>0.61020000000200003</v>
      </c>
      <c r="E28">
        <v>0.91580119928699999</v>
      </c>
    </row>
    <row r="29" spans="2:23" x14ac:dyDescent="0.25">
      <c r="B29">
        <v>0.30510000000100002</v>
      </c>
      <c r="C29">
        <v>0.61020000000200003</v>
      </c>
      <c r="D29">
        <v>1.2204000000040001</v>
      </c>
      <c r="E29">
        <v>1.220789647273</v>
      </c>
    </row>
    <row r="30" spans="2:23" x14ac:dyDescent="0.25">
      <c r="B30">
        <v>0.61020000000200003</v>
      </c>
      <c r="C30">
        <v>1.2204000000040001</v>
      </c>
      <c r="D30">
        <v>0.30510000000100002</v>
      </c>
      <c r="E30">
        <v>1.2204000000040001</v>
      </c>
    </row>
    <row r="31" spans="2:23" x14ac:dyDescent="0.25">
      <c r="B31">
        <v>0.91530000000300005</v>
      </c>
      <c r="C31">
        <v>0.61020000000200003</v>
      </c>
      <c r="D31">
        <v>0.91530000000300005</v>
      </c>
      <c r="E31">
        <v>0.61020000000200003</v>
      </c>
    </row>
    <row r="32" spans="2:23" x14ac:dyDescent="0.25">
      <c r="B32">
        <v>1.2204000000040001</v>
      </c>
      <c r="C32">
        <v>0.91530000000300005</v>
      </c>
      <c r="D32">
        <v>0.61020000000200003</v>
      </c>
      <c r="E32">
        <v>0.91639452465600002</v>
      </c>
    </row>
    <row r="33" spans="2:15" x14ac:dyDescent="0.25">
      <c r="B33">
        <v>0.91530000000300005</v>
      </c>
      <c r="C33">
        <v>0.61020000000200003</v>
      </c>
      <c r="D33">
        <v>0.91530000000300005</v>
      </c>
      <c r="E33">
        <v>0.91530000000300005</v>
      </c>
    </row>
    <row r="34" spans="2:15" x14ac:dyDescent="0.25">
      <c r="B34">
        <v>0.61020000000200003</v>
      </c>
      <c r="C34">
        <v>0.61020000000200003</v>
      </c>
      <c r="D34">
        <v>1.2204000000040001</v>
      </c>
      <c r="E34">
        <v>0.91530000000300005</v>
      </c>
    </row>
    <row r="35" spans="2:15" x14ac:dyDescent="0.25">
      <c r="B35">
        <v>0.61293325438599999</v>
      </c>
      <c r="C35">
        <v>1.2204000000040001</v>
      </c>
      <c r="D35">
        <v>0.30510000000100002</v>
      </c>
      <c r="E35">
        <v>0.91533333333599998</v>
      </c>
    </row>
    <row r="36" spans="2:15" x14ac:dyDescent="0.25">
      <c r="B36">
        <v>0.91530000000300005</v>
      </c>
      <c r="C36">
        <v>0.91530000000300005</v>
      </c>
      <c r="D36">
        <v>1.2204000000040001</v>
      </c>
      <c r="E36">
        <v>0.91530000000300005</v>
      </c>
    </row>
    <row r="37" spans="2:15" x14ac:dyDescent="0.25">
      <c r="B37">
        <v>0.30510000000100002</v>
      </c>
      <c r="C37">
        <v>1.220444444448</v>
      </c>
      <c r="D37">
        <v>0.91530000000300005</v>
      </c>
      <c r="E37">
        <v>0.91530000000300005</v>
      </c>
    </row>
    <row r="38" spans="2:15" x14ac:dyDescent="0.25">
      <c r="B38">
        <v>0.30510000000100002</v>
      </c>
      <c r="C38">
        <v>0.61020000000200003</v>
      </c>
      <c r="D38">
        <v>0.91530000000300005</v>
      </c>
      <c r="E38">
        <v>0.61020000000200003</v>
      </c>
    </row>
    <row r="39" spans="2:15" x14ac:dyDescent="0.25">
      <c r="B39">
        <v>0.30510000000100002</v>
      </c>
      <c r="C39">
        <v>0.91530000000300005</v>
      </c>
      <c r="D39">
        <v>1.2204000000040001</v>
      </c>
      <c r="E39">
        <v>0.915326595774</v>
      </c>
    </row>
    <row r="40" spans="2:15" x14ac:dyDescent="0.25">
      <c r="B40">
        <v>1.2204000000040001</v>
      </c>
      <c r="C40">
        <v>1.526769928377</v>
      </c>
      <c r="D40">
        <v>0.91530000000300005</v>
      </c>
      <c r="E40">
        <v>0.91530000000300005</v>
      </c>
      <c r="I40" s="34" t="s">
        <v>103</v>
      </c>
      <c r="J40" s="34"/>
      <c r="K40" s="34"/>
      <c r="L40" s="34"/>
      <c r="M40" s="34"/>
      <c r="N40" s="34"/>
      <c r="O40" s="34"/>
    </row>
    <row r="41" spans="2:15" x14ac:dyDescent="0.25">
      <c r="B41">
        <v>0.61020000000200003</v>
      </c>
      <c r="C41">
        <v>0.91530000000300005</v>
      </c>
      <c r="D41">
        <v>0.91530000000300005</v>
      </c>
      <c r="E41">
        <v>0.61020000000200003</v>
      </c>
      <c r="I41" t="s">
        <v>107</v>
      </c>
      <c r="J41" s="35" t="s">
        <v>104</v>
      </c>
      <c r="K41" s="35"/>
      <c r="L41" s="35" t="s">
        <v>105</v>
      </c>
      <c r="M41" s="35"/>
      <c r="N41" s="35" t="s">
        <v>106</v>
      </c>
      <c r="O41" s="35"/>
    </row>
    <row r="42" spans="2:15" x14ac:dyDescent="0.25">
      <c r="B42">
        <v>1.2204000000040001</v>
      </c>
      <c r="C42">
        <v>0.61020000000200003</v>
      </c>
      <c r="D42">
        <v>1.2204000000040001</v>
      </c>
      <c r="E42">
        <v>1.222507013815</v>
      </c>
      <c r="H42">
        <v>1</v>
      </c>
      <c r="I42">
        <v>10</v>
      </c>
      <c r="J42" s="35">
        <v>1.2</v>
      </c>
      <c r="K42" s="35"/>
      <c r="L42" s="35">
        <v>3</v>
      </c>
      <c r="M42" s="35"/>
      <c r="N42" s="35">
        <v>1.7929999999999999</v>
      </c>
      <c r="O42" s="35"/>
    </row>
    <row r="43" spans="2:15" x14ac:dyDescent="0.25">
      <c r="B43">
        <v>0.61020000000200003</v>
      </c>
      <c r="C43">
        <v>1.2204000000040001</v>
      </c>
      <c r="D43">
        <v>0.91530000000300005</v>
      </c>
      <c r="E43">
        <v>1.2204000000040001</v>
      </c>
      <c r="H43">
        <v>2</v>
      </c>
      <c r="I43">
        <v>20</v>
      </c>
      <c r="J43" s="35">
        <v>1.3</v>
      </c>
      <c r="K43" s="35"/>
      <c r="L43" s="35">
        <v>4</v>
      </c>
      <c r="M43" s="35"/>
      <c r="N43" s="35">
        <v>1.8839999999999999</v>
      </c>
      <c r="O43" s="35"/>
    </row>
    <row r="44" spans="2:15" x14ac:dyDescent="0.25">
      <c r="B44">
        <v>0.30510000000100002</v>
      </c>
      <c r="C44">
        <v>0.61020000000200003</v>
      </c>
      <c r="D44">
        <v>1.2204000000040001</v>
      </c>
      <c r="E44">
        <v>1.5255000000050001</v>
      </c>
      <c r="H44">
        <v>3</v>
      </c>
      <c r="I44">
        <v>50</v>
      </c>
      <c r="J44" s="35">
        <v>2.36</v>
      </c>
      <c r="K44" s="35"/>
      <c r="L44" s="35">
        <v>6</v>
      </c>
      <c r="M44" s="35"/>
      <c r="N44" s="35">
        <v>2.2669999999999999</v>
      </c>
      <c r="O44" s="35"/>
    </row>
    <row r="45" spans="2:15" x14ac:dyDescent="0.25">
      <c r="B45">
        <v>0.30510000000100002</v>
      </c>
      <c r="C45">
        <v>0.91530000000300005</v>
      </c>
      <c r="D45">
        <v>0.61020000000200003</v>
      </c>
      <c r="E45">
        <v>0.91530000000300005</v>
      </c>
      <c r="H45">
        <v>4</v>
      </c>
      <c r="I45">
        <v>100</v>
      </c>
      <c r="J45" s="35">
        <v>2.5499999999999998</v>
      </c>
      <c r="K45" s="35"/>
      <c r="L45" s="35">
        <v>8</v>
      </c>
      <c r="M45" s="35"/>
      <c r="N45" s="35">
        <v>2.8820000000000001</v>
      </c>
      <c r="O45" s="35"/>
    </row>
    <row r="46" spans="2:15" x14ac:dyDescent="0.25">
      <c r="B46">
        <v>0.61020000000200003</v>
      </c>
      <c r="C46">
        <v>0.30510000000100002</v>
      </c>
      <c r="D46">
        <v>1.2204000000040001</v>
      </c>
      <c r="E46">
        <v>1.2204000000040001</v>
      </c>
      <c r="H46">
        <v>5</v>
      </c>
      <c r="I46">
        <v>1000</v>
      </c>
      <c r="J46" s="35">
        <v>3.55</v>
      </c>
      <c r="K46" s="35"/>
      <c r="L46" s="35">
        <v>12</v>
      </c>
      <c r="M46" s="35"/>
      <c r="N46" s="35">
        <v>4.1079999999999997</v>
      </c>
      <c r="O46" s="35"/>
    </row>
    <row r="47" spans="2:15" x14ac:dyDescent="0.25">
      <c r="B47">
        <v>0.61020000000200003</v>
      </c>
      <c r="C47">
        <v>0.61020000000200003</v>
      </c>
      <c r="D47">
        <v>0.61020000000200003</v>
      </c>
      <c r="E47">
        <v>0.61020000000200003</v>
      </c>
    </row>
    <row r="48" spans="2:15" x14ac:dyDescent="0.25">
      <c r="B48">
        <v>0.91530000000300005</v>
      </c>
      <c r="C48">
        <v>1.2204000000040001</v>
      </c>
      <c r="D48">
        <v>0.91533333333599998</v>
      </c>
      <c r="E48">
        <v>0.91530000000300005</v>
      </c>
    </row>
    <row r="49" spans="2:7" x14ac:dyDescent="0.25">
      <c r="B49">
        <v>0.61020000000200003</v>
      </c>
      <c r="C49">
        <v>0.91530000000300005</v>
      </c>
      <c r="D49">
        <v>0.61020000000200003</v>
      </c>
      <c r="E49">
        <v>0.30510000000100002</v>
      </c>
    </row>
    <row r="50" spans="2:7" x14ac:dyDescent="0.25">
      <c r="B50">
        <v>0.61020000000200003</v>
      </c>
      <c r="C50">
        <v>1.2204000000040001</v>
      </c>
      <c r="D50">
        <v>0.91530000000300005</v>
      </c>
      <c r="E50">
        <v>0.91530000000300005</v>
      </c>
    </row>
    <row r="51" spans="2:7" x14ac:dyDescent="0.25">
      <c r="B51">
        <v>0.30510000000100002</v>
      </c>
      <c r="C51">
        <v>1.5255000000050001</v>
      </c>
      <c r="D51">
        <v>0.61020000000200003</v>
      </c>
      <c r="E51">
        <v>0.91530000000300005</v>
      </c>
    </row>
    <row r="52" spans="2:7" x14ac:dyDescent="0.25">
      <c r="B52" s="7">
        <f>AVERAGE(B2:B51)</f>
        <v>0.65907088731205998</v>
      </c>
      <c r="C52" s="7">
        <f t="shared" ref="C52" si="0">AVERAGE(C2:C51)</f>
        <v>0.96447097937686022</v>
      </c>
      <c r="D52" s="7">
        <f t="shared" ref="D52" si="1">AVERAGE(D2:D51)</f>
        <v>0.89090111111418024</v>
      </c>
      <c r="E52" s="7">
        <f t="shared" ref="E52" si="2">AVERAGE(E2:E51)</f>
        <v>0.91610186017854023</v>
      </c>
      <c r="F52" s="7">
        <f>AVERAGE(F2:F7)</f>
        <v>1.0695115236070001</v>
      </c>
      <c r="G52" s="7" t="e">
        <f>AVERAGE(G2:G51)</f>
        <v>#DIV/0!</v>
      </c>
    </row>
  </sheetData>
  <mergeCells count="19">
    <mergeCell ref="N46:O46"/>
    <mergeCell ref="J46:K46"/>
    <mergeCell ref="L43:M43"/>
    <mergeCell ref="L44:M44"/>
    <mergeCell ref="L45:M45"/>
    <mergeCell ref="L46:M46"/>
    <mergeCell ref="N45:O45"/>
    <mergeCell ref="N44:O44"/>
    <mergeCell ref="N43:O43"/>
    <mergeCell ref="I40:O40"/>
    <mergeCell ref="J43:K43"/>
    <mergeCell ref="J44:K44"/>
    <mergeCell ref="J45:K45"/>
    <mergeCell ref="J41:K41"/>
    <mergeCell ref="L41:M41"/>
    <mergeCell ref="N41:O41"/>
    <mergeCell ref="J42:K42"/>
    <mergeCell ref="L42:M42"/>
    <mergeCell ref="N42:O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DDF3-F6DC-49DE-90F6-6F07047D1F12}">
  <dimension ref="A1:Q591"/>
  <sheetViews>
    <sheetView zoomScale="115" zoomScaleNormal="115" workbookViewId="0">
      <selection activeCell="L20" sqref="L20"/>
    </sheetView>
  </sheetViews>
  <sheetFormatPr defaultRowHeight="15" x14ac:dyDescent="0.25"/>
  <cols>
    <col min="1" max="1" width="27" bestFit="1" customWidth="1"/>
    <col min="6" max="6" width="11.140625" bestFit="1" customWidth="1"/>
  </cols>
  <sheetData>
    <row r="1" spans="1:17" ht="18.75" x14ac:dyDescent="0.3">
      <c r="A1" s="2" t="s">
        <v>25</v>
      </c>
      <c r="B1" s="5">
        <v>1</v>
      </c>
      <c r="C1" s="5">
        <v>2</v>
      </c>
      <c r="D1" s="5">
        <v>3</v>
      </c>
      <c r="E1" s="5">
        <v>4</v>
      </c>
    </row>
    <row r="2" spans="1:17" ht="15.75" thickBot="1" x14ac:dyDescent="0.3">
      <c r="B2">
        <v>0.91530000000300005</v>
      </c>
      <c r="C2">
        <v>0.91530000000300005</v>
      </c>
      <c r="D2">
        <v>0.30510000000100002</v>
      </c>
      <c r="E2">
        <v>0.30510000000100002</v>
      </c>
    </row>
    <row r="3" spans="1:17" x14ac:dyDescent="0.25">
      <c r="B3">
        <v>0.91530000000300005</v>
      </c>
      <c r="C3">
        <v>0.91530000000300005</v>
      </c>
      <c r="D3">
        <v>0.91530000000300005</v>
      </c>
      <c r="E3">
        <v>1.2204000000040001</v>
      </c>
      <c r="G3" s="18" t="s">
        <v>64</v>
      </c>
      <c r="H3" s="18"/>
      <c r="J3" s="18" t="s">
        <v>79</v>
      </c>
      <c r="K3" s="18"/>
      <c r="M3" s="18" t="s">
        <v>80</v>
      </c>
      <c r="N3" s="18"/>
      <c r="P3" s="18" t="s">
        <v>81</v>
      </c>
      <c r="Q3" s="18"/>
    </row>
    <row r="4" spans="1:17" x14ac:dyDescent="0.25">
      <c r="B4">
        <v>1.2204000000040001</v>
      </c>
      <c r="C4">
        <v>0.915806248366</v>
      </c>
      <c r="D4">
        <v>0.30510000000100002</v>
      </c>
      <c r="E4">
        <v>1.5287333333390001</v>
      </c>
      <c r="G4" s="16"/>
      <c r="H4" s="16"/>
      <c r="J4" s="16"/>
      <c r="K4" s="16"/>
      <c r="M4" s="16"/>
      <c r="N4" s="16"/>
      <c r="P4" s="16"/>
      <c r="Q4" s="16"/>
    </row>
    <row r="5" spans="1:17" x14ac:dyDescent="0.25">
      <c r="B5">
        <v>0.61020000000200003</v>
      </c>
      <c r="C5">
        <v>0.61020000000200003</v>
      </c>
      <c r="D5">
        <v>0.30510000000100002</v>
      </c>
      <c r="E5">
        <v>0.91530000000300005</v>
      </c>
      <c r="G5" s="16" t="s">
        <v>65</v>
      </c>
      <c r="H5" s="16">
        <v>0.91610186017854023</v>
      </c>
      <c r="J5" s="16" t="s">
        <v>65</v>
      </c>
      <c r="K5" s="16">
        <v>0.99138745213406054</v>
      </c>
      <c r="M5" s="16" t="s">
        <v>65</v>
      </c>
      <c r="N5" s="16">
        <v>0.88866890437745838</v>
      </c>
      <c r="P5" s="16" t="s">
        <v>65</v>
      </c>
      <c r="Q5" s="16">
        <v>0.8980710464160877</v>
      </c>
    </row>
    <row r="6" spans="1:17" x14ac:dyDescent="0.25">
      <c r="B6">
        <v>0.91530000000300005</v>
      </c>
      <c r="C6">
        <v>1.2204000000040001</v>
      </c>
      <c r="D6">
        <v>1.5255000000050001</v>
      </c>
      <c r="E6">
        <v>0.91530000000300005</v>
      </c>
      <c r="G6" s="16" t="s">
        <v>66</v>
      </c>
      <c r="H6" s="16">
        <v>3.716910223152467E-2</v>
      </c>
      <c r="J6" s="16" t="s">
        <v>66</v>
      </c>
      <c r="K6" s="16">
        <v>3.308078824736186E-2</v>
      </c>
      <c r="M6" s="16" t="s">
        <v>66</v>
      </c>
      <c r="N6" s="16">
        <v>2.2883776814626361E-2</v>
      </c>
      <c r="P6" s="16" t="s">
        <v>66</v>
      </c>
      <c r="Q6" s="16">
        <v>1.1428262794991121E-2</v>
      </c>
    </row>
    <row r="7" spans="1:17" x14ac:dyDescent="0.25">
      <c r="B7">
        <v>0.30510000000100002</v>
      </c>
      <c r="C7">
        <v>0.91530000000300005</v>
      </c>
      <c r="D7">
        <v>0.91530000000300005</v>
      </c>
      <c r="E7">
        <v>0.91530000000300005</v>
      </c>
      <c r="G7" s="16" t="s">
        <v>67</v>
      </c>
      <c r="H7" s="16">
        <v>0.91530000000300005</v>
      </c>
      <c r="J7" s="16" t="s">
        <v>67</v>
      </c>
      <c r="K7" s="16">
        <v>0.91530000000300005</v>
      </c>
      <c r="M7" s="16" t="s">
        <v>67</v>
      </c>
      <c r="N7" s="16">
        <v>0.91530000000300005</v>
      </c>
      <c r="P7" s="16" t="s">
        <v>67</v>
      </c>
      <c r="Q7" s="16">
        <v>0.91530000000300005</v>
      </c>
    </row>
    <row r="8" spans="1:17" x14ac:dyDescent="0.25">
      <c r="B8">
        <v>1.5506994742060001</v>
      </c>
      <c r="C8">
        <v>0.61020000000200003</v>
      </c>
      <c r="D8">
        <v>1.2204000000040001</v>
      </c>
      <c r="E8">
        <v>0.61020000000200003</v>
      </c>
      <c r="G8" s="16" t="s">
        <v>68</v>
      </c>
      <c r="H8" s="16">
        <v>0.91530000000300005</v>
      </c>
      <c r="J8" s="16" t="s">
        <v>68</v>
      </c>
      <c r="K8" s="16">
        <v>0.91530000000300005</v>
      </c>
      <c r="M8" s="16" t="s">
        <v>68</v>
      </c>
      <c r="N8" s="16">
        <v>0.91530000000300005</v>
      </c>
      <c r="P8" s="16" t="s">
        <v>68</v>
      </c>
      <c r="Q8" s="16">
        <v>0.91530000000300005</v>
      </c>
    </row>
    <row r="9" spans="1:17" x14ac:dyDescent="0.25">
      <c r="B9">
        <v>0.91530000000300005</v>
      </c>
      <c r="C9">
        <v>1.280352210762</v>
      </c>
      <c r="D9">
        <v>0.94558310152400005</v>
      </c>
      <c r="E9">
        <v>0.91553299609500005</v>
      </c>
      <c r="G9" s="16" t="s">
        <v>30</v>
      </c>
      <c r="H9" s="16">
        <v>0.26282524238527133</v>
      </c>
      <c r="J9" s="16" t="s">
        <v>30</v>
      </c>
      <c r="K9" s="16">
        <v>0.33080788247361859</v>
      </c>
      <c r="M9" s="16" t="s">
        <v>30</v>
      </c>
      <c r="N9" s="16">
        <v>0.29836794570006558</v>
      </c>
      <c r="P9" s="16" t="s">
        <v>30</v>
      </c>
      <c r="Q9" s="16">
        <v>0.27735619194674888</v>
      </c>
    </row>
    <row r="10" spans="1:17" x14ac:dyDescent="0.25">
      <c r="B10">
        <v>0.61020000000200003</v>
      </c>
      <c r="C10">
        <v>0.91530000000300005</v>
      </c>
      <c r="D10">
        <v>0.91530000000300005</v>
      </c>
      <c r="E10">
        <v>1.222772126605</v>
      </c>
      <c r="G10" s="16" t="s">
        <v>69</v>
      </c>
      <c r="H10" s="16">
        <v>6.9077108034876628E-2</v>
      </c>
      <c r="J10" s="16" t="s">
        <v>69</v>
      </c>
      <c r="K10" s="16">
        <v>0.10943385510667944</v>
      </c>
      <c r="M10" s="16" t="s">
        <v>69</v>
      </c>
      <c r="N10" s="16">
        <v>8.9023431021277272E-2</v>
      </c>
      <c r="P10" s="16" t="s">
        <v>69</v>
      </c>
      <c r="Q10" s="16">
        <v>7.6926457211201796E-2</v>
      </c>
    </row>
    <row r="11" spans="1:17" x14ac:dyDescent="0.25">
      <c r="B11">
        <v>0.91610358299899997</v>
      </c>
      <c r="C11">
        <v>0.91530000000300005</v>
      </c>
      <c r="D11">
        <v>1.2204000000040001</v>
      </c>
      <c r="E11">
        <v>0.91530000000300005</v>
      </c>
      <c r="G11" s="16" t="s">
        <v>70</v>
      </c>
      <c r="H11" s="16">
        <v>0.95062648443506248</v>
      </c>
      <c r="J11" s="16" t="s">
        <v>70</v>
      </c>
      <c r="K11" s="16">
        <v>-0.21523242251904318</v>
      </c>
      <c r="M11" s="16" t="s">
        <v>70</v>
      </c>
      <c r="N11" s="16">
        <v>-0.44256535023355958</v>
      </c>
      <c r="P11" s="16" t="s">
        <v>70</v>
      </c>
      <c r="Q11" s="16">
        <v>0.28650857691477016</v>
      </c>
    </row>
    <row r="12" spans="1:17" x14ac:dyDescent="0.25">
      <c r="B12">
        <v>1.221610090177</v>
      </c>
      <c r="C12">
        <v>0.30510000000100002</v>
      </c>
      <c r="D12">
        <v>1.2204000000040001</v>
      </c>
      <c r="E12">
        <v>0.91530000000300005</v>
      </c>
      <c r="G12" s="16" t="s">
        <v>71</v>
      </c>
      <c r="H12" s="16">
        <v>-0.17350563726348589</v>
      </c>
      <c r="J12" s="16" t="s">
        <v>71</v>
      </c>
      <c r="K12" s="16">
        <v>-0.26603416963740556</v>
      </c>
      <c r="M12" s="16" t="s">
        <v>71</v>
      </c>
      <c r="N12" s="16">
        <v>-0.18942064705263315</v>
      </c>
      <c r="P12" s="16" t="s">
        <v>71</v>
      </c>
      <c r="Q12" s="16">
        <v>5.233044476791162E-2</v>
      </c>
    </row>
    <row r="13" spans="1:17" x14ac:dyDescent="0.25">
      <c r="B13">
        <v>0.91530000000300005</v>
      </c>
      <c r="C13">
        <v>1.2204000000040001</v>
      </c>
      <c r="D13">
        <v>0.30510000000100002</v>
      </c>
      <c r="E13">
        <v>1.2204000000040001</v>
      </c>
      <c r="G13" s="16" t="s">
        <v>72</v>
      </c>
      <c r="H13" s="16">
        <v>1.2455994742050001</v>
      </c>
      <c r="J13" s="16" t="s">
        <v>72</v>
      </c>
      <c r="K13" s="16">
        <v>1.3510846649579999</v>
      </c>
      <c r="M13" s="16" t="s">
        <v>72</v>
      </c>
      <c r="N13" s="16">
        <v>1.2333070988670001</v>
      </c>
      <c r="P13" s="16" t="s">
        <v>72</v>
      </c>
      <c r="Q13" s="16">
        <v>1.6622260725369999</v>
      </c>
    </row>
    <row r="14" spans="1:17" x14ac:dyDescent="0.25">
      <c r="B14">
        <v>0.91621382376299998</v>
      </c>
      <c r="C14">
        <v>0.61020000000200003</v>
      </c>
      <c r="D14">
        <v>0.61020000000200003</v>
      </c>
      <c r="E14">
        <v>0.91530000000300005</v>
      </c>
      <c r="G14" s="16" t="s">
        <v>73</v>
      </c>
      <c r="H14" s="16">
        <v>0.30510000000100002</v>
      </c>
      <c r="J14" s="16" t="s">
        <v>73</v>
      </c>
      <c r="K14" s="16">
        <v>0.30510000000100002</v>
      </c>
      <c r="M14" s="16" t="s">
        <v>73</v>
      </c>
      <c r="N14" s="16">
        <v>0.30510000000100002</v>
      </c>
      <c r="P14" s="16" t="s">
        <v>73</v>
      </c>
      <c r="Q14" s="16">
        <v>0.30510000000100002</v>
      </c>
    </row>
    <row r="15" spans="1:17" x14ac:dyDescent="0.25">
      <c r="B15">
        <v>0.92268943506099999</v>
      </c>
      <c r="C15">
        <v>0.91530000000300005</v>
      </c>
      <c r="D15">
        <v>0.61020000000200003</v>
      </c>
      <c r="E15">
        <v>1.2204000000040001</v>
      </c>
      <c r="G15" s="16" t="s">
        <v>74</v>
      </c>
      <c r="H15" s="16">
        <v>1.5506994742060001</v>
      </c>
      <c r="J15" s="16" t="s">
        <v>74</v>
      </c>
      <c r="K15" s="16">
        <v>1.656184664959</v>
      </c>
      <c r="M15" s="16" t="s">
        <v>74</v>
      </c>
      <c r="N15" s="16">
        <v>1.5384070988680001</v>
      </c>
      <c r="P15" s="16" t="s">
        <v>74</v>
      </c>
      <c r="Q15" s="16">
        <v>1.967326072538</v>
      </c>
    </row>
    <row r="16" spans="1:17" x14ac:dyDescent="0.25">
      <c r="B16">
        <v>0.61020000000200003</v>
      </c>
      <c r="C16">
        <v>1.2204000000040001</v>
      </c>
      <c r="D16">
        <v>0.61020000000200003</v>
      </c>
      <c r="E16">
        <v>0.61178463906199998</v>
      </c>
      <c r="G16" s="16" t="s">
        <v>75</v>
      </c>
      <c r="H16" s="16">
        <v>45.80509300892701</v>
      </c>
      <c r="J16" s="16" t="s">
        <v>75</v>
      </c>
      <c r="K16" s="16">
        <v>99.138745213406054</v>
      </c>
      <c r="M16" s="16" t="s">
        <v>75</v>
      </c>
      <c r="N16" s="16">
        <v>151.07371374416792</v>
      </c>
      <c r="P16" s="16" t="s">
        <v>75</v>
      </c>
      <c r="Q16" s="16">
        <v>528.96384633907564</v>
      </c>
    </row>
    <row r="17" spans="2:17" x14ac:dyDescent="0.25">
      <c r="B17">
        <v>0.91530000000300005</v>
      </c>
      <c r="C17">
        <v>0.91530000000300005</v>
      </c>
      <c r="D17">
        <v>0.91530000000300005</v>
      </c>
      <c r="E17">
        <v>1.220450811913</v>
      </c>
      <c r="G17" s="16" t="s">
        <v>76</v>
      </c>
      <c r="H17" s="16">
        <v>50</v>
      </c>
      <c r="J17" s="16" t="s">
        <v>76</v>
      </c>
      <c r="K17" s="16">
        <v>100</v>
      </c>
      <c r="M17" s="16" t="s">
        <v>76</v>
      </c>
      <c r="N17" s="16">
        <v>170</v>
      </c>
      <c r="P17" s="16" t="s">
        <v>76</v>
      </c>
      <c r="Q17" s="16">
        <v>589</v>
      </c>
    </row>
    <row r="18" spans="2:17" ht="15.75" thickBot="1" x14ac:dyDescent="0.3">
      <c r="B18">
        <v>0.91530000000300005</v>
      </c>
      <c r="C18">
        <v>0.61020000000200003</v>
      </c>
      <c r="D18">
        <v>0.91530000000300005</v>
      </c>
      <c r="E18">
        <v>1.2204000000040001</v>
      </c>
      <c r="G18" s="17" t="s">
        <v>77</v>
      </c>
      <c r="H18" s="17">
        <v>7.4694107430797102E-2</v>
      </c>
      <c r="J18" s="17" t="s">
        <v>77</v>
      </c>
      <c r="K18" s="17">
        <v>6.5639460812256106E-2</v>
      </c>
      <c r="M18" s="17" t="s">
        <v>77</v>
      </c>
      <c r="N18" s="17">
        <v>4.5174874047932294E-2</v>
      </c>
      <c r="P18" s="17" t="s">
        <v>77</v>
      </c>
      <c r="Q18" s="17">
        <v>2.2445183962255252E-2</v>
      </c>
    </row>
    <row r="19" spans="2:17" x14ac:dyDescent="0.25">
      <c r="B19">
        <v>0.91530000000300005</v>
      </c>
      <c r="C19">
        <v>1.2204000000040001</v>
      </c>
      <c r="D19">
        <v>0.61020000000200003</v>
      </c>
      <c r="E19">
        <v>0.30511111111200001</v>
      </c>
    </row>
    <row r="20" spans="2:17" x14ac:dyDescent="0.25">
      <c r="B20">
        <v>1.2204000000040001</v>
      </c>
      <c r="C20">
        <v>0.91610358299899997</v>
      </c>
      <c r="D20">
        <v>0.91530000000300005</v>
      </c>
      <c r="E20">
        <v>0.91530000000300005</v>
      </c>
    </row>
    <row r="21" spans="2:17" x14ac:dyDescent="0.25">
      <c r="B21">
        <v>0.91530000000300005</v>
      </c>
      <c r="C21">
        <v>1.5255000000050001</v>
      </c>
      <c r="D21">
        <v>0.61020000000200003</v>
      </c>
      <c r="E21">
        <v>0.91579826745799997</v>
      </c>
      <c r="G21" s="7" t="s">
        <v>29</v>
      </c>
      <c r="H21">
        <f>H5</f>
        <v>0.91610186017854023</v>
      </c>
      <c r="I21">
        <f>K5</f>
        <v>0.99138745213406054</v>
      </c>
      <c r="J21">
        <f>N5</f>
        <v>0.88866890437745838</v>
      </c>
      <c r="K21">
        <f>Q5</f>
        <v>0.8980710464160877</v>
      </c>
    </row>
    <row r="22" spans="2:17" x14ac:dyDescent="0.25">
      <c r="B22">
        <v>0.30510000000100002</v>
      </c>
      <c r="C22">
        <v>0.91530000000300005</v>
      </c>
      <c r="D22">
        <v>1.2204000000040001</v>
      </c>
      <c r="E22">
        <v>0.61020000000200003</v>
      </c>
      <c r="G22" s="7" t="s">
        <v>82</v>
      </c>
      <c r="H22">
        <f>H18</f>
        <v>7.4694107430797102E-2</v>
      </c>
      <c r="I22">
        <f>K18</f>
        <v>6.5639460812256106E-2</v>
      </c>
      <c r="J22">
        <f>N18</f>
        <v>4.5174874047932294E-2</v>
      </c>
      <c r="K22">
        <f>Q18</f>
        <v>2.2445183962255252E-2</v>
      </c>
    </row>
    <row r="23" spans="2:17" x14ac:dyDescent="0.25">
      <c r="B23">
        <v>0.91530000000300005</v>
      </c>
      <c r="C23">
        <v>1.222405676763</v>
      </c>
      <c r="D23">
        <v>0.91530000000300005</v>
      </c>
      <c r="E23">
        <v>1.2204000000040001</v>
      </c>
    </row>
    <row r="24" spans="2:17" x14ac:dyDescent="0.25">
      <c r="B24">
        <v>1.2204000000040001</v>
      </c>
      <c r="C24">
        <v>1.2204000000040001</v>
      </c>
      <c r="D24">
        <v>0.91530000000300005</v>
      </c>
      <c r="E24">
        <v>0.91530000000300005</v>
      </c>
    </row>
    <row r="25" spans="2:17" x14ac:dyDescent="0.25">
      <c r="B25">
        <v>0.91530000000300005</v>
      </c>
      <c r="C25">
        <v>1.5255000000050001</v>
      </c>
      <c r="D25">
        <v>0.30510000000100002</v>
      </c>
      <c r="E25">
        <v>0.91530000000300005</v>
      </c>
    </row>
    <row r="26" spans="2:17" x14ac:dyDescent="0.25">
      <c r="B26">
        <v>0.91572428847099996</v>
      </c>
      <c r="C26">
        <v>0.91530000000300005</v>
      </c>
      <c r="D26">
        <v>0.91530000000300005</v>
      </c>
      <c r="E26">
        <v>0.91530000000300005</v>
      </c>
    </row>
    <row r="27" spans="2:17" x14ac:dyDescent="0.25">
      <c r="B27">
        <v>0.91530000000300005</v>
      </c>
      <c r="C27">
        <v>1.2204000000040001</v>
      </c>
      <c r="D27">
        <v>0.91530000000300005</v>
      </c>
      <c r="E27">
        <v>1.2204000000040001</v>
      </c>
    </row>
    <row r="28" spans="2:17" x14ac:dyDescent="0.25">
      <c r="B28">
        <v>0.91580119928699999</v>
      </c>
      <c r="C28">
        <v>0.92268943506099999</v>
      </c>
      <c r="D28">
        <v>0.91530000000300005</v>
      </c>
      <c r="E28">
        <v>0.91530000000300005</v>
      </c>
    </row>
    <row r="29" spans="2:17" x14ac:dyDescent="0.25">
      <c r="B29">
        <v>1.220789647273</v>
      </c>
      <c r="C29">
        <v>1.2204000000040001</v>
      </c>
      <c r="D29">
        <v>0.92352396971999995</v>
      </c>
      <c r="E29">
        <v>1.2204816374530001</v>
      </c>
    </row>
    <row r="30" spans="2:17" x14ac:dyDescent="0.25">
      <c r="B30">
        <v>1.2204000000040001</v>
      </c>
      <c r="C30">
        <v>1.656184664959</v>
      </c>
      <c r="D30">
        <v>0.61020000000200003</v>
      </c>
      <c r="E30">
        <v>0.91530000000300005</v>
      </c>
    </row>
    <row r="31" spans="2:17" x14ac:dyDescent="0.25">
      <c r="B31">
        <v>0.61020000000200003</v>
      </c>
      <c r="C31">
        <v>0.30510000000100002</v>
      </c>
      <c r="D31">
        <v>0.61022222222400002</v>
      </c>
      <c r="E31">
        <v>0.91530000000300005</v>
      </c>
    </row>
    <row r="32" spans="2:17" x14ac:dyDescent="0.25">
      <c r="B32">
        <v>0.91639452465600002</v>
      </c>
      <c r="C32">
        <v>0.30510000000100002</v>
      </c>
      <c r="D32">
        <v>0.61020000000200003</v>
      </c>
      <c r="E32">
        <v>0.91530000000300005</v>
      </c>
    </row>
    <row r="33" spans="2:5" x14ac:dyDescent="0.25">
      <c r="B33">
        <v>0.91530000000300005</v>
      </c>
      <c r="C33">
        <v>0.91691372466400001</v>
      </c>
      <c r="D33">
        <v>1.2204000000040001</v>
      </c>
      <c r="E33">
        <v>0.61020000000200003</v>
      </c>
    </row>
    <row r="34" spans="2:5" x14ac:dyDescent="0.25">
      <c r="B34">
        <v>0.91530000000300005</v>
      </c>
      <c r="C34">
        <v>1.5255000000050001</v>
      </c>
      <c r="D34">
        <v>0.30510000000100002</v>
      </c>
      <c r="E34">
        <v>1.2204000000040001</v>
      </c>
    </row>
    <row r="35" spans="2:5" x14ac:dyDescent="0.25">
      <c r="B35">
        <v>0.91533333333599998</v>
      </c>
      <c r="C35">
        <v>1.2204000000040001</v>
      </c>
      <c r="D35">
        <v>0.91530000000300005</v>
      </c>
      <c r="E35">
        <v>1.2204000000040001</v>
      </c>
    </row>
    <row r="36" spans="2:5" x14ac:dyDescent="0.25">
      <c r="B36">
        <v>0.91530000000300005</v>
      </c>
      <c r="C36">
        <v>0.91530000000300005</v>
      </c>
      <c r="D36">
        <v>0.91530000000300005</v>
      </c>
      <c r="E36">
        <v>0.91530000000300005</v>
      </c>
    </row>
    <row r="37" spans="2:5" x14ac:dyDescent="0.25">
      <c r="B37">
        <v>0.91530000000300005</v>
      </c>
      <c r="C37">
        <v>0.91530000000300005</v>
      </c>
      <c r="D37">
        <v>0.91718800025799996</v>
      </c>
      <c r="E37">
        <v>1.2204000000040001</v>
      </c>
    </row>
    <row r="38" spans="2:5" x14ac:dyDescent="0.25">
      <c r="B38">
        <v>0.61020000000200003</v>
      </c>
      <c r="C38">
        <v>1.220444444448</v>
      </c>
      <c r="D38">
        <v>1.2204000000040001</v>
      </c>
      <c r="E38">
        <v>0.91530000000300005</v>
      </c>
    </row>
    <row r="39" spans="2:5" x14ac:dyDescent="0.25">
      <c r="B39">
        <v>0.915326595774</v>
      </c>
      <c r="C39">
        <v>0.91530000000300005</v>
      </c>
      <c r="D39">
        <v>0.91530000000300005</v>
      </c>
      <c r="E39">
        <v>1.2204000000040001</v>
      </c>
    </row>
    <row r="40" spans="2:5" x14ac:dyDescent="0.25">
      <c r="B40">
        <v>0.91530000000300005</v>
      </c>
      <c r="C40">
        <v>1.2204000000040001</v>
      </c>
      <c r="D40">
        <v>0.91530000000300005</v>
      </c>
      <c r="E40">
        <v>0.91530000000300005</v>
      </c>
    </row>
    <row r="41" spans="2:5" x14ac:dyDescent="0.25">
      <c r="B41">
        <v>0.61020000000200003</v>
      </c>
      <c r="C41">
        <v>0.61020000000200003</v>
      </c>
      <c r="D41">
        <v>0.91530000000300005</v>
      </c>
      <c r="E41">
        <v>0.61020000000200003</v>
      </c>
    </row>
    <row r="42" spans="2:5" x14ac:dyDescent="0.25">
      <c r="B42">
        <v>1.222507013815</v>
      </c>
      <c r="C42">
        <v>0.91530000000300005</v>
      </c>
      <c r="D42">
        <v>0.91530000000300005</v>
      </c>
      <c r="E42">
        <v>0.91530000000300005</v>
      </c>
    </row>
    <row r="43" spans="2:5" x14ac:dyDescent="0.25">
      <c r="B43">
        <v>1.2204000000040001</v>
      </c>
      <c r="C43">
        <v>1.2204000000040001</v>
      </c>
      <c r="D43">
        <v>1.2204000000040001</v>
      </c>
      <c r="E43">
        <v>0.91546799718100003</v>
      </c>
    </row>
    <row r="44" spans="2:5" x14ac:dyDescent="0.25">
      <c r="B44">
        <v>1.5255000000050001</v>
      </c>
      <c r="C44">
        <v>0.91530000000300005</v>
      </c>
      <c r="D44">
        <v>0.91530000000300005</v>
      </c>
      <c r="E44">
        <v>1.2204000000040001</v>
      </c>
    </row>
    <row r="45" spans="2:5" x14ac:dyDescent="0.25">
      <c r="B45">
        <v>0.91530000000300005</v>
      </c>
      <c r="C45">
        <v>0.91530000000300005</v>
      </c>
      <c r="D45">
        <v>0.61020000000200003</v>
      </c>
      <c r="E45">
        <v>1.967326072538</v>
      </c>
    </row>
    <row r="46" spans="2:5" x14ac:dyDescent="0.25">
      <c r="B46">
        <v>1.2204000000040001</v>
      </c>
      <c r="C46">
        <v>1.2204000000040001</v>
      </c>
      <c r="D46">
        <v>0.91530000000300005</v>
      </c>
      <c r="E46">
        <v>0.61020000000200003</v>
      </c>
    </row>
    <row r="47" spans="2:5" x14ac:dyDescent="0.25">
      <c r="B47">
        <v>0.61020000000200003</v>
      </c>
      <c r="C47">
        <v>1.5255000000050001</v>
      </c>
      <c r="D47">
        <v>0.91530000000300005</v>
      </c>
      <c r="E47">
        <v>0.61020000000200003</v>
      </c>
    </row>
    <row r="48" spans="2:5" x14ac:dyDescent="0.25">
      <c r="B48">
        <v>0.91530000000300005</v>
      </c>
      <c r="C48">
        <v>0.91530000000300005</v>
      </c>
      <c r="D48">
        <v>1.2204000000040001</v>
      </c>
      <c r="E48">
        <v>0.91530000000300005</v>
      </c>
    </row>
    <row r="49" spans="2:5" x14ac:dyDescent="0.25">
      <c r="B49">
        <v>0.30510000000100002</v>
      </c>
      <c r="C49">
        <v>1.5255000000050001</v>
      </c>
      <c r="D49">
        <v>0.61020000000200003</v>
      </c>
      <c r="E49">
        <v>0.91530000000300005</v>
      </c>
    </row>
    <row r="50" spans="2:5" x14ac:dyDescent="0.25">
      <c r="B50">
        <v>0.91530000000300005</v>
      </c>
      <c r="C50">
        <v>0.61060000000799997</v>
      </c>
      <c r="D50">
        <v>0.91530000000300005</v>
      </c>
      <c r="E50">
        <v>0.91656936532099997</v>
      </c>
    </row>
    <row r="51" spans="2:5" x14ac:dyDescent="0.25">
      <c r="B51">
        <v>0.91530000000300005</v>
      </c>
      <c r="C51">
        <v>0.91530000000300005</v>
      </c>
      <c r="D51">
        <v>0.61020000000200003</v>
      </c>
      <c r="E51">
        <v>0.91530000000300005</v>
      </c>
    </row>
    <row r="52" spans="2:5" x14ac:dyDescent="0.25">
      <c r="B52" s="7">
        <f>AVERAGE(B2:B51)</f>
        <v>0.91610186017854023</v>
      </c>
      <c r="C52">
        <v>0.91530000000300005</v>
      </c>
      <c r="D52">
        <v>0.91530000000300005</v>
      </c>
      <c r="E52">
        <v>1.2204000000040001</v>
      </c>
    </row>
    <row r="53" spans="2:5" x14ac:dyDescent="0.25">
      <c r="C53">
        <v>1.5395876522780001</v>
      </c>
      <c r="D53">
        <v>1.118633333337</v>
      </c>
      <c r="E53">
        <v>0.91530000000300005</v>
      </c>
    </row>
    <row r="54" spans="2:5" x14ac:dyDescent="0.25">
      <c r="C54">
        <v>0.91580119928699999</v>
      </c>
      <c r="D54">
        <v>1.220582246283</v>
      </c>
      <c r="E54">
        <v>0.61020000000200003</v>
      </c>
    </row>
    <row r="55" spans="2:5" x14ac:dyDescent="0.25">
      <c r="C55">
        <v>1.2204000000040001</v>
      </c>
      <c r="D55">
        <v>1.2204000000040001</v>
      </c>
      <c r="E55">
        <v>1.2204000000040001</v>
      </c>
    </row>
    <row r="56" spans="2:5" x14ac:dyDescent="0.25">
      <c r="C56">
        <v>1.2204000000040001</v>
      </c>
      <c r="D56">
        <v>1.2204000000040001</v>
      </c>
      <c r="E56">
        <v>0.91530000000300005</v>
      </c>
    </row>
    <row r="57" spans="2:5" x14ac:dyDescent="0.25">
      <c r="C57">
        <v>0.91530000000300005</v>
      </c>
      <c r="D57">
        <v>0.91530000000300005</v>
      </c>
      <c r="E57">
        <v>0.61020000000200003</v>
      </c>
    </row>
    <row r="58" spans="2:5" x14ac:dyDescent="0.25">
      <c r="C58">
        <v>1.2204000000040001</v>
      </c>
      <c r="D58">
        <v>0.61020000000200003</v>
      </c>
      <c r="E58">
        <v>0.91530000000300005</v>
      </c>
    </row>
    <row r="59" spans="2:5" x14ac:dyDescent="0.25">
      <c r="C59">
        <v>1.5255000000050001</v>
      </c>
      <c r="D59">
        <v>0.91530000000300005</v>
      </c>
      <c r="E59">
        <v>0.91530000000300005</v>
      </c>
    </row>
    <row r="60" spans="2:5" x14ac:dyDescent="0.25">
      <c r="C60">
        <v>0.91530000000300005</v>
      </c>
      <c r="D60">
        <v>1.2204000000040001</v>
      </c>
      <c r="E60">
        <v>1.221014225042</v>
      </c>
    </row>
    <row r="61" spans="2:5" x14ac:dyDescent="0.25">
      <c r="C61">
        <v>1.2204000000040001</v>
      </c>
      <c r="D61">
        <v>0.61020000000200003</v>
      </c>
      <c r="E61">
        <v>0.61020000000200003</v>
      </c>
    </row>
    <row r="62" spans="2:5" x14ac:dyDescent="0.25">
      <c r="C62">
        <v>1.2204000000040001</v>
      </c>
      <c r="D62">
        <v>0.91530000000300005</v>
      </c>
      <c r="E62">
        <v>0.61020000000200003</v>
      </c>
    </row>
    <row r="63" spans="2:5" x14ac:dyDescent="0.25">
      <c r="C63">
        <v>1.2204000000040001</v>
      </c>
      <c r="D63">
        <v>1.2204000000040001</v>
      </c>
      <c r="E63">
        <v>0.61020000000200003</v>
      </c>
    </row>
    <row r="64" spans="2:5" x14ac:dyDescent="0.25">
      <c r="C64">
        <v>1.2204000000040001</v>
      </c>
      <c r="D64">
        <v>1.2209736502540001</v>
      </c>
      <c r="E64">
        <v>0.91629214413500004</v>
      </c>
    </row>
    <row r="65" spans="3:5" x14ac:dyDescent="0.25">
      <c r="C65">
        <v>1.2204000000040001</v>
      </c>
      <c r="D65">
        <v>1.2204000000040001</v>
      </c>
      <c r="E65">
        <v>0.91530000000300005</v>
      </c>
    </row>
    <row r="66" spans="3:5" x14ac:dyDescent="0.25">
      <c r="C66">
        <v>0.91530000000300005</v>
      </c>
      <c r="D66">
        <v>0.92289895828400004</v>
      </c>
      <c r="E66">
        <v>1.5255000000050001</v>
      </c>
    </row>
    <row r="67" spans="3:5" x14ac:dyDescent="0.25">
      <c r="C67">
        <v>0.61020000000200003</v>
      </c>
      <c r="D67">
        <v>0.30520000000300002</v>
      </c>
      <c r="E67">
        <v>0.91530000000300005</v>
      </c>
    </row>
    <row r="68" spans="3:5" x14ac:dyDescent="0.25">
      <c r="C68">
        <v>1.2204000000040001</v>
      </c>
      <c r="D68">
        <v>1.2204000000040001</v>
      </c>
      <c r="E68">
        <v>1.2204000000040001</v>
      </c>
    </row>
    <row r="69" spans="3:5" x14ac:dyDescent="0.25">
      <c r="C69">
        <v>0.61022222222400002</v>
      </c>
      <c r="D69">
        <v>0.91530000000300005</v>
      </c>
      <c r="E69">
        <v>0.30510000000100002</v>
      </c>
    </row>
    <row r="70" spans="3:5" x14ac:dyDescent="0.25">
      <c r="C70">
        <v>0.91530000000300005</v>
      </c>
      <c r="D70">
        <v>0.91530000000300005</v>
      </c>
      <c r="E70">
        <v>0.61020000000200003</v>
      </c>
    </row>
    <row r="71" spans="3:5" x14ac:dyDescent="0.25">
      <c r="C71">
        <v>1.5276068351000001</v>
      </c>
      <c r="D71">
        <v>1.2204000000040001</v>
      </c>
      <c r="E71">
        <v>1.5255000000050001</v>
      </c>
    </row>
    <row r="72" spans="3:5" x14ac:dyDescent="0.25">
      <c r="C72">
        <v>0.91530000000300005</v>
      </c>
      <c r="D72">
        <v>0.91530000000300005</v>
      </c>
      <c r="E72">
        <v>0.91684217033799997</v>
      </c>
    </row>
    <row r="73" spans="3:5" x14ac:dyDescent="0.25">
      <c r="C73">
        <v>1.2204000000040001</v>
      </c>
      <c r="D73">
        <v>1.2204000000040001</v>
      </c>
      <c r="E73">
        <v>0.61020000000200003</v>
      </c>
    </row>
    <row r="74" spans="3:5" x14ac:dyDescent="0.25">
      <c r="C74">
        <v>0.61020000000200003</v>
      </c>
      <c r="D74">
        <v>0.91530000000300005</v>
      </c>
      <c r="E74">
        <v>1.2204000000040001</v>
      </c>
    </row>
    <row r="75" spans="3:5" x14ac:dyDescent="0.25">
      <c r="C75">
        <v>0.61020000000200003</v>
      </c>
      <c r="D75">
        <v>1.3364599372699999</v>
      </c>
      <c r="E75">
        <v>0.91530000000300005</v>
      </c>
    </row>
    <row r="76" spans="3:5" x14ac:dyDescent="0.25">
      <c r="C76">
        <v>0.915326595774</v>
      </c>
      <c r="D76">
        <v>1.323053183736</v>
      </c>
      <c r="E76">
        <v>0.91530000000300005</v>
      </c>
    </row>
    <row r="77" spans="3:5" x14ac:dyDescent="0.25">
      <c r="C77">
        <v>0.91530000000300005</v>
      </c>
      <c r="D77">
        <v>0.61020000000200003</v>
      </c>
      <c r="E77">
        <v>0.61020000000200003</v>
      </c>
    </row>
    <row r="78" spans="3:5" x14ac:dyDescent="0.25">
      <c r="C78">
        <v>1.5255000000050001</v>
      </c>
      <c r="D78">
        <v>0.91530000000300005</v>
      </c>
      <c r="E78">
        <v>0.91530000000300005</v>
      </c>
    </row>
    <row r="79" spans="3:5" x14ac:dyDescent="0.25">
      <c r="C79">
        <v>0.91530000000300005</v>
      </c>
      <c r="D79">
        <v>1.2204000000040001</v>
      </c>
      <c r="E79">
        <v>0.91530000000300005</v>
      </c>
    </row>
    <row r="80" spans="3:5" x14ac:dyDescent="0.25">
      <c r="C80">
        <v>0.61020000000200003</v>
      </c>
      <c r="D80">
        <v>0.61020000000200003</v>
      </c>
      <c r="E80">
        <v>0.91530000000300005</v>
      </c>
    </row>
    <row r="81" spans="3:5" x14ac:dyDescent="0.25">
      <c r="C81">
        <v>1.5255000000050001</v>
      </c>
      <c r="D81">
        <v>0.91530000000300005</v>
      </c>
      <c r="E81">
        <v>0.92371612357499999</v>
      </c>
    </row>
    <row r="82" spans="3:5" x14ac:dyDescent="0.25">
      <c r="C82">
        <v>0.91530000000300005</v>
      </c>
      <c r="D82">
        <v>0.61020000000200003</v>
      </c>
      <c r="E82">
        <v>0.91530000000300005</v>
      </c>
    </row>
    <row r="83" spans="3:5" x14ac:dyDescent="0.25">
      <c r="C83">
        <v>0.91530000000300005</v>
      </c>
      <c r="D83">
        <v>0.61084038065199997</v>
      </c>
      <c r="E83">
        <v>0.91530000000300005</v>
      </c>
    </row>
    <row r="84" spans="3:5" x14ac:dyDescent="0.25">
      <c r="C84">
        <v>1.2204000000040001</v>
      </c>
      <c r="D84">
        <v>0.61020000000200003</v>
      </c>
      <c r="E84">
        <v>0.61020000000200003</v>
      </c>
    </row>
    <row r="85" spans="3:5" x14ac:dyDescent="0.25">
      <c r="C85">
        <v>0.30510000000100002</v>
      </c>
      <c r="D85">
        <v>0.91530000000300005</v>
      </c>
      <c r="E85">
        <v>0.61020000000200003</v>
      </c>
    </row>
    <row r="86" spans="3:5" x14ac:dyDescent="0.25">
      <c r="C86">
        <v>0.91530000000300005</v>
      </c>
      <c r="D86">
        <v>0.61020000000200003</v>
      </c>
      <c r="E86">
        <v>0.30510000000100002</v>
      </c>
    </row>
    <row r="87" spans="3:5" x14ac:dyDescent="0.25">
      <c r="C87">
        <v>0.61020000000200003</v>
      </c>
      <c r="D87">
        <v>0.30510000000100002</v>
      </c>
      <c r="E87">
        <v>0.91530000000300005</v>
      </c>
    </row>
    <row r="88" spans="3:5" x14ac:dyDescent="0.25">
      <c r="C88">
        <v>0.91530000000300005</v>
      </c>
      <c r="D88">
        <v>0.30510000000100002</v>
      </c>
      <c r="E88">
        <v>0.65088199458200002</v>
      </c>
    </row>
    <row r="89" spans="3:5" x14ac:dyDescent="0.25">
      <c r="C89">
        <v>0.91530000000300005</v>
      </c>
      <c r="D89">
        <v>0.61020000000200003</v>
      </c>
      <c r="E89">
        <v>0.61020000000200003</v>
      </c>
    </row>
    <row r="90" spans="3:5" x14ac:dyDescent="0.25">
      <c r="C90">
        <v>1.5255000000050001</v>
      </c>
      <c r="D90">
        <v>1.2204000000040001</v>
      </c>
      <c r="E90">
        <v>0.91530000000300005</v>
      </c>
    </row>
    <row r="91" spans="3:5" x14ac:dyDescent="0.25">
      <c r="C91">
        <v>0.91530000000300005</v>
      </c>
      <c r="D91">
        <v>1.5384070988680001</v>
      </c>
      <c r="E91">
        <v>0.61106566023499997</v>
      </c>
    </row>
    <row r="92" spans="3:5" x14ac:dyDescent="0.25">
      <c r="C92">
        <v>0.30510000000100002</v>
      </c>
      <c r="D92">
        <v>1.2204000000040001</v>
      </c>
      <c r="E92">
        <v>0.91530000000300005</v>
      </c>
    </row>
    <row r="93" spans="3:5" x14ac:dyDescent="0.25">
      <c r="C93">
        <v>0.91530000000300005</v>
      </c>
      <c r="D93">
        <v>1.2204000000040001</v>
      </c>
      <c r="E93">
        <v>0.91530000000300005</v>
      </c>
    </row>
    <row r="94" spans="3:5" x14ac:dyDescent="0.25">
      <c r="C94">
        <v>1.220600000008</v>
      </c>
      <c r="D94">
        <v>0.61020000000200003</v>
      </c>
      <c r="E94">
        <v>0.30510000000100002</v>
      </c>
    </row>
    <row r="95" spans="3:5" x14ac:dyDescent="0.25">
      <c r="C95">
        <v>1.2210915012470001</v>
      </c>
      <c r="D95">
        <v>0.91530000000300005</v>
      </c>
      <c r="E95">
        <v>1.2204000000040001</v>
      </c>
    </row>
    <row r="96" spans="3:5" x14ac:dyDescent="0.25">
      <c r="C96">
        <v>0.30510000000100002</v>
      </c>
      <c r="D96">
        <v>0.61020000000200003</v>
      </c>
      <c r="E96">
        <v>1.2204000000040001</v>
      </c>
    </row>
    <row r="97" spans="3:5" x14ac:dyDescent="0.25">
      <c r="C97">
        <v>0.30511111111200001</v>
      </c>
      <c r="D97">
        <v>0.91550000000700005</v>
      </c>
      <c r="E97">
        <v>0.61040000000600003</v>
      </c>
    </row>
    <row r="98" spans="3:5" x14ac:dyDescent="0.25">
      <c r="C98">
        <v>1.2204000000040001</v>
      </c>
      <c r="D98">
        <v>0.61020000000200003</v>
      </c>
      <c r="E98">
        <v>0.61030000000399998</v>
      </c>
    </row>
    <row r="99" spans="3:5" x14ac:dyDescent="0.25">
      <c r="C99">
        <v>0.30510000000100002</v>
      </c>
      <c r="D99">
        <v>1.2204000000040001</v>
      </c>
      <c r="E99">
        <v>0.61020000000200003</v>
      </c>
    </row>
    <row r="100" spans="3:5" x14ac:dyDescent="0.25">
      <c r="C100">
        <v>0.91530000000300005</v>
      </c>
      <c r="D100">
        <v>0.61020000000200003</v>
      </c>
      <c r="E100">
        <v>0.91530000000300005</v>
      </c>
    </row>
    <row r="101" spans="3:5" x14ac:dyDescent="0.25">
      <c r="C101">
        <v>0.98059810808299996</v>
      </c>
      <c r="D101">
        <v>0.30510000000100002</v>
      </c>
      <c r="E101">
        <v>1.2241732077850001</v>
      </c>
    </row>
    <row r="102" spans="3:5" x14ac:dyDescent="0.25">
      <c r="C102" s="7">
        <f>AVERAGE(C2:C101)</f>
        <v>0.99138745213406054</v>
      </c>
      <c r="D102">
        <v>0.91530000000300005</v>
      </c>
      <c r="E102">
        <v>1.5255000000050001</v>
      </c>
    </row>
    <row r="103" spans="3:5" x14ac:dyDescent="0.25">
      <c r="D103">
        <v>0.91686666667000005</v>
      </c>
      <c r="E103">
        <v>0.91530000000300005</v>
      </c>
    </row>
    <row r="104" spans="3:5" x14ac:dyDescent="0.25">
      <c r="D104">
        <v>0.61020000000200003</v>
      </c>
      <c r="E104">
        <v>0.61020000000200003</v>
      </c>
    </row>
    <row r="105" spans="3:5" x14ac:dyDescent="0.25">
      <c r="D105">
        <v>1.5304000000060001</v>
      </c>
      <c r="E105">
        <v>0.91530000000300005</v>
      </c>
    </row>
    <row r="106" spans="3:5" x14ac:dyDescent="0.25">
      <c r="D106">
        <v>0.61020000000200003</v>
      </c>
      <c r="E106">
        <v>0.91530000000300005</v>
      </c>
    </row>
    <row r="107" spans="3:5" x14ac:dyDescent="0.25">
      <c r="D107">
        <v>0.91530000000300005</v>
      </c>
      <c r="E107">
        <v>0.61020000000200003</v>
      </c>
    </row>
    <row r="108" spans="3:5" x14ac:dyDescent="0.25">
      <c r="D108">
        <v>0.91530000000300005</v>
      </c>
      <c r="E108">
        <v>0.91530000000300005</v>
      </c>
    </row>
    <row r="109" spans="3:5" x14ac:dyDescent="0.25">
      <c r="D109">
        <v>0.61020000000200003</v>
      </c>
      <c r="E109">
        <v>0.61020000000200003</v>
      </c>
    </row>
    <row r="110" spans="3:5" x14ac:dyDescent="0.25">
      <c r="D110">
        <v>0.91530000000300005</v>
      </c>
      <c r="E110">
        <v>0.91530000000300005</v>
      </c>
    </row>
    <row r="111" spans="3:5" x14ac:dyDescent="0.25">
      <c r="D111">
        <v>0.91530000000300005</v>
      </c>
      <c r="E111">
        <v>0.30510000000100002</v>
      </c>
    </row>
    <row r="112" spans="3:5" x14ac:dyDescent="0.25">
      <c r="D112">
        <v>0.91530000000300005</v>
      </c>
      <c r="E112">
        <v>1.2204000000040001</v>
      </c>
    </row>
    <row r="113" spans="4:5" x14ac:dyDescent="0.25">
      <c r="D113">
        <v>0.61020000000200003</v>
      </c>
      <c r="E113">
        <v>0.61020000000200003</v>
      </c>
    </row>
    <row r="114" spans="4:5" x14ac:dyDescent="0.25">
      <c r="D114">
        <v>0.61020000000200003</v>
      </c>
      <c r="E114">
        <v>1.2220979184909999</v>
      </c>
    </row>
    <row r="115" spans="4:5" x14ac:dyDescent="0.25">
      <c r="D115">
        <v>1.2214198581310001</v>
      </c>
      <c r="E115">
        <v>1.2204000000040001</v>
      </c>
    </row>
    <row r="116" spans="4:5" x14ac:dyDescent="0.25">
      <c r="D116">
        <v>0.30510000000100002</v>
      </c>
      <c r="E116">
        <v>0.91530000000300005</v>
      </c>
    </row>
    <row r="117" spans="4:5" x14ac:dyDescent="0.25">
      <c r="D117">
        <v>0.91530000000300005</v>
      </c>
      <c r="E117">
        <v>0.91530000000300005</v>
      </c>
    </row>
    <row r="118" spans="4:5" x14ac:dyDescent="0.25">
      <c r="D118">
        <v>1.2204000000040001</v>
      </c>
      <c r="E118">
        <v>0.91530000000300005</v>
      </c>
    </row>
    <row r="119" spans="4:5" x14ac:dyDescent="0.25">
      <c r="D119">
        <v>0.61020000000200003</v>
      </c>
      <c r="E119">
        <v>0.91530000000300005</v>
      </c>
    </row>
    <row r="120" spans="4:5" x14ac:dyDescent="0.25">
      <c r="D120">
        <v>0.61020000000200003</v>
      </c>
      <c r="E120">
        <v>0.61020000000200003</v>
      </c>
    </row>
    <row r="121" spans="4:5" x14ac:dyDescent="0.25">
      <c r="D121">
        <v>0.91530000000300005</v>
      </c>
      <c r="E121">
        <v>0.61020000000200003</v>
      </c>
    </row>
    <row r="122" spans="4:5" x14ac:dyDescent="0.25">
      <c r="D122">
        <v>0.71176666666900001</v>
      </c>
      <c r="E122">
        <v>1.2204000000040001</v>
      </c>
    </row>
    <row r="123" spans="4:5" x14ac:dyDescent="0.25">
      <c r="D123">
        <v>1.2253000000050001</v>
      </c>
      <c r="E123">
        <v>0.91530000000300005</v>
      </c>
    </row>
    <row r="124" spans="4:5" x14ac:dyDescent="0.25">
      <c r="D124">
        <v>0.91530000000300005</v>
      </c>
      <c r="E124">
        <v>0.30510000000100002</v>
      </c>
    </row>
    <row r="125" spans="4:5" x14ac:dyDescent="0.25">
      <c r="D125">
        <v>0.91674478006500004</v>
      </c>
      <c r="E125">
        <v>0.61020000000200003</v>
      </c>
    </row>
    <row r="126" spans="4:5" x14ac:dyDescent="0.25">
      <c r="D126">
        <v>0.61020000000200003</v>
      </c>
      <c r="E126">
        <v>0.91530000000300005</v>
      </c>
    </row>
    <row r="127" spans="4:5" x14ac:dyDescent="0.25">
      <c r="D127">
        <v>0.91530000000300005</v>
      </c>
      <c r="E127">
        <v>1.2204000000040001</v>
      </c>
    </row>
    <row r="128" spans="4:5" x14ac:dyDescent="0.25">
      <c r="D128">
        <v>0.91530000000300005</v>
      </c>
      <c r="E128">
        <v>1.2204000000040001</v>
      </c>
    </row>
    <row r="129" spans="4:5" x14ac:dyDescent="0.25">
      <c r="D129">
        <v>1.2204000000040001</v>
      </c>
      <c r="E129">
        <v>0.91530000000300005</v>
      </c>
    </row>
    <row r="130" spans="4:5" x14ac:dyDescent="0.25">
      <c r="D130">
        <v>1.2204000000040001</v>
      </c>
      <c r="E130">
        <v>0.91530000000300005</v>
      </c>
    </row>
    <row r="131" spans="4:5" x14ac:dyDescent="0.25">
      <c r="D131">
        <v>1.2308922936190001</v>
      </c>
      <c r="E131">
        <v>0.91530000000300005</v>
      </c>
    </row>
    <row r="132" spans="4:5" x14ac:dyDescent="0.25">
      <c r="D132">
        <v>0.91530000000300005</v>
      </c>
      <c r="E132">
        <v>0.91530000000300005</v>
      </c>
    </row>
    <row r="133" spans="4:5" x14ac:dyDescent="0.25">
      <c r="D133">
        <v>1.2204000000040001</v>
      </c>
      <c r="E133">
        <v>0.91530000000300005</v>
      </c>
    </row>
    <row r="134" spans="4:5" x14ac:dyDescent="0.25">
      <c r="D134">
        <v>1.221645148516</v>
      </c>
      <c r="E134">
        <v>0.91530000000300005</v>
      </c>
    </row>
    <row r="135" spans="4:5" x14ac:dyDescent="0.25">
      <c r="D135">
        <v>1.2204000000040001</v>
      </c>
      <c r="E135">
        <v>0.91530000000300005</v>
      </c>
    </row>
    <row r="136" spans="4:5" x14ac:dyDescent="0.25">
      <c r="D136">
        <v>1.2204000000040001</v>
      </c>
      <c r="E136">
        <v>1.2204000000040001</v>
      </c>
    </row>
    <row r="137" spans="4:5" x14ac:dyDescent="0.25">
      <c r="D137">
        <v>0.91530000000300005</v>
      </c>
      <c r="E137">
        <v>0.91530000000300005</v>
      </c>
    </row>
    <row r="138" spans="4:5" x14ac:dyDescent="0.25">
      <c r="D138">
        <v>0.61537386395000004</v>
      </c>
      <c r="E138">
        <v>0.61020000000200003</v>
      </c>
    </row>
    <row r="139" spans="4:5" x14ac:dyDescent="0.25">
      <c r="D139">
        <v>0.30510000000100002</v>
      </c>
      <c r="E139">
        <v>0.91530000000300005</v>
      </c>
    </row>
    <row r="140" spans="4:5" x14ac:dyDescent="0.25">
      <c r="D140">
        <v>0.91530000000300005</v>
      </c>
      <c r="E140">
        <v>0.91530000000300005</v>
      </c>
    </row>
    <row r="141" spans="4:5" x14ac:dyDescent="0.25">
      <c r="D141">
        <v>0.91530000000300005</v>
      </c>
      <c r="E141">
        <v>0.91530000000300005</v>
      </c>
    </row>
    <row r="142" spans="4:5" x14ac:dyDescent="0.25">
      <c r="D142">
        <v>0.91530000000300005</v>
      </c>
      <c r="E142">
        <v>1.2204000000040001</v>
      </c>
    </row>
    <row r="143" spans="4:5" x14ac:dyDescent="0.25">
      <c r="D143">
        <v>0.93349356470199996</v>
      </c>
      <c r="E143">
        <v>1.858833333345</v>
      </c>
    </row>
    <row r="144" spans="4:5" x14ac:dyDescent="0.25">
      <c r="D144">
        <v>0.61020000000200003</v>
      </c>
      <c r="E144">
        <v>0.61020000000200003</v>
      </c>
    </row>
    <row r="145" spans="4:5" x14ac:dyDescent="0.25">
      <c r="D145">
        <v>1.5255000000050001</v>
      </c>
      <c r="E145">
        <v>0.91530000000300005</v>
      </c>
    </row>
    <row r="146" spans="4:5" x14ac:dyDescent="0.25">
      <c r="D146">
        <v>0.91530000000300005</v>
      </c>
      <c r="E146">
        <v>0.91637025238699998</v>
      </c>
    </row>
    <row r="147" spans="4:5" x14ac:dyDescent="0.25">
      <c r="D147">
        <v>0.91530000000300005</v>
      </c>
      <c r="E147">
        <v>1.2204000000040001</v>
      </c>
    </row>
    <row r="148" spans="4:5" x14ac:dyDescent="0.25">
      <c r="D148">
        <v>0.30510000000100002</v>
      </c>
      <c r="E148">
        <v>0.916857525605</v>
      </c>
    </row>
    <row r="149" spans="4:5" x14ac:dyDescent="0.25">
      <c r="D149">
        <v>0.30510000000100002</v>
      </c>
      <c r="E149">
        <v>0.91530000000300005</v>
      </c>
    </row>
    <row r="150" spans="4:5" x14ac:dyDescent="0.25">
      <c r="D150">
        <v>0.61020000000200003</v>
      </c>
      <c r="E150">
        <v>0.61020000000200003</v>
      </c>
    </row>
    <row r="151" spans="4:5" x14ac:dyDescent="0.25">
      <c r="D151">
        <v>0.91530000000300005</v>
      </c>
      <c r="E151">
        <v>0.91530000000300005</v>
      </c>
    </row>
    <row r="152" spans="4:5" x14ac:dyDescent="0.25">
      <c r="D152">
        <v>0.61020000000200003</v>
      </c>
      <c r="E152">
        <v>0.91530000000300005</v>
      </c>
    </row>
    <row r="153" spans="4:5" x14ac:dyDescent="0.25">
      <c r="D153">
        <v>1.2204000000040001</v>
      </c>
      <c r="E153">
        <v>1.264306003982</v>
      </c>
    </row>
    <row r="154" spans="4:5" x14ac:dyDescent="0.25">
      <c r="D154">
        <v>1.2204000000040001</v>
      </c>
      <c r="E154">
        <v>0.91530000000300005</v>
      </c>
    </row>
    <row r="155" spans="4:5" x14ac:dyDescent="0.25">
      <c r="D155">
        <v>0.93779698294799996</v>
      </c>
      <c r="E155">
        <v>0.91530000000300005</v>
      </c>
    </row>
    <row r="156" spans="4:5" x14ac:dyDescent="0.25">
      <c r="D156">
        <v>1.2204000000040001</v>
      </c>
      <c r="E156">
        <v>0.61020000000200003</v>
      </c>
    </row>
    <row r="157" spans="4:5" x14ac:dyDescent="0.25">
      <c r="D157">
        <v>0.91530000000300005</v>
      </c>
      <c r="E157">
        <v>0.61020000000200003</v>
      </c>
    </row>
    <row r="158" spans="4:5" x14ac:dyDescent="0.25">
      <c r="D158">
        <v>0.91530000000300005</v>
      </c>
      <c r="E158">
        <v>1.2204000000040001</v>
      </c>
    </row>
    <row r="159" spans="4:5" x14ac:dyDescent="0.25">
      <c r="D159">
        <v>0.91533333333599998</v>
      </c>
      <c r="E159">
        <v>1.5270666666720001</v>
      </c>
    </row>
    <row r="160" spans="4:5" x14ac:dyDescent="0.25">
      <c r="D160">
        <v>1.2204000000040001</v>
      </c>
      <c r="E160">
        <v>0.61020000000200003</v>
      </c>
    </row>
    <row r="161" spans="4:5" x14ac:dyDescent="0.25">
      <c r="D161">
        <v>0.91530000000300005</v>
      </c>
      <c r="E161">
        <v>0.61020000000200003</v>
      </c>
    </row>
    <row r="162" spans="4:5" x14ac:dyDescent="0.25">
      <c r="D162">
        <v>1.5255000000050001</v>
      </c>
      <c r="E162">
        <v>0.91530000000300005</v>
      </c>
    </row>
    <row r="163" spans="4:5" x14ac:dyDescent="0.25">
      <c r="D163">
        <v>0.91643363415099999</v>
      </c>
      <c r="E163">
        <v>0.91530000000300005</v>
      </c>
    </row>
    <row r="164" spans="4:5" x14ac:dyDescent="0.25">
      <c r="D164">
        <v>1.2204000000040001</v>
      </c>
      <c r="E164">
        <v>0.916161956118</v>
      </c>
    </row>
    <row r="165" spans="4:5" x14ac:dyDescent="0.25">
      <c r="D165">
        <v>1.2204000000040001</v>
      </c>
      <c r="E165">
        <v>0.61020000000200003</v>
      </c>
    </row>
    <row r="166" spans="4:5" x14ac:dyDescent="0.25">
      <c r="D166">
        <v>0.91530000000300005</v>
      </c>
      <c r="E166">
        <v>0.61020000000200003</v>
      </c>
    </row>
    <row r="167" spans="4:5" x14ac:dyDescent="0.25">
      <c r="D167">
        <v>0.61020000000200003</v>
      </c>
      <c r="E167">
        <v>0.91530000000300005</v>
      </c>
    </row>
    <row r="168" spans="4:5" x14ac:dyDescent="0.25">
      <c r="D168">
        <v>0.30510000000100002</v>
      </c>
      <c r="E168">
        <v>1.2204000000040001</v>
      </c>
    </row>
    <row r="169" spans="4:5" x14ac:dyDescent="0.25">
      <c r="D169">
        <v>1.2204000000040001</v>
      </c>
      <c r="E169">
        <v>0.61020000000200003</v>
      </c>
    </row>
    <row r="170" spans="4:5" x14ac:dyDescent="0.25">
      <c r="D170">
        <v>0.61020000000200003</v>
      </c>
      <c r="E170">
        <v>1.2204000000040001</v>
      </c>
    </row>
    <row r="171" spans="4:5" x14ac:dyDescent="0.25">
      <c r="D171">
        <v>0.91588086857700002</v>
      </c>
      <c r="E171">
        <v>1.2204000000040001</v>
      </c>
    </row>
    <row r="172" spans="4:5" x14ac:dyDescent="0.25">
      <c r="D172" s="7">
        <f>AVERAGE(D2:D171)</f>
        <v>0.88866890437745838</v>
      </c>
      <c r="E172">
        <v>1.256663510516</v>
      </c>
    </row>
    <row r="173" spans="4:5" x14ac:dyDescent="0.25">
      <c r="E173">
        <v>0.61020000000200003</v>
      </c>
    </row>
    <row r="174" spans="4:5" x14ac:dyDescent="0.25">
      <c r="E174">
        <v>1.2204000000040001</v>
      </c>
    </row>
    <row r="175" spans="4:5" x14ac:dyDescent="0.25">
      <c r="E175">
        <v>0.91530000000300005</v>
      </c>
    </row>
    <row r="176" spans="4:5" x14ac:dyDescent="0.25">
      <c r="E176">
        <v>1.2204000000040001</v>
      </c>
    </row>
    <row r="177" spans="5:5" x14ac:dyDescent="0.25">
      <c r="E177">
        <v>0.61034923804200003</v>
      </c>
    </row>
    <row r="178" spans="5:5" x14ac:dyDescent="0.25">
      <c r="E178">
        <v>0.91530000000300005</v>
      </c>
    </row>
    <row r="179" spans="5:5" x14ac:dyDescent="0.25">
      <c r="E179">
        <v>0.61020000000200003</v>
      </c>
    </row>
    <row r="180" spans="5:5" x14ac:dyDescent="0.25">
      <c r="E180">
        <v>0.61020000000200003</v>
      </c>
    </row>
    <row r="181" spans="5:5" x14ac:dyDescent="0.25">
      <c r="E181">
        <v>1.3286333333389999</v>
      </c>
    </row>
    <row r="182" spans="5:5" x14ac:dyDescent="0.25">
      <c r="E182">
        <v>0.91530000000300005</v>
      </c>
    </row>
    <row r="183" spans="5:5" x14ac:dyDescent="0.25">
      <c r="E183">
        <v>0.61993651771900005</v>
      </c>
    </row>
    <row r="184" spans="5:5" x14ac:dyDescent="0.25">
      <c r="E184">
        <v>1.2204000000040001</v>
      </c>
    </row>
    <row r="185" spans="5:5" x14ac:dyDescent="0.25">
      <c r="E185">
        <v>0.91530000000300005</v>
      </c>
    </row>
    <row r="186" spans="5:5" x14ac:dyDescent="0.25">
      <c r="E186">
        <v>0.91530000000300005</v>
      </c>
    </row>
    <row r="187" spans="5:5" x14ac:dyDescent="0.25">
      <c r="E187">
        <v>0.61020000000200003</v>
      </c>
    </row>
    <row r="188" spans="5:5" x14ac:dyDescent="0.25">
      <c r="E188">
        <v>1.220444444448</v>
      </c>
    </row>
    <row r="189" spans="5:5" x14ac:dyDescent="0.25">
      <c r="E189">
        <v>1.2204000000040001</v>
      </c>
    </row>
    <row r="190" spans="5:5" x14ac:dyDescent="0.25">
      <c r="E190">
        <v>0.91530000000300005</v>
      </c>
    </row>
    <row r="191" spans="5:5" x14ac:dyDescent="0.25">
      <c r="E191">
        <v>0.91530000000300005</v>
      </c>
    </row>
    <row r="192" spans="5:5" x14ac:dyDescent="0.25">
      <c r="E192">
        <v>0.91530000000300005</v>
      </c>
    </row>
    <row r="193" spans="5:5" x14ac:dyDescent="0.25">
      <c r="E193">
        <v>0.91686666667000005</v>
      </c>
    </row>
    <row r="194" spans="5:5" x14ac:dyDescent="0.25">
      <c r="E194">
        <v>0.61020000000200003</v>
      </c>
    </row>
    <row r="195" spans="5:5" x14ac:dyDescent="0.25">
      <c r="E195">
        <v>0.91530000000300005</v>
      </c>
    </row>
    <row r="196" spans="5:5" x14ac:dyDescent="0.25">
      <c r="E196">
        <v>0.30510000000100002</v>
      </c>
    </row>
    <row r="197" spans="5:5" x14ac:dyDescent="0.25">
      <c r="E197">
        <v>0.91530000000300005</v>
      </c>
    </row>
    <row r="198" spans="5:5" x14ac:dyDescent="0.25">
      <c r="E198">
        <v>0.91530000000300005</v>
      </c>
    </row>
    <row r="199" spans="5:5" x14ac:dyDescent="0.25">
      <c r="E199">
        <v>0.91530000000300005</v>
      </c>
    </row>
    <row r="200" spans="5:5" x14ac:dyDescent="0.25">
      <c r="E200">
        <v>0.91530000000300005</v>
      </c>
    </row>
    <row r="201" spans="5:5" x14ac:dyDescent="0.25">
      <c r="E201">
        <v>0.91530000000300005</v>
      </c>
    </row>
    <row r="202" spans="5:5" x14ac:dyDescent="0.25">
      <c r="E202">
        <v>0.30510000000100002</v>
      </c>
    </row>
    <row r="203" spans="5:5" x14ac:dyDescent="0.25">
      <c r="E203">
        <v>0.61020000000200003</v>
      </c>
    </row>
    <row r="204" spans="5:5" x14ac:dyDescent="0.25">
      <c r="E204">
        <v>0.91530000000300005</v>
      </c>
    </row>
    <row r="205" spans="5:5" x14ac:dyDescent="0.25">
      <c r="E205">
        <v>1.2204000000040001</v>
      </c>
    </row>
    <row r="206" spans="5:5" x14ac:dyDescent="0.25">
      <c r="E206">
        <v>1.2204000000040001</v>
      </c>
    </row>
    <row r="207" spans="5:5" x14ac:dyDescent="0.25">
      <c r="E207">
        <v>0.91530000000300005</v>
      </c>
    </row>
    <row r="208" spans="5:5" x14ac:dyDescent="0.25">
      <c r="E208">
        <v>0.91530000000300005</v>
      </c>
    </row>
    <row r="209" spans="5:5" x14ac:dyDescent="0.25">
      <c r="E209">
        <v>0.61020000000200003</v>
      </c>
    </row>
    <row r="210" spans="5:5" x14ac:dyDescent="0.25">
      <c r="E210">
        <v>0.91530000000300005</v>
      </c>
    </row>
    <row r="211" spans="5:5" x14ac:dyDescent="0.25">
      <c r="E211">
        <v>0.91530000000300005</v>
      </c>
    </row>
    <row r="212" spans="5:5" x14ac:dyDescent="0.25">
      <c r="E212">
        <v>1.5255000000050001</v>
      </c>
    </row>
    <row r="213" spans="5:5" x14ac:dyDescent="0.25">
      <c r="E213">
        <v>0.91571933653399995</v>
      </c>
    </row>
    <row r="214" spans="5:5" x14ac:dyDescent="0.25">
      <c r="E214">
        <v>0.61020000000200003</v>
      </c>
    </row>
    <row r="215" spans="5:5" x14ac:dyDescent="0.25">
      <c r="E215">
        <v>1.2215340288550001</v>
      </c>
    </row>
    <row r="216" spans="5:5" x14ac:dyDescent="0.25">
      <c r="E216">
        <v>0.91530000000300005</v>
      </c>
    </row>
    <row r="217" spans="5:5" x14ac:dyDescent="0.25">
      <c r="E217">
        <v>0.61122934448199995</v>
      </c>
    </row>
    <row r="218" spans="5:5" x14ac:dyDescent="0.25">
      <c r="E218">
        <v>0.91530000000300005</v>
      </c>
    </row>
    <row r="219" spans="5:5" x14ac:dyDescent="0.25">
      <c r="E219">
        <v>0.91530000000300005</v>
      </c>
    </row>
    <row r="220" spans="5:5" x14ac:dyDescent="0.25">
      <c r="E220">
        <v>0.91530000000300005</v>
      </c>
    </row>
    <row r="221" spans="5:5" x14ac:dyDescent="0.25">
      <c r="E221">
        <v>0.61020000000200003</v>
      </c>
    </row>
    <row r="222" spans="5:5" x14ac:dyDescent="0.25">
      <c r="E222">
        <v>1.2204000000040001</v>
      </c>
    </row>
    <row r="223" spans="5:5" x14ac:dyDescent="0.25">
      <c r="E223">
        <v>0.91530000000300005</v>
      </c>
    </row>
    <row r="224" spans="5:5" x14ac:dyDescent="0.25">
      <c r="E224">
        <v>0.61020000000200003</v>
      </c>
    </row>
    <row r="225" spans="5:5" x14ac:dyDescent="0.25">
      <c r="E225">
        <v>0.61020000000200003</v>
      </c>
    </row>
    <row r="226" spans="5:5" x14ac:dyDescent="0.25">
      <c r="E226">
        <v>0.30510000000100002</v>
      </c>
    </row>
    <row r="227" spans="5:5" x14ac:dyDescent="0.25">
      <c r="E227">
        <v>0.91533333333599998</v>
      </c>
    </row>
    <row r="228" spans="5:5" x14ac:dyDescent="0.25">
      <c r="E228">
        <v>0.91530000000300005</v>
      </c>
    </row>
    <row r="229" spans="5:5" x14ac:dyDescent="0.25">
      <c r="E229">
        <v>0.91530000000300005</v>
      </c>
    </row>
    <row r="230" spans="5:5" x14ac:dyDescent="0.25">
      <c r="E230">
        <v>1.627398719019</v>
      </c>
    </row>
    <row r="231" spans="5:5" x14ac:dyDescent="0.25">
      <c r="E231">
        <v>0.91530000000300005</v>
      </c>
    </row>
    <row r="232" spans="5:5" x14ac:dyDescent="0.25">
      <c r="E232">
        <v>1.2204000000040001</v>
      </c>
    </row>
    <row r="233" spans="5:5" x14ac:dyDescent="0.25">
      <c r="E233">
        <v>0.61037986364600005</v>
      </c>
    </row>
    <row r="234" spans="5:5" x14ac:dyDescent="0.25">
      <c r="E234">
        <v>0.61020000000200003</v>
      </c>
    </row>
    <row r="235" spans="5:5" x14ac:dyDescent="0.25">
      <c r="E235">
        <v>0.61020000000200003</v>
      </c>
    </row>
    <row r="236" spans="5:5" x14ac:dyDescent="0.25">
      <c r="E236">
        <v>0.91530000000300005</v>
      </c>
    </row>
    <row r="237" spans="5:5" x14ac:dyDescent="0.25">
      <c r="E237">
        <v>0.30510000000100002</v>
      </c>
    </row>
    <row r="238" spans="5:5" x14ac:dyDescent="0.25">
      <c r="E238">
        <v>0.61020000000200003</v>
      </c>
    </row>
    <row r="239" spans="5:5" x14ac:dyDescent="0.25">
      <c r="E239">
        <v>0.91530000000300005</v>
      </c>
    </row>
    <row r="240" spans="5:5" x14ac:dyDescent="0.25">
      <c r="E240">
        <v>0.91530000000300005</v>
      </c>
    </row>
    <row r="241" spans="5:5" x14ac:dyDescent="0.25">
      <c r="E241">
        <v>0.61020000000200003</v>
      </c>
    </row>
    <row r="242" spans="5:5" x14ac:dyDescent="0.25">
      <c r="E242">
        <v>1.2204000000040001</v>
      </c>
    </row>
    <row r="243" spans="5:5" x14ac:dyDescent="0.25">
      <c r="E243">
        <v>1.2204000000040001</v>
      </c>
    </row>
    <row r="244" spans="5:5" x14ac:dyDescent="0.25">
      <c r="E244">
        <v>1.2204000000040001</v>
      </c>
    </row>
    <row r="245" spans="5:5" x14ac:dyDescent="0.25">
      <c r="E245">
        <v>0.61103933567699997</v>
      </c>
    </row>
    <row r="246" spans="5:5" x14ac:dyDescent="0.25">
      <c r="E246">
        <v>0.91530000000300005</v>
      </c>
    </row>
    <row r="247" spans="5:5" x14ac:dyDescent="0.25">
      <c r="E247">
        <v>1.2204000000040001</v>
      </c>
    </row>
    <row r="248" spans="5:5" x14ac:dyDescent="0.25">
      <c r="E248">
        <v>0.61020000000200003</v>
      </c>
    </row>
    <row r="249" spans="5:5" x14ac:dyDescent="0.25">
      <c r="E249">
        <v>0.91530000000300005</v>
      </c>
    </row>
    <row r="250" spans="5:5" x14ac:dyDescent="0.25">
      <c r="E250">
        <v>0.61020000000200003</v>
      </c>
    </row>
    <row r="251" spans="5:5" x14ac:dyDescent="0.25">
      <c r="E251">
        <v>0.91530000000300005</v>
      </c>
    </row>
    <row r="252" spans="5:5" x14ac:dyDescent="0.25">
      <c r="E252">
        <v>0.91530000000300005</v>
      </c>
    </row>
    <row r="253" spans="5:5" x14ac:dyDescent="0.25">
      <c r="E253">
        <v>1.2204000000040001</v>
      </c>
    </row>
    <row r="254" spans="5:5" x14ac:dyDescent="0.25">
      <c r="E254">
        <v>0.61020000000200003</v>
      </c>
    </row>
    <row r="255" spans="5:5" x14ac:dyDescent="0.25">
      <c r="E255">
        <v>0.61020000000200003</v>
      </c>
    </row>
    <row r="256" spans="5:5" x14ac:dyDescent="0.25">
      <c r="E256">
        <v>0.91530000000300005</v>
      </c>
    </row>
    <row r="257" spans="5:5" x14ac:dyDescent="0.25">
      <c r="E257">
        <v>1.2204000000040001</v>
      </c>
    </row>
    <row r="258" spans="5:5" x14ac:dyDescent="0.25">
      <c r="E258">
        <v>0.91530000000300005</v>
      </c>
    </row>
    <row r="259" spans="5:5" x14ac:dyDescent="0.25">
      <c r="E259">
        <v>0.61053077585299997</v>
      </c>
    </row>
    <row r="260" spans="5:5" x14ac:dyDescent="0.25">
      <c r="E260">
        <v>0.91530000000300005</v>
      </c>
    </row>
    <row r="261" spans="5:5" x14ac:dyDescent="0.25">
      <c r="E261">
        <v>0.95007157192199998</v>
      </c>
    </row>
    <row r="262" spans="5:5" x14ac:dyDescent="0.25">
      <c r="E262">
        <v>0.91530000000300005</v>
      </c>
    </row>
    <row r="263" spans="5:5" x14ac:dyDescent="0.25">
      <c r="E263">
        <v>0.30510000000100002</v>
      </c>
    </row>
    <row r="264" spans="5:5" x14ac:dyDescent="0.25">
      <c r="E264">
        <v>0.91530000000300005</v>
      </c>
    </row>
    <row r="265" spans="5:5" x14ac:dyDescent="0.25">
      <c r="E265">
        <v>0.91530000000300005</v>
      </c>
    </row>
    <row r="266" spans="5:5" x14ac:dyDescent="0.25">
      <c r="E266">
        <v>0.61020000000200003</v>
      </c>
    </row>
    <row r="267" spans="5:5" x14ac:dyDescent="0.25">
      <c r="E267">
        <v>1.5255000000050001</v>
      </c>
    </row>
    <row r="268" spans="5:5" x14ac:dyDescent="0.25">
      <c r="E268">
        <v>0.91530000000300005</v>
      </c>
    </row>
    <row r="269" spans="5:5" x14ac:dyDescent="0.25">
      <c r="E269">
        <v>0.95989322148900003</v>
      </c>
    </row>
    <row r="270" spans="5:5" x14ac:dyDescent="0.25">
      <c r="E270">
        <v>0.93889457993100001</v>
      </c>
    </row>
    <row r="271" spans="5:5" x14ac:dyDescent="0.25">
      <c r="E271">
        <v>1.2204000000040001</v>
      </c>
    </row>
    <row r="272" spans="5:5" x14ac:dyDescent="0.25">
      <c r="E272">
        <v>0.30510000000100002</v>
      </c>
    </row>
    <row r="273" spans="5:5" x14ac:dyDescent="0.25">
      <c r="E273">
        <v>0.91530000000300005</v>
      </c>
    </row>
    <row r="274" spans="5:5" x14ac:dyDescent="0.25">
      <c r="E274">
        <v>1.2204000000040001</v>
      </c>
    </row>
    <row r="275" spans="5:5" x14ac:dyDescent="0.25">
      <c r="E275">
        <v>0.61040000000600003</v>
      </c>
    </row>
    <row r="276" spans="5:5" x14ac:dyDescent="0.25">
      <c r="E276">
        <v>0.61020000000200003</v>
      </c>
    </row>
    <row r="277" spans="5:5" x14ac:dyDescent="0.25">
      <c r="E277">
        <v>0.91530000000300005</v>
      </c>
    </row>
    <row r="278" spans="5:5" x14ac:dyDescent="0.25">
      <c r="E278">
        <v>0.91530000000300005</v>
      </c>
    </row>
    <row r="279" spans="5:5" x14ac:dyDescent="0.25">
      <c r="E279">
        <v>0.61020000000200003</v>
      </c>
    </row>
    <row r="280" spans="5:5" x14ac:dyDescent="0.25">
      <c r="E280">
        <v>1.2204000000040001</v>
      </c>
    </row>
    <row r="281" spans="5:5" x14ac:dyDescent="0.25">
      <c r="E281">
        <v>0.91530000000300005</v>
      </c>
    </row>
    <row r="282" spans="5:5" x14ac:dyDescent="0.25">
      <c r="E282">
        <v>0.91778044503800005</v>
      </c>
    </row>
    <row r="283" spans="5:5" x14ac:dyDescent="0.25">
      <c r="E283">
        <v>0.91530000000300005</v>
      </c>
    </row>
    <row r="284" spans="5:5" x14ac:dyDescent="0.25">
      <c r="E284">
        <v>0.61020000000200003</v>
      </c>
    </row>
    <row r="285" spans="5:5" x14ac:dyDescent="0.25">
      <c r="E285">
        <v>0.91530000000300005</v>
      </c>
    </row>
    <row r="286" spans="5:5" x14ac:dyDescent="0.25">
      <c r="E286">
        <v>0.91530000000300005</v>
      </c>
    </row>
    <row r="287" spans="5:5" x14ac:dyDescent="0.25">
      <c r="E287">
        <v>0.61020000000200003</v>
      </c>
    </row>
    <row r="288" spans="5:5" x14ac:dyDescent="0.25">
      <c r="E288">
        <v>0.91530000000300005</v>
      </c>
    </row>
    <row r="289" spans="5:5" x14ac:dyDescent="0.25">
      <c r="E289">
        <v>0.91530000000300005</v>
      </c>
    </row>
    <row r="290" spans="5:5" x14ac:dyDescent="0.25">
      <c r="E290">
        <v>1.2204000000040001</v>
      </c>
    </row>
    <row r="291" spans="5:5" x14ac:dyDescent="0.25">
      <c r="E291">
        <v>0.91530000000300005</v>
      </c>
    </row>
    <row r="292" spans="5:5" x14ac:dyDescent="0.25">
      <c r="E292">
        <v>1.2204000000040001</v>
      </c>
    </row>
    <row r="293" spans="5:5" x14ac:dyDescent="0.25">
      <c r="E293">
        <v>0.61020000000200003</v>
      </c>
    </row>
    <row r="294" spans="5:5" x14ac:dyDescent="0.25">
      <c r="E294">
        <v>0.915625564374</v>
      </c>
    </row>
    <row r="295" spans="5:5" x14ac:dyDescent="0.25">
      <c r="E295">
        <v>0.91530000000300005</v>
      </c>
    </row>
    <row r="296" spans="5:5" x14ac:dyDescent="0.25">
      <c r="E296">
        <v>0.61020000000200003</v>
      </c>
    </row>
    <row r="297" spans="5:5" x14ac:dyDescent="0.25">
      <c r="E297">
        <v>0.91530000000300005</v>
      </c>
    </row>
    <row r="298" spans="5:5" x14ac:dyDescent="0.25">
      <c r="E298">
        <v>0.91530000000300005</v>
      </c>
    </row>
    <row r="299" spans="5:5" x14ac:dyDescent="0.25">
      <c r="E299">
        <v>0.91530000000300005</v>
      </c>
    </row>
    <row r="300" spans="5:5" x14ac:dyDescent="0.25">
      <c r="E300">
        <v>0.91652419302800003</v>
      </c>
    </row>
    <row r="301" spans="5:5" x14ac:dyDescent="0.25">
      <c r="E301">
        <v>0.30510000000100002</v>
      </c>
    </row>
    <row r="302" spans="5:5" x14ac:dyDescent="0.25">
      <c r="E302">
        <v>0.91530000000300005</v>
      </c>
    </row>
    <row r="303" spans="5:5" x14ac:dyDescent="0.25">
      <c r="E303">
        <v>0.91641542049500002</v>
      </c>
    </row>
    <row r="304" spans="5:5" x14ac:dyDescent="0.25">
      <c r="E304">
        <v>0.91530000000300005</v>
      </c>
    </row>
    <row r="305" spans="5:5" x14ac:dyDescent="0.25">
      <c r="E305">
        <v>1.5255000000050001</v>
      </c>
    </row>
    <row r="306" spans="5:5" x14ac:dyDescent="0.25">
      <c r="E306">
        <v>1.5255000000050001</v>
      </c>
    </row>
    <row r="307" spans="5:5" x14ac:dyDescent="0.25">
      <c r="E307">
        <v>0.91714199557300002</v>
      </c>
    </row>
    <row r="308" spans="5:5" x14ac:dyDescent="0.25">
      <c r="E308">
        <v>0.91530000000300005</v>
      </c>
    </row>
    <row r="309" spans="5:5" x14ac:dyDescent="0.25">
      <c r="E309">
        <v>1.2204000000040001</v>
      </c>
    </row>
    <row r="310" spans="5:5" x14ac:dyDescent="0.25">
      <c r="E310">
        <v>1.2210324570740001</v>
      </c>
    </row>
    <row r="311" spans="5:5" x14ac:dyDescent="0.25">
      <c r="E311">
        <v>0.91630535614099995</v>
      </c>
    </row>
    <row r="312" spans="5:5" x14ac:dyDescent="0.25">
      <c r="E312">
        <v>0.91644360987999995</v>
      </c>
    </row>
    <row r="313" spans="5:5" x14ac:dyDescent="0.25">
      <c r="E313">
        <v>1.2209654238680001</v>
      </c>
    </row>
    <row r="314" spans="5:5" x14ac:dyDescent="0.25">
      <c r="E314">
        <v>0.61020000000200003</v>
      </c>
    </row>
    <row r="315" spans="5:5" x14ac:dyDescent="0.25">
      <c r="E315">
        <v>0.91530000000300005</v>
      </c>
    </row>
    <row r="316" spans="5:5" x14ac:dyDescent="0.25">
      <c r="E316">
        <v>0.61020000000200003</v>
      </c>
    </row>
    <row r="317" spans="5:5" x14ac:dyDescent="0.25">
      <c r="E317">
        <v>1.2204000000040001</v>
      </c>
    </row>
    <row r="318" spans="5:5" x14ac:dyDescent="0.25">
      <c r="E318">
        <v>0.61020000000200003</v>
      </c>
    </row>
    <row r="319" spans="5:5" x14ac:dyDescent="0.25">
      <c r="E319">
        <v>0.61020000000200003</v>
      </c>
    </row>
    <row r="320" spans="5:5" x14ac:dyDescent="0.25">
      <c r="E320">
        <v>1.2204000000040001</v>
      </c>
    </row>
    <row r="321" spans="5:5" x14ac:dyDescent="0.25">
      <c r="E321">
        <v>0.91530000000300005</v>
      </c>
    </row>
    <row r="322" spans="5:5" x14ac:dyDescent="0.25">
      <c r="E322">
        <v>0.61020000000200003</v>
      </c>
    </row>
    <row r="323" spans="5:5" x14ac:dyDescent="0.25">
      <c r="E323">
        <v>0.30510000000100002</v>
      </c>
    </row>
    <row r="324" spans="5:5" x14ac:dyDescent="0.25">
      <c r="E324">
        <v>0.61020000000200003</v>
      </c>
    </row>
    <row r="325" spans="5:5" x14ac:dyDescent="0.25">
      <c r="E325">
        <v>0.61020000000200003</v>
      </c>
    </row>
    <row r="326" spans="5:5" x14ac:dyDescent="0.25">
      <c r="E326">
        <v>0.95750338138299995</v>
      </c>
    </row>
    <row r="327" spans="5:5" x14ac:dyDescent="0.25">
      <c r="E327">
        <v>0.91530000000300005</v>
      </c>
    </row>
    <row r="328" spans="5:5" x14ac:dyDescent="0.25">
      <c r="E328">
        <v>0.91530000000300005</v>
      </c>
    </row>
    <row r="329" spans="5:5" x14ac:dyDescent="0.25">
      <c r="E329">
        <v>0.91530000000300005</v>
      </c>
    </row>
    <row r="330" spans="5:5" x14ac:dyDescent="0.25">
      <c r="E330">
        <v>1.2212247413849999</v>
      </c>
    </row>
    <row r="331" spans="5:5" x14ac:dyDescent="0.25">
      <c r="E331">
        <v>1.6320666666729999</v>
      </c>
    </row>
    <row r="332" spans="5:5" x14ac:dyDescent="0.25">
      <c r="E332">
        <v>0.30510000000100002</v>
      </c>
    </row>
    <row r="333" spans="5:5" x14ac:dyDescent="0.25">
      <c r="E333">
        <v>1.2204000000040001</v>
      </c>
    </row>
    <row r="334" spans="5:5" x14ac:dyDescent="0.25">
      <c r="E334">
        <v>0.91530000000300005</v>
      </c>
    </row>
    <row r="335" spans="5:5" x14ac:dyDescent="0.25">
      <c r="E335">
        <v>1.2204000000040001</v>
      </c>
    </row>
    <row r="336" spans="5:5" x14ac:dyDescent="0.25">
      <c r="E336">
        <v>1.2236889431269999</v>
      </c>
    </row>
    <row r="337" spans="5:5" x14ac:dyDescent="0.25">
      <c r="E337">
        <v>0.91530000000300005</v>
      </c>
    </row>
    <row r="338" spans="5:5" x14ac:dyDescent="0.25">
      <c r="E338">
        <v>0.61022222222400002</v>
      </c>
    </row>
    <row r="339" spans="5:5" x14ac:dyDescent="0.25">
      <c r="E339">
        <v>0.61755069837999998</v>
      </c>
    </row>
    <row r="340" spans="5:5" x14ac:dyDescent="0.25">
      <c r="E340">
        <v>0.91530000000300005</v>
      </c>
    </row>
    <row r="341" spans="5:5" x14ac:dyDescent="0.25">
      <c r="E341">
        <v>0.30510000000100002</v>
      </c>
    </row>
    <row r="342" spans="5:5" x14ac:dyDescent="0.25">
      <c r="E342">
        <v>0.91530000000300005</v>
      </c>
    </row>
    <row r="343" spans="5:5" x14ac:dyDescent="0.25">
      <c r="E343">
        <v>0.91530000000300005</v>
      </c>
    </row>
    <row r="344" spans="5:5" x14ac:dyDescent="0.25">
      <c r="E344">
        <v>0.91530000000300005</v>
      </c>
    </row>
    <row r="345" spans="5:5" x14ac:dyDescent="0.25">
      <c r="E345">
        <v>0.91530000000300005</v>
      </c>
    </row>
    <row r="346" spans="5:5" x14ac:dyDescent="0.25">
      <c r="E346">
        <v>0.91530000000300005</v>
      </c>
    </row>
    <row r="347" spans="5:5" x14ac:dyDescent="0.25">
      <c r="E347">
        <v>0.91530000000300005</v>
      </c>
    </row>
    <row r="348" spans="5:5" x14ac:dyDescent="0.25">
      <c r="E348">
        <v>0.91530000000300005</v>
      </c>
    </row>
    <row r="349" spans="5:5" x14ac:dyDescent="0.25">
      <c r="E349">
        <v>0.61020000000200003</v>
      </c>
    </row>
    <row r="350" spans="5:5" x14ac:dyDescent="0.25">
      <c r="E350">
        <v>1.2204000000040001</v>
      </c>
    </row>
    <row r="351" spans="5:5" x14ac:dyDescent="0.25">
      <c r="E351">
        <v>0.61020000000200003</v>
      </c>
    </row>
    <row r="352" spans="5:5" x14ac:dyDescent="0.25">
      <c r="E352">
        <v>0.91530000000300005</v>
      </c>
    </row>
    <row r="353" spans="5:5" x14ac:dyDescent="0.25">
      <c r="E353">
        <v>0.91530000000300005</v>
      </c>
    </row>
    <row r="354" spans="5:5" x14ac:dyDescent="0.25">
      <c r="E354">
        <v>0.91530000000300005</v>
      </c>
    </row>
    <row r="355" spans="5:5" x14ac:dyDescent="0.25">
      <c r="E355">
        <v>0.91530000000300005</v>
      </c>
    </row>
    <row r="356" spans="5:5" x14ac:dyDescent="0.25">
      <c r="E356">
        <v>0.61020000000200003</v>
      </c>
    </row>
    <row r="357" spans="5:5" x14ac:dyDescent="0.25">
      <c r="E357">
        <v>0.91655445331499996</v>
      </c>
    </row>
    <row r="358" spans="5:5" x14ac:dyDescent="0.25">
      <c r="E358">
        <v>0.61022222222400002</v>
      </c>
    </row>
    <row r="359" spans="5:5" x14ac:dyDescent="0.25">
      <c r="E359">
        <v>0.61020000000200003</v>
      </c>
    </row>
    <row r="360" spans="5:5" x14ac:dyDescent="0.25">
      <c r="E360">
        <v>0.91530000000300005</v>
      </c>
    </row>
    <row r="361" spans="5:5" x14ac:dyDescent="0.25">
      <c r="E361">
        <v>1.2204000000040001</v>
      </c>
    </row>
    <row r="362" spans="5:5" x14ac:dyDescent="0.25">
      <c r="E362">
        <v>0.61020000000200003</v>
      </c>
    </row>
    <row r="363" spans="5:5" x14ac:dyDescent="0.25">
      <c r="E363">
        <v>0.61020000000200003</v>
      </c>
    </row>
    <row r="364" spans="5:5" x14ac:dyDescent="0.25">
      <c r="E364">
        <v>1.2204000000040001</v>
      </c>
    </row>
    <row r="365" spans="5:5" x14ac:dyDescent="0.25">
      <c r="E365">
        <v>1.2204000000040001</v>
      </c>
    </row>
    <row r="366" spans="5:5" x14ac:dyDescent="0.25">
      <c r="E366">
        <v>1.0185333333369999</v>
      </c>
    </row>
    <row r="367" spans="5:5" x14ac:dyDescent="0.25">
      <c r="E367">
        <v>0.61020000000200003</v>
      </c>
    </row>
    <row r="368" spans="5:5" x14ac:dyDescent="0.25">
      <c r="E368">
        <v>0.91530000000300005</v>
      </c>
    </row>
    <row r="369" spans="5:5" x14ac:dyDescent="0.25">
      <c r="E369">
        <v>0.30510000000100002</v>
      </c>
    </row>
    <row r="370" spans="5:5" x14ac:dyDescent="0.25">
      <c r="E370">
        <v>0.30510000000100002</v>
      </c>
    </row>
    <row r="371" spans="5:5" x14ac:dyDescent="0.25">
      <c r="E371">
        <v>0.91530000000300005</v>
      </c>
    </row>
    <row r="372" spans="5:5" x14ac:dyDescent="0.25">
      <c r="E372">
        <v>0.91530000000300005</v>
      </c>
    </row>
    <row r="373" spans="5:5" x14ac:dyDescent="0.25">
      <c r="E373">
        <v>1.221452984086</v>
      </c>
    </row>
    <row r="374" spans="5:5" x14ac:dyDescent="0.25">
      <c r="E374">
        <v>0.91530000000300005</v>
      </c>
    </row>
    <row r="375" spans="5:5" x14ac:dyDescent="0.25">
      <c r="E375">
        <v>0.91530000000300005</v>
      </c>
    </row>
    <row r="376" spans="5:5" x14ac:dyDescent="0.25">
      <c r="E376">
        <v>0.91530000000300005</v>
      </c>
    </row>
    <row r="377" spans="5:5" x14ac:dyDescent="0.25">
      <c r="E377">
        <v>1.2204000000040001</v>
      </c>
    </row>
    <row r="378" spans="5:5" x14ac:dyDescent="0.25">
      <c r="E378">
        <v>0.30510000000100002</v>
      </c>
    </row>
    <row r="379" spans="5:5" x14ac:dyDescent="0.25">
      <c r="E379">
        <v>0.91530000000300005</v>
      </c>
    </row>
    <row r="380" spans="5:5" x14ac:dyDescent="0.25">
      <c r="E380">
        <v>0.62146023687899998</v>
      </c>
    </row>
    <row r="381" spans="5:5" x14ac:dyDescent="0.25">
      <c r="E381">
        <v>1.2204000000040001</v>
      </c>
    </row>
    <row r="382" spans="5:5" x14ac:dyDescent="0.25">
      <c r="E382">
        <v>0.91530000000300005</v>
      </c>
    </row>
    <row r="383" spans="5:5" x14ac:dyDescent="0.25">
      <c r="E383">
        <v>0.30518151936999999</v>
      </c>
    </row>
    <row r="384" spans="5:5" x14ac:dyDescent="0.25">
      <c r="E384">
        <v>1.2204000000040001</v>
      </c>
    </row>
    <row r="385" spans="5:5" x14ac:dyDescent="0.25">
      <c r="E385">
        <v>1.2204000000040001</v>
      </c>
    </row>
    <row r="386" spans="5:5" x14ac:dyDescent="0.25">
      <c r="E386">
        <v>0.61024886566699998</v>
      </c>
    </row>
    <row r="387" spans="5:5" x14ac:dyDescent="0.25">
      <c r="E387">
        <v>1.2204000000040001</v>
      </c>
    </row>
    <row r="388" spans="5:5" x14ac:dyDescent="0.25">
      <c r="E388">
        <v>1.123633333338</v>
      </c>
    </row>
    <row r="389" spans="5:5" x14ac:dyDescent="0.25">
      <c r="E389">
        <v>0.91530000000300005</v>
      </c>
    </row>
    <row r="390" spans="5:5" x14ac:dyDescent="0.25">
      <c r="E390">
        <v>0.91530000000300005</v>
      </c>
    </row>
    <row r="391" spans="5:5" x14ac:dyDescent="0.25">
      <c r="E391">
        <v>0.91530000000300005</v>
      </c>
    </row>
    <row r="392" spans="5:5" x14ac:dyDescent="0.25">
      <c r="E392">
        <v>1.2204000000040001</v>
      </c>
    </row>
    <row r="393" spans="5:5" x14ac:dyDescent="0.25">
      <c r="E393">
        <v>1.2204000000040001</v>
      </c>
    </row>
    <row r="394" spans="5:5" x14ac:dyDescent="0.25">
      <c r="E394">
        <v>1.2204000000040001</v>
      </c>
    </row>
    <row r="395" spans="5:5" x14ac:dyDescent="0.25">
      <c r="E395">
        <v>0.91530000000300005</v>
      </c>
    </row>
    <row r="396" spans="5:5" x14ac:dyDescent="0.25">
      <c r="E396">
        <v>0.91530000000300005</v>
      </c>
    </row>
    <row r="397" spans="5:5" x14ac:dyDescent="0.25">
      <c r="E397">
        <v>0.91530000000300005</v>
      </c>
    </row>
    <row r="398" spans="5:5" x14ac:dyDescent="0.25">
      <c r="E398">
        <v>0.61020000000200003</v>
      </c>
    </row>
    <row r="399" spans="5:5" x14ac:dyDescent="0.25">
      <c r="E399">
        <v>0.61022222222400002</v>
      </c>
    </row>
    <row r="400" spans="5:5" x14ac:dyDescent="0.25">
      <c r="E400">
        <v>0.91530000000300005</v>
      </c>
    </row>
    <row r="401" spans="5:5" x14ac:dyDescent="0.25">
      <c r="E401">
        <v>1.2204000000040001</v>
      </c>
    </row>
    <row r="402" spans="5:5" x14ac:dyDescent="0.25">
      <c r="E402">
        <v>0.61020000000200003</v>
      </c>
    </row>
    <row r="403" spans="5:5" x14ac:dyDescent="0.25">
      <c r="E403">
        <v>1.5255000000050001</v>
      </c>
    </row>
    <row r="404" spans="5:5" x14ac:dyDescent="0.25">
      <c r="E404">
        <v>0.91530000000300005</v>
      </c>
    </row>
    <row r="405" spans="5:5" x14ac:dyDescent="0.25">
      <c r="E405">
        <v>0.30510000000100002</v>
      </c>
    </row>
    <row r="406" spans="5:5" x14ac:dyDescent="0.25">
      <c r="E406">
        <v>0.91530000000300005</v>
      </c>
    </row>
    <row r="407" spans="5:5" x14ac:dyDescent="0.25">
      <c r="E407">
        <v>1.2204000000040001</v>
      </c>
    </row>
    <row r="408" spans="5:5" x14ac:dyDescent="0.25">
      <c r="E408">
        <v>0.91530000000300005</v>
      </c>
    </row>
    <row r="409" spans="5:5" x14ac:dyDescent="0.25">
      <c r="E409">
        <v>0.91530000000300005</v>
      </c>
    </row>
    <row r="410" spans="5:5" x14ac:dyDescent="0.25">
      <c r="E410">
        <v>1.2204000000040001</v>
      </c>
    </row>
    <row r="411" spans="5:5" x14ac:dyDescent="0.25">
      <c r="E411">
        <v>0.91530000000300005</v>
      </c>
    </row>
    <row r="412" spans="5:5" x14ac:dyDescent="0.25">
      <c r="E412">
        <v>1.5270666666720001</v>
      </c>
    </row>
    <row r="413" spans="5:5" x14ac:dyDescent="0.25">
      <c r="E413">
        <v>0.91530000000300005</v>
      </c>
    </row>
    <row r="414" spans="5:5" x14ac:dyDescent="0.25">
      <c r="E414">
        <v>0.61020000000200003</v>
      </c>
    </row>
    <row r="415" spans="5:5" x14ac:dyDescent="0.25">
      <c r="E415">
        <v>1.2204000000040001</v>
      </c>
    </row>
    <row r="416" spans="5:5" x14ac:dyDescent="0.25">
      <c r="E416">
        <v>1.2204000000040001</v>
      </c>
    </row>
    <row r="417" spans="5:5" x14ac:dyDescent="0.25">
      <c r="E417">
        <v>0.92020000000400004</v>
      </c>
    </row>
    <row r="418" spans="5:5" x14ac:dyDescent="0.25">
      <c r="E418">
        <v>0.91530000000300005</v>
      </c>
    </row>
    <row r="419" spans="5:5" x14ac:dyDescent="0.25">
      <c r="E419">
        <v>0.91530000000300005</v>
      </c>
    </row>
    <row r="420" spans="5:5" x14ac:dyDescent="0.25">
      <c r="E420">
        <v>1.2204000000040001</v>
      </c>
    </row>
    <row r="421" spans="5:5" x14ac:dyDescent="0.25">
      <c r="E421">
        <v>0.92283694277499995</v>
      </c>
    </row>
    <row r="422" spans="5:5" x14ac:dyDescent="0.25">
      <c r="E422">
        <v>0.61020000000200003</v>
      </c>
    </row>
    <row r="423" spans="5:5" x14ac:dyDescent="0.25">
      <c r="E423">
        <v>0.61020000000200003</v>
      </c>
    </row>
    <row r="424" spans="5:5" x14ac:dyDescent="0.25">
      <c r="E424">
        <v>0.61020000000200003</v>
      </c>
    </row>
    <row r="425" spans="5:5" x14ac:dyDescent="0.25">
      <c r="E425">
        <v>1.5255000000050001</v>
      </c>
    </row>
    <row r="426" spans="5:5" x14ac:dyDescent="0.25">
      <c r="E426">
        <v>0.91530000000300005</v>
      </c>
    </row>
    <row r="427" spans="5:5" x14ac:dyDescent="0.25">
      <c r="E427">
        <v>0.91530000000300005</v>
      </c>
    </row>
    <row r="428" spans="5:5" x14ac:dyDescent="0.25">
      <c r="E428">
        <v>0.82520000000500005</v>
      </c>
    </row>
    <row r="429" spans="5:5" x14ac:dyDescent="0.25">
      <c r="E429">
        <v>0.93758712911300002</v>
      </c>
    </row>
    <row r="430" spans="5:5" x14ac:dyDescent="0.25">
      <c r="E430">
        <v>1.2204000000040001</v>
      </c>
    </row>
    <row r="431" spans="5:5" x14ac:dyDescent="0.25">
      <c r="E431">
        <v>0.61020000000200003</v>
      </c>
    </row>
    <row r="432" spans="5:5" x14ac:dyDescent="0.25">
      <c r="E432">
        <v>1.2204000000040001</v>
      </c>
    </row>
    <row r="433" spans="5:5" x14ac:dyDescent="0.25">
      <c r="E433">
        <v>1.2204000000040001</v>
      </c>
    </row>
    <row r="434" spans="5:5" x14ac:dyDescent="0.25">
      <c r="E434">
        <v>1.2204000000040001</v>
      </c>
    </row>
    <row r="435" spans="5:5" x14ac:dyDescent="0.25">
      <c r="E435">
        <v>1.5255000000050001</v>
      </c>
    </row>
    <row r="436" spans="5:5" x14ac:dyDescent="0.25">
      <c r="E436">
        <v>1.2753138865960001</v>
      </c>
    </row>
    <row r="437" spans="5:5" x14ac:dyDescent="0.25">
      <c r="E437">
        <v>0.91533333333599998</v>
      </c>
    </row>
    <row r="438" spans="5:5" x14ac:dyDescent="0.25">
      <c r="E438">
        <v>0.61020000000200003</v>
      </c>
    </row>
    <row r="439" spans="5:5" x14ac:dyDescent="0.25">
      <c r="E439">
        <v>0.91530000000300005</v>
      </c>
    </row>
    <row r="440" spans="5:5" x14ac:dyDescent="0.25">
      <c r="E440">
        <v>0.61020000000200003</v>
      </c>
    </row>
    <row r="441" spans="5:5" x14ac:dyDescent="0.25">
      <c r="E441">
        <v>0.30510000000100002</v>
      </c>
    </row>
    <row r="442" spans="5:5" x14ac:dyDescent="0.25">
      <c r="E442">
        <v>1.5255000000050001</v>
      </c>
    </row>
    <row r="443" spans="5:5" x14ac:dyDescent="0.25">
      <c r="E443">
        <v>0.91530000000300005</v>
      </c>
    </row>
    <row r="444" spans="5:5" x14ac:dyDescent="0.25">
      <c r="E444">
        <v>0.91530000000300005</v>
      </c>
    </row>
    <row r="445" spans="5:5" x14ac:dyDescent="0.25">
      <c r="E445">
        <v>0.91580385613299997</v>
      </c>
    </row>
    <row r="446" spans="5:5" x14ac:dyDescent="0.25">
      <c r="E446">
        <v>0.61020000000200003</v>
      </c>
    </row>
    <row r="447" spans="5:5" x14ac:dyDescent="0.25">
      <c r="E447">
        <v>0.91530000000300005</v>
      </c>
    </row>
    <row r="448" spans="5:5" x14ac:dyDescent="0.25">
      <c r="E448">
        <v>0.91530000000300005</v>
      </c>
    </row>
    <row r="449" spans="5:5" x14ac:dyDescent="0.25">
      <c r="E449">
        <v>0.30510000000100002</v>
      </c>
    </row>
    <row r="450" spans="5:5" x14ac:dyDescent="0.25">
      <c r="E450">
        <v>1.2204000000040001</v>
      </c>
    </row>
    <row r="451" spans="5:5" x14ac:dyDescent="0.25">
      <c r="E451">
        <v>0.61020000000200003</v>
      </c>
    </row>
    <row r="452" spans="5:5" x14ac:dyDescent="0.25">
      <c r="E452">
        <v>0.91530000000300005</v>
      </c>
    </row>
    <row r="453" spans="5:5" x14ac:dyDescent="0.25">
      <c r="E453">
        <v>0.91530000000300005</v>
      </c>
    </row>
    <row r="454" spans="5:5" x14ac:dyDescent="0.25">
      <c r="E454">
        <v>0.61020000000200003</v>
      </c>
    </row>
    <row r="455" spans="5:5" x14ac:dyDescent="0.25">
      <c r="E455">
        <v>0.91530000000300005</v>
      </c>
    </row>
    <row r="456" spans="5:5" x14ac:dyDescent="0.25">
      <c r="E456">
        <v>0.91530000000300005</v>
      </c>
    </row>
    <row r="457" spans="5:5" x14ac:dyDescent="0.25">
      <c r="E457">
        <v>0.61022222222400002</v>
      </c>
    </row>
    <row r="458" spans="5:5" x14ac:dyDescent="0.25">
      <c r="E458">
        <v>0.91530000000300005</v>
      </c>
    </row>
    <row r="459" spans="5:5" x14ac:dyDescent="0.25">
      <c r="E459">
        <v>0.91530000000300005</v>
      </c>
    </row>
    <row r="460" spans="5:5" x14ac:dyDescent="0.25">
      <c r="E460">
        <v>0.30510000000100002</v>
      </c>
    </row>
    <row r="461" spans="5:5" x14ac:dyDescent="0.25">
      <c r="E461">
        <v>0.91530000000300005</v>
      </c>
    </row>
    <row r="462" spans="5:5" x14ac:dyDescent="0.25">
      <c r="E462">
        <v>0.91530000000300005</v>
      </c>
    </row>
    <row r="463" spans="5:5" x14ac:dyDescent="0.25">
      <c r="E463">
        <v>0.91546712299800004</v>
      </c>
    </row>
    <row r="464" spans="5:5" x14ac:dyDescent="0.25">
      <c r="E464">
        <v>0.61020000000200003</v>
      </c>
    </row>
    <row r="465" spans="5:5" x14ac:dyDescent="0.25">
      <c r="E465">
        <v>0.91575105118300004</v>
      </c>
    </row>
    <row r="466" spans="5:5" x14ac:dyDescent="0.25">
      <c r="E466">
        <v>0.91530000000300005</v>
      </c>
    </row>
    <row r="467" spans="5:5" x14ac:dyDescent="0.25">
      <c r="E467">
        <v>1.2204000000040001</v>
      </c>
    </row>
    <row r="468" spans="5:5" x14ac:dyDescent="0.25">
      <c r="E468">
        <v>0.30510000000100002</v>
      </c>
    </row>
    <row r="469" spans="5:5" x14ac:dyDescent="0.25">
      <c r="E469">
        <v>0.91530000000300005</v>
      </c>
    </row>
    <row r="470" spans="5:5" x14ac:dyDescent="0.25">
      <c r="E470">
        <v>0.91530000000300005</v>
      </c>
    </row>
    <row r="471" spans="5:5" x14ac:dyDescent="0.25">
      <c r="E471">
        <v>0.61020000000200003</v>
      </c>
    </row>
    <row r="472" spans="5:5" x14ac:dyDescent="0.25">
      <c r="E472">
        <v>0.30510000000100002</v>
      </c>
    </row>
    <row r="473" spans="5:5" x14ac:dyDescent="0.25">
      <c r="E473">
        <v>0.61020000000200003</v>
      </c>
    </row>
    <row r="474" spans="5:5" x14ac:dyDescent="0.25">
      <c r="E474">
        <v>0.91530000000300005</v>
      </c>
    </row>
    <row r="475" spans="5:5" x14ac:dyDescent="0.25">
      <c r="E475">
        <v>0.61020000000200003</v>
      </c>
    </row>
    <row r="476" spans="5:5" x14ac:dyDescent="0.25">
      <c r="E476">
        <v>0.61126409985600005</v>
      </c>
    </row>
    <row r="477" spans="5:5" x14ac:dyDescent="0.25">
      <c r="E477">
        <v>0.91530000000300005</v>
      </c>
    </row>
    <row r="478" spans="5:5" x14ac:dyDescent="0.25">
      <c r="E478">
        <v>1.2204000000040001</v>
      </c>
    </row>
    <row r="479" spans="5:5" x14ac:dyDescent="0.25">
      <c r="E479">
        <v>0.91530000000300005</v>
      </c>
    </row>
    <row r="480" spans="5:5" x14ac:dyDescent="0.25">
      <c r="E480">
        <v>0.91530000000300005</v>
      </c>
    </row>
    <row r="481" spans="5:5" x14ac:dyDescent="0.25">
      <c r="E481">
        <v>0.91530000000300005</v>
      </c>
    </row>
    <row r="482" spans="5:5" x14ac:dyDescent="0.25">
      <c r="E482">
        <v>0.91583333334000006</v>
      </c>
    </row>
    <row r="483" spans="5:5" x14ac:dyDescent="0.25">
      <c r="E483">
        <v>1.2204000000040001</v>
      </c>
    </row>
    <row r="484" spans="5:5" x14ac:dyDescent="0.25">
      <c r="E484">
        <v>0.91530000000300005</v>
      </c>
    </row>
    <row r="485" spans="5:5" x14ac:dyDescent="0.25">
      <c r="E485">
        <v>0.91530000000300005</v>
      </c>
    </row>
    <row r="486" spans="5:5" x14ac:dyDescent="0.25">
      <c r="E486">
        <v>0.91530000000300005</v>
      </c>
    </row>
    <row r="487" spans="5:5" x14ac:dyDescent="0.25">
      <c r="E487">
        <v>0.61020000000200003</v>
      </c>
    </row>
    <row r="488" spans="5:5" x14ac:dyDescent="0.25">
      <c r="E488">
        <v>0.91599156979600005</v>
      </c>
    </row>
    <row r="489" spans="5:5" x14ac:dyDescent="0.25">
      <c r="E489">
        <v>1.2204000000040001</v>
      </c>
    </row>
    <row r="490" spans="5:5" x14ac:dyDescent="0.25">
      <c r="E490">
        <v>1.2204000000040001</v>
      </c>
    </row>
    <row r="491" spans="5:5" x14ac:dyDescent="0.25">
      <c r="E491">
        <v>0.91530000000300005</v>
      </c>
    </row>
    <row r="492" spans="5:5" x14ac:dyDescent="0.25">
      <c r="E492">
        <v>0.91628051916499997</v>
      </c>
    </row>
    <row r="493" spans="5:5" x14ac:dyDescent="0.25">
      <c r="E493">
        <v>0.91530000000300005</v>
      </c>
    </row>
    <row r="494" spans="5:5" x14ac:dyDescent="0.25">
      <c r="E494">
        <v>0.91530000000300005</v>
      </c>
    </row>
    <row r="495" spans="5:5" x14ac:dyDescent="0.25">
      <c r="E495">
        <v>0.91530000000300005</v>
      </c>
    </row>
    <row r="496" spans="5:5" x14ac:dyDescent="0.25">
      <c r="E496">
        <v>0.91530000000300005</v>
      </c>
    </row>
    <row r="497" spans="5:5" x14ac:dyDescent="0.25">
      <c r="E497">
        <v>1.2219666666710001</v>
      </c>
    </row>
    <row r="498" spans="5:5" x14ac:dyDescent="0.25">
      <c r="E498">
        <v>1.2204000000040001</v>
      </c>
    </row>
    <row r="499" spans="5:5" x14ac:dyDescent="0.25">
      <c r="E499">
        <v>0.91530000000300005</v>
      </c>
    </row>
    <row r="500" spans="5:5" x14ac:dyDescent="0.25">
      <c r="E500">
        <v>0.61139871719200001</v>
      </c>
    </row>
    <row r="501" spans="5:5" x14ac:dyDescent="0.25">
      <c r="E501">
        <v>0.61020000000200003</v>
      </c>
    </row>
    <row r="502" spans="5:5" x14ac:dyDescent="0.25">
      <c r="E502">
        <v>0.61050291574399995</v>
      </c>
    </row>
    <row r="503" spans="5:5" x14ac:dyDescent="0.25">
      <c r="E503">
        <v>0.61020000000200003</v>
      </c>
    </row>
    <row r="504" spans="5:5" x14ac:dyDescent="0.25">
      <c r="E504">
        <v>0.91530000000300005</v>
      </c>
    </row>
    <row r="505" spans="5:5" x14ac:dyDescent="0.25">
      <c r="E505">
        <v>1.2204000000040001</v>
      </c>
    </row>
    <row r="506" spans="5:5" x14ac:dyDescent="0.25">
      <c r="E506">
        <v>0.91530000000300005</v>
      </c>
    </row>
    <row r="507" spans="5:5" x14ac:dyDescent="0.25">
      <c r="E507">
        <v>0.61020000000200003</v>
      </c>
    </row>
    <row r="508" spans="5:5" x14ac:dyDescent="0.25">
      <c r="E508">
        <v>1.2204000000040001</v>
      </c>
    </row>
    <row r="509" spans="5:5" x14ac:dyDescent="0.25">
      <c r="E509">
        <v>1.2204000000040001</v>
      </c>
    </row>
    <row r="510" spans="5:5" x14ac:dyDescent="0.25">
      <c r="E510">
        <v>0.91530000000300005</v>
      </c>
    </row>
    <row r="511" spans="5:5" x14ac:dyDescent="0.25">
      <c r="E511">
        <v>0.91530000000300005</v>
      </c>
    </row>
    <row r="512" spans="5:5" x14ac:dyDescent="0.25">
      <c r="E512">
        <v>1.2204000000040001</v>
      </c>
    </row>
    <row r="513" spans="5:5" x14ac:dyDescent="0.25">
      <c r="E513">
        <v>0.61020000000200003</v>
      </c>
    </row>
    <row r="514" spans="5:5" x14ac:dyDescent="0.25">
      <c r="E514">
        <v>0.61022222222400002</v>
      </c>
    </row>
    <row r="515" spans="5:5" x14ac:dyDescent="0.25">
      <c r="E515">
        <v>0.91530000000300005</v>
      </c>
    </row>
    <row r="516" spans="5:5" x14ac:dyDescent="0.25">
      <c r="E516">
        <v>1.2204000000040001</v>
      </c>
    </row>
    <row r="517" spans="5:5" x14ac:dyDescent="0.25">
      <c r="E517">
        <v>1.242923067192</v>
      </c>
    </row>
    <row r="518" spans="5:5" x14ac:dyDescent="0.25">
      <c r="E518">
        <v>1.2204000000040001</v>
      </c>
    </row>
    <row r="519" spans="5:5" x14ac:dyDescent="0.25">
      <c r="E519">
        <v>1.3303000000059999</v>
      </c>
    </row>
    <row r="520" spans="5:5" x14ac:dyDescent="0.25">
      <c r="E520">
        <v>0.61020000000200003</v>
      </c>
    </row>
    <row r="521" spans="5:5" x14ac:dyDescent="0.25">
      <c r="E521">
        <v>0.91520000000299995</v>
      </c>
    </row>
    <row r="522" spans="5:5" x14ac:dyDescent="0.25">
      <c r="E522">
        <v>0.61020000000200003</v>
      </c>
    </row>
    <row r="523" spans="5:5" x14ac:dyDescent="0.25">
      <c r="E523">
        <v>1.2204000000040001</v>
      </c>
    </row>
    <row r="524" spans="5:5" x14ac:dyDescent="0.25">
      <c r="E524">
        <v>0.30510000000100002</v>
      </c>
    </row>
    <row r="525" spans="5:5" x14ac:dyDescent="0.25">
      <c r="E525">
        <v>0.30510000000100002</v>
      </c>
    </row>
    <row r="526" spans="5:5" x14ac:dyDescent="0.25">
      <c r="E526">
        <v>1.2217674219420001</v>
      </c>
    </row>
    <row r="527" spans="5:5" x14ac:dyDescent="0.25">
      <c r="E527">
        <v>1.2204000000040001</v>
      </c>
    </row>
    <row r="528" spans="5:5" x14ac:dyDescent="0.25">
      <c r="E528">
        <v>0.91530000000300005</v>
      </c>
    </row>
    <row r="529" spans="5:5" x14ac:dyDescent="0.25">
      <c r="E529">
        <v>0.91530000000300005</v>
      </c>
    </row>
    <row r="530" spans="5:5" x14ac:dyDescent="0.25">
      <c r="E530">
        <v>0.61020000000200003</v>
      </c>
    </row>
    <row r="531" spans="5:5" x14ac:dyDescent="0.25">
      <c r="E531">
        <v>0.94464515829700002</v>
      </c>
    </row>
    <row r="532" spans="5:5" x14ac:dyDescent="0.25">
      <c r="E532">
        <v>0.61020000000200003</v>
      </c>
    </row>
    <row r="533" spans="5:5" x14ac:dyDescent="0.25">
      <c r="E533">
        <v>0.91530000000300005</v>
      </c>
    </row>
    <row r="534" spans="5:5" x14ac:dyDescent="0.25">
      <c r="E534">
        <v>0.61180585512100005</v>
      </c>
    </row>
    <row r="535" spans="5:5" x14ac:dyDescent="0.25">
      <c r="E535">
        <v>0.93224204074100003</v>
      </c>
    </row>
    <row r="536" spans="5:5" x14ac:dyDescent="0.25">
      <c r="E536">
        <v>0.91631993274599999</v>
      </c>
    </row>
    <row r="537" spans="5:5" x14ac:dyDescent="0.25">
      <c r="E537">
        <v>0.91530000000300005</v>
      </c>
    </row>
    <row r="538" spans="5:5" x14ac:dyDescent="0.25">
      <c r="E538">
        <v>1.2219666666710001</v>
      </c>
    </row>
    <row r="539" spans="5:5" x14ac:dyDescent="0.25">
      <c r="E539">
        <v>0.30510000000100002</v>
      </c>
    </row>
    <row r="540" spans="5:5" x14ac:dyDescent="0.25">
      <c r="E540">
        <v>0.91530000000300005</v>
      </c>
    </row>
    <row r="541" spans="5:5" x14ac:dyDescent="0.25">
      <c r="E541">
        <v>0.61020000000200003</v>
      </c>
    </row>
    <row r="542" spans="5:5" x14ac:dyDescent="0.25">
      <c r="E542">
        <v>0.91530000000300005</v>
      </c>
    </row>
    <row r="543" spans="5:5" x14ac:dyDescent="0.25">
      <c r="E543">
        <v>1.2204000000040001</v>
      </c>
    </row>
    <row r="544" spans="5:5" x14ac:dyDescent="0.25">
      <c r="E544">
        <v>1.2204000000040001</v>
      </c>
    </row>
    <row r="545" spans="5:5" x14ac:dyDescent="0.25">
      <c r="E545">
        <v>0.61020000000200003</v>
      </c>
    </row>
    <row r="546" spans="5:5" x14ac:dyDescent="0.25">
      <c r="E546">
        <v>0.91530000000300005</v>
      </c>
    </row>
    <row r="547" spans="5:5" x14ac:dyDescent="0.25">
      <c r="E547">
        <v>1.2204000000040001</v>
      </c>
    </row>
    <row r="548" spans="5:5" x14ac:dyDescent="0.25">
      <c r="E548">
        <v>1.0235333333379999</v>
      </c>
    </row>
    <row r="549" spans="5:5" x14ac:dyDescent="0.25">
      <c r="E549">
        <v>0.91530000000300005</v>
      </c>
    </row>
    <row r="550" spans="5:5" x14ac:dyDescent="0.25">
      <c r="E550">
        <v>0.61020000000200003</v>
      </c>
    </row>
    <row r="551" spans="5:5" x14ac:dyDescent="0.25">
      <c r="E551">
        <v>0.61020000000200003</v>
      </c>
    </row>
    <row r="552" spans="5:5" x14ac:dyDescent="0.25">
      <c r="E552">
        <v>0.30511111111200001</v>
      </c>
    </row>
    <row r="553" spans="5:5" x14ac:dyDescent="0.25">
      <c r="E553">
        <v>0.30510000000100002</v>
      </c>
    </row>
    <row r="554" spans="5:5" x14ac:dyDescent="0.25">
      <c r="E554">
        <v>0.61077451899400004</v>
      </c>
    </row>
    <row r="555" spans="5:5" x14ac:dyDescent="0.25">
      <c r="E555">
        <v>0.91531703242399998</v>
      </c>
    </row>
    <row r="556" spans="5:5" x14ac:dyDescent="0.25">
      <c r="E556">
        <v>1.2204000000040001</v>
      </c>
    </row>
    <row r="557" spans="5:5" x14ac:dyDescent="0.25">
      <c r="E557">
        <v>0.91530000000300005</v>
      </c>
    </row>
    <row r="558" spans="5:5" x14ac:dyDescent="0.25">
      <c r="E558">
        <v>0.91530000000300005</v>
      </c>
    </row>
    <row r="559" spans="5:5" x14ac:dyDescent="0.25">
      <c r="E559">
        <v>0.61020000000200003</v>
      </c>
    </row>
    <row r="560" spans="5:5" x14ac:dyDescent="0.25">
      <c r="E560">
        <v>0.91533333333599998</v>
      </c>
    </row>
    <row r="561" spans="5:5" x14ac:dyDescent="0.25">
      <c r="E561">
        <v>0.91530000000300005</v>
      </c>
    </row>
    <row r="562" spans="5:5" x14ac:dyDescent="0.25">
      <c r="E562">
        <v>0.91530000000300005</v>
      </c>
    </row>
    <row r="563" spans="5:5" x14ac:dyDescent="0.25">
      <c r="E563">
        <v>0.91530000000300005</v>
      </c>
    </row>
    <row r="564" spans="5:5" x14ac:dyDescent="0.25">
      <c r="E564">
        <v>1.2204000000040001</v>
      </c>
    </row>
    <row r="565" spans="5:5" x14ac:dyDescent="0.25">
      <c r="E565">
        <v>0.91530000000300005</v>
      </c>
    </row>
    <row r="566" spans="5:5" x14ac:dyDescent="0.25">
      <c r="E566">
        <v>0.91530000000300005</v>
      </c>
    </row>
    <row r="567" spans="5:5" x14ac:dyDescent="0.25">
      <c r="E567">
        <v>0.91530000000300005</v>
      </c>
    </row>
    <row r="568" spans="5:5" x14ac:dyDescent="0.25">
      <c r="E568">
        <v>1.2204000000040001</v>
      </c>
    </row>
    <row r="569" spans="5:5" x14ac:dyDescent="0.25">
      <c r="E569">
        <v>0.91530000000300005</v>
      </c>
    </row>
    <row r="570" spans="5:5" x14ac:dyDescent="0.25">
      <c r="E570">
        <v>0.61020000000200003</v>
      </c>
    </row>
    <row r="571" spans="5:5" x14ac:dyDescent="0.25">
      <c r="E571">
        <v>0.61072251749799999</v>
      </c>
    </row>
    <row r="572" spans="5:5" x14ac:dyDescent="0.25">
      <c r="E572">
        <v>1.2204000000040001</v>
      </c>
    </row>
    <row r="573" spans="5:5" x14ac:dyDescent="0.25">
      <c r="E573">
        <v>1.2204000000040001</v>
      </c>
    </row>
    <row r="574" spans="5:5" x14ac:dyDescent="0.25">
      <c r="E574">
        <v>1.2204000000040001</v>
      </c>
    </row>
    <row r="575" spans="5:5" x14ac:dyDescent="0.25">
      <c r="E575">
        <v>0.61020000000200003</v>
      </c>
    </row>
    <row r="576" spans="5:5" x14ac:dyDescent="0.25">
      <c r="E576">
        <v>0.30510000000100002</v>
      </c>
    </row>
    <row r="577" spans="5:5" x14ac:dyDescent="0.25">
      <c r="E577">
        <v>1.2204000000040001</v>
      </c>
    </row>
    <row r="578" spans="5:5" x14ac:dyDescent="0.25">
      <c r="E578">
        <v>0.91530000000300005</v>
      </c>
    </row>
    <row r="579" spans="5:5" x14ac:dyDescent="0.25">
      <c r="E579">
        <v>0.61020000000200003</v>
      </c>
    </row>
    <row r="580" spans="5:5" x14ac:dyDescent="0.25">
      <c r="E580">
        <v>0.61020000000200003</v>
      </c>
    </row>
    <row r="581" spans="5:5" x14ac:dyDescent="0.25">
      <c r="E581">
        <v>0.61020000000200003</v>
      </c>
    </row>
    <row r="582" spans="5:5" x14ac:dyDescent="0.25">
      <c r="E582">
        <v>1.2204000000040001</v>
      </c>
    </row>
    <row r="583" spans="5:5" x14ac:dyDescent="0.25">
      <c r="E583">
        <v>1.2204000000040001</v>
      </c>
    </row>
    <row r="584" spans="5:5" x14ac:dyDescent="0.25">
      <c r="E584">
        <v>1.2204000000040001</v>
      </c>
    </row>
    <row r="585" spans="5:5" x14ac:dyDescent="0.25">
      <c r="E585">
        <v>1.2204000000040001</v>
      </c>
    </row>
    <row r="586" spans="5:5" x14ac:dyDescent="0.25">
      <c r="E586">
        <v>0.91530000000300005</v>
      </c>
    </row>
    <row r="587" spans="5:5" x14ac:dyDescent="0.25">
      <c r="E587">
        <v>0.61020000000200003</v>
      </c>
    </row>
    <row r="588" spans="5:5" x14ac:dyDescent="0.25">
      <c r="E588">
        <v>0.91530000000300005</v>
      </c>
    </row>
    <row r="589" spans="5:5" x14ac:dyDescent="0.25">
      <c r="E589">
        <v>1.220916442269</v>
      </c>
    </row>
    <row r="590" spans="5:5" x14ac:dyDescent="0.25">
      <c r="E590">
        <v>0.91530000000300005</v>
      </c>
    </row>
    <row r="591" spans="5:5" x14ac:dyDescent="0.25">
      <c r="E591" s="7">
        <f>AVERAGE(E2:E590)</f>
        <v>0.8980710464160877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4316-39CC-412C-A762-31F37CE381A2}">
  <dimension ref="A1:Z52"/>
  <sheetViews>
    <sheetView topLeftCell="A22" workbookViewId="0">
      <selection activeCell="AC24" sqref="AC24"/>
    </sheetView>
  </sheetViews>
  <sheetFormatPr defaultRowHeight="15" x14ac:dyDescent="0.25"/>
  <cols>
    <col min="1" max="1" width="27.5703125" bestFit="1" customWidth="1"/>
    <col min="2" max="2" width="11.42578125" bestFit="1" customWidth="1"/>
  </cols>
  <sheetData>
    <row r="1" spans="1:26" ht="18.75" x14ac:dyDescent="0.3">
      <c r="A1" s="2" t="s">
        <v>26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</row>
    <row r="2" spans="1:26" x14ac:dyDescent="0.25">
      <c r="B2">
        <v>9.0206898844950008</v>
      </c>
      <c r="C2">
        <v>5.4150971374459997</v>
      </c>
      <c r="D2">
        <v>1.0154572418500001</v>
      </c>
      <c r="E2">
        <v>0.91101600000000005</v>
      </c>
      <c r="F2">
        <v>0.60014688000000005</v>
      </c>
      <c r="G2">
        <v>0.60007343999999996</v>
      </c>
    </row>
    <row r="3" spans="1:26" x14ac:dyDescent="0.25">
      <c r="B3">
        <v>8.1138732029790006</v>
      </c>
      <c r="C3">
        <v>3.0281405305939999</v>
      </c>
      <c r="D3">
        <v>0.67554052215399996</v>
      </c>
      <c r="E3">
        <v>1.214688</v>
      </c>
      <c r="F3">
        <v>0.90022031999999996</v>
      </c>
      <c r="G3">
        <v>0.90011015999999999</v>
      </c>
    </row>
    <row r="4" spans="1:26" ht="15.75" thickBot="1" x14ac:dyDescent="0.3">
      <c r="B4">
        <v>86.067229126341999</v>
      </c>
      <c r="C4">
        <v>1.9522644714149999</v>
      </c>
      <c r="D4">
        <v>1.0101599999999999</v>
      </c>
      <c r="E4">
        <v>1.214688</v>
      </c>
      <c r="F4">
        <v>0.90022031999999996</v>
      </c>
      <c r="G4">
        <v>0.90011015999999999</v>
      </c>
    </row>
    <row r="5" spans="1:26" x14ac:dyDescent="0.25">
      <c r="B5">
        <v>54.070096199817002</v>
      </c>
      <c r="C5">
        <v>3.0788820535319998</v>
      </c>
      <c r="D5">
        <v>1.035819587182</v>
      </c>
      <c r="E5">
        <v>1.214688</v>
      </c>
      <c r="F5">
        <v>0.90022031999999996</v>
      </c>
      <c r="G5">
        <v>0.90011015999999999</v>
      </c>
      <c r="J5" s="18" t="s">
        <v>64</v>
      </c>
      <c r="K5" s="18"/>
      <c r="M5" s="18" t="s">
        <v>79</v>
      </c>
      <c r="N5" s="18"/>
      <c r="P5" s="18" t="s">
        <v>80</v>
      </c>
      <c r="Q5" s="18"/>
      <c r="S5" s="18" t="s">
        <v>81</v>
      </c>
      <c r="T5" s="18"/>
      <c r="V5" s="18" t="s">
        <v>78</v>
      </c>
      <c r="W5" s="18"/>
      <c r="Y5" s="18" t="s">
        <v>83</v>
      </c>
      <c r="Z5" s="18"/>
    </row>
    <row r="6" spans="1:26" x14ac:dyDescent="0.25">
      <c r="B6">
        <v>14.367122357386</v>
      </c>
      <c r="C6">
        <v>3.190621918762</v>
      </c>
      <c r="D6">
        <v>1.0116696312769999</v>
      </c>
      <c r="E6">
        <v>1.214688</v>
      </c>
      <c r="F6">
        <v>0.60014688000000005</v>
      </c>
      <c r="G6">
        <v>0.60007343999999996</v>
      </c>
      <c r="J6" s="16"/>
      <c r="K6" s="16"/>
      <c r="M6" s="16"/>
      <c r="N6" s="16"/>
      <c r="P6" s="16"/>
      <c r="Q6" s="16"/>
      <c r="S6" s="16"/>
      <c r="T6" s="16"/>
      <c r="V6" s="16"/>
      <c r="W6" s="16"/>
      <c r="Y6" s="16"/>
      <c r="Z6" s="16"/>
    </row>
    <row r="7" spans="1:26" x14ac:dyDescent="0.25">
      <c r="B7">
        <v>12.070704133185</v>
      </c>
      <c r="C7">
        <v>2.0541117595089999</v>
      </c>
      <c r="D7">
        <v>0.69270020936099996</v>
      </c>
      <c r="E7">
        <v>0.607995342414</v>
      </c>
      <c r="F7">
        <v>0.90022031999999996</v>
      </c>
      <c r="G7">
        <v>0.90011015999999999</v>
      </c>
      <c r="J7" s="16" t="s">
        <v>65</v>
      </c>
      <c r="K7" s="16">
        <v>30.35835334854541</v>
      </c>
      <c r="M7" s="16" t="s">
        <v>65</v>
      </c>
      <c r="N7" s="16">
        <v>4.6450038692464597</v>
      </c>
      <c r="P7" s="16" t="s">
        <v>65</v>
      </c>
      <c r="Q7" s="16">
        <v>1.0394700224709197</v>
      </c>
      <c r="S7" s="16" t="s">
        <v>65</v>
      </c>
      <c r="T7" s="16">
        <v>0.89921969659393997</v>
      </c>
      <c r="V7" s="16" t="s">
        <v>65</v>
      </c>
      <c r="W7" s="16">
        <v>0.85821005760000002</v>
      </c>
      <c r="Y7" s="16" t="s">
        <v>65</v>
      </c>
      <c r="Z7" s="16">
        <v>0.85210429759999984</v>
      </c>
    </row>
    <row r="8" spans="1:26" x14ac:dyDescent="0.25">
      <c r="B8">
        <v>18.447748734832</v>
      </c>
      <c r="C8">
        <v>5.3432816678470001</v>
      </c>
      <c r="D8">
        <v>1.3468800000000001</v>
      </c>
      <c r="E8">
        <v>1.214688</v>
      </c>
      <c r="F8">
        <v>0.90022031999999996</v>
      </c>
      <c r="G8">
        <v>0.90011015999999999</v>
      </c>
      <c r="J8" s="16" t="s">
        <v>66</v>
      </c>
      <c r="K8" s="16">
        <v>3.9786515116837391</v>
      </c>
      <c r="M8" s="16" t="s">
        <v>66</v>
      </c>
      <c r="N8" s="16">
        <v>0.37843043030180157</v>
      </c>
      <c r="P8" s="16" t="s">
        <v>66</v>
      </c>
      <c r="Q8" s="16">
        <v>4.2992463624376857E-2</v>
      </c>
      <c r="S8" s="16" t="s">
        <v>66</v>
      </c>
      <c r="T8" s="16">
        <v>3.7850881994858983E-2</v>
      </c>
      <c r="V8" s="16" t="s">
        <v>66</v>
      </c>
      <c r="W8" s="16">
        <v>2.1018260231787159E-2</v>
      </c>
      <c r="Y8" s="16" t="s">
        <v>66</v>
      </c>
      <c r="Z8" s="16">
        <v>2.1618965876333159E-2</v>
      </c>
    </row>
    <row r="9" spans="1:26" x14ac:dyDescent="0.25">
      <c r="B9">
        <v>23.197372250868</v>
      </c>
      <c r="C9">
        <v>7.0665739802680001</v>
      </c>
      <c r="D9">
        <v>1.4700131121690001</v>
      </c>
      <c r="E9">
        <v>0.91101600000000005</v>
      </c>
      <c r="F9">
        <v>0.90022031999999996</v>
      </c>
      <c r="G9">
        <v>0.90011015999999999</v>
      </c>
      <c r="J9" s="16" t="s">
        <v>67</v>
      </c>
      <c r="K9" s="16">
        <v>17.570595339522999</v>
      </c>
      <c r="M9" s="16" t="s">
        <v>67</v>
      </c>
      <c r="N9" s="16">
        <v>4.1503227907099998</v>
      </c>
      <c r="P9" s="16" t="s">
        <v>67</v>
      </c>
      <c r="Q9" s="16">
        <v>1.0122917635570001</v>
      </c>
      <c r="S9" s="16" t="s">
        <v>67</v>
      </c>
      <c r="T9" s="16">
        <v>0.91101600000000005</v>
      </c>
      <c r="V9" s="16" t="s">
        <v>67</v>
      </c>
      <c r="W9" s="16">
        <v>0.90022031999999996</v>
      </c>
      <c r="Y9" s="16" t="s">
        <v>67</v>
      </c>
      <c r="Z9" s="16">
        <v>0.90011015999999999</v>
      </c>
    </row>
    <row r="10" spans="1:26" x14ac:dyDescent="0.25">
      <c r="B10">
        <v>44.948244063537999</v>
      </c>
      <c r="C10">
        <v>6.45727438686</v>
      </c>
      <c r="D10">
        <v>1.109532760422</v>
      </c>
      <c r="E10">
        <v>0.60734399999999999</v>
      </c>
      <c r="F10">
        <v>0.90022031999999996</v>
      </c>
      <c r="G10">
        <v>0.90011015999999999</v>
      </c>
      <c r="J10" s="16" t="s">
        <v>68</v>
      </c>
      <c r="K10" s="16" t="e">
        <v>#N/A</v>
      </c>
      <c r="M10" s="16" t="s">
        <v>68</v>
      </c>
      <c r="N10" s="16" t="e">
        <v>#N/A</v>
      </c>
      <c r="P10" s="16" t="s">
        <v>68</v>
      </c>
      <c r="Q10" s="16">
        <v>0.67344000000000004</v>
      </c>
      <c r="S10" s="16" t="s">
        <v>68</v>
      </c>
      <c r="T10" s="16">
        <v>0.91101600000000005</v>
      </c>
      <c r="V10" s="16" t="s">
        <v>68</v>
      </c>
      <c r="W10" s="16">
        <v>0.90022031999999996</v>
      </c>
      <c r="Y10" s="16" t="s">
        <v>68</v>
      </c>
      <c r="Z10" s="16">
        <v>0.90011015999999999</v>
      </c>
    </row>
    <row r="11" spans="1:26" x14ac:dyDescent="0.25">
      <c r="B11">
        <v>57.710943001135</v>
      </c>
      <c r="C11">
        <v>3.6047275623499999</v>
      </c>
      <c r="D11">
        <v>0.67560920778300004</v>
      </c>
      <c r="E11">
        <v>0.91101600000000005</v>
      </c>
      <c r="F11">
        <v>0.60014688000000005</v>
      </c>
      <c r="G11">
        <v>0.60007343999999996</v>
      </c>
      <c r="J11" s="16" t="s">
        <v>30</v>
      </c>
      <c r="K11" s="16">
        <v>28.133314638896803</v>
      </c>
      <c r="M11" s="16" t="s">
        <v>30</v>
      </c>
      <c r="N11" s="16">
        <v>2.6759072347374704</v>
      </c>
      <c r="P11" s="16" t="s">
        <v>30</v>
      </c>
      <c r="Q11" s="16">
        <v>0.30400262568712849</v>
      </c>
      <c r="S11" s="16" t="s">
        <v>30</v>
      </c>
      <c r="T11" s="16">
        <v>0.26764615332456582</v>
      </c>
      <c r="V11" s="16" t="s">
        <v>30</v>
      </c>
      <c r="W11" s="16">
        <v>0.14862154338640238</v>
      </c>
      <c r="Y11" s="16" t="s">
        <v>30</v>
      </c>
      <c r="Z11" s="16">
        <v>0.1528691737339575</v>
      </c>
    </row>
    <row r="12" spans="1:26" x14ac:dyDescent="0.25">
      <c r="B12">
        <v>24.943014619688</v>
      </c>
      <c r="C12">
        <v>2.9583767448959999</v>
      </c>
      <c r="D12">
        <v>0.67344000000000004</v>
      </c>
      <c r="E12">
        <v>1.214688</v>
      </c>
      <c r="F12">
        <v>0.90022031999999996</v>
      </c>
      <c r="G12">
        <v>0.90011015999999999</v>
      </c>
      <c r="J12" s="16" t="s">
        <v>69</v>
      </c>
      <c r="K12" s="16">
        <v>791.48339257116504</v>
      </c>
      <c r="M12" s="16" t="s">
        <v>69</v>
      </c>
      <c r="N12" s="16">
        <v>7.1604795289203356</v>
      </c>
      <c r="P12" s="16" t="s">
        <v>69</v>
      </c>
      <c r="Q12" s="16">
        <v>9.2417596424668347E-2</v>
      </c>
      <c r="S12" s="16" t="s">
        <v>69</v>
      </c>
      <c r="T12" s="16">
        <v>7.1634463389437006E-2</v>
      </c>
      <c r="V12" s="16" t="s">
        <v>69</v>
      </c>
      <c r="W12" s="16">
        <v>2.2088363158556286E-2</v>
      </c>
      <c r="Y12" s="16" t="s">
        <v>69</v>
      </c>
      <c r="Z12" s="16">
        <v>2.336898427810288E-2</v>
      </c>
    </row>
    <row r="13" spans="1:26" x14ac:dyDescent="0.25">
      <c r="B13">
        <v>72.021443379562996</v>
      </c>
      <c r="C13">
        <v>8.9161369110079995</v>
      </c>
      <c r="D13">
        <v>0.87967925407299996</v>
      </c>
      <c r="E13">
        <v>0.91101600000000005</v>
      </c>
      <c r="F13">
        <v>0.90022031999999996</v>
      </c>
      <c r="G13">
        <v>0.60007359999999998</v>
      </c>
      <c r="J13" s="16" t="s">
        <v>70</v>
      </c>
      <c r="K13" s="16">
        <v>4.4687568880047408</v>
      </c>
      <c r="M13" s="16" t="s">
        <v>70</v>
      </c>
      <c r="N13" s="16">
        <v>5.1603461840415878</v>
      </c>
      <c r="P13" s="16" t="s">
        <v>70</v>
      </c>
      <c r="Q13" s="16">
        <v>2.2636698534198132</v>
      </c>
      <c r="S13" s="16" t="s">
        <v>70</v>
      </c>
      <c r="T13" s="16">
        <v>-0.35131931869417699</v>
      </c>
      <c r="V13" s="16" t="s">
        <v>70</v>
      </c>
      <c r="W13" s="16">
        <v>0.8519063509639242</v>
      </c>
      <c r="Y13" s="16" t="s">
        <v>70</v>
      </c>
      <c r="Z13" s="16">
        <v>0.54937545153038503</v>
      </c>
    </row>
    <row r="14" spans="1:26" x14ac:dyDescent="0.25">
      <c r="B14">
        <v>13.29247041627</v>
      </c>
      <c r="C14">
        <v>2.2929998324750001</v>
      </c>
      <c r="D14">
        <v>1.362026908994</v>
      </c>
      <c r="E14">
        <v>0.91101600000000005</v>
      </c>
      <c r="F14">
        <v>1.2002937600000001</v>
      </c>
      <c r="G14">
        <v>1.2001468799999999</v>
      </c>
      <c r="J14" s="16" t="s">
        <v>71</v>
      </c>
      <c r="K14" s="16">
        <v>1.9200689217981888</v>
      </c>
      <c r="M14" s="16" t="s">
        <v>71</v>
      </c>
      <c r="N14" s="16">
        <v>1.8291795233340864</v>
      </c>
      <c r="P14" s="16" t="s">
        <v>71</v>
      </c>
      <c r="Q14" s="16">
        <v>1.1325022502116975</v>
      </c>
      <c r="S14" s="16" t="s">
        <v>71</v>
      </c>
      <c r="T14" s="16">
        <v>-9.5682782674612679E-2</v>
      </c>
      <c r="V14" s="16" t="s">
        <v>71</v>
      </c>
      <c r="W14" s="16">
        <v>-0.31747066476646851</v>
      </c>
      <c r="Y14" s="16" t="s">
        <v>71</v>
      </c>
      <c r="Z14" s="16">
        <v>-0.27156897758618631</v>
      </c>
    </row>
    <row r="15" spans="1:26" x14ac:dyDescent="0.25">
      <c r="B15">
        <v>49.968599852063001</v>
      </c>
      <c r="C15">
        <v>1.637768537371</v>
      </c>
      <c r="D15">
        <v>1.2312799999999999</v>
      </c>
      <c r="E15">
        <v>0.91101600000000005</v>
      </c>
      <c r="F15">
        <v>0.90022031999999996</v>
      </c>
      <c r="G15">
        <v>0.90011015999999999</v>
      </c>
      <c r="J15" s="16" t="s">
        <v>72</v>
      </c>
      <c r="K15" s="16">
        <v>139.96327849712898</v>
      </c>
      <c r="M15" s="16" t="s">
        <v>72</v>
      </c>
      <c r="N15" s="16">
        <v>14.183568125889</v>
      </c>
      <c r="P15" s="16" t="s">
        <v>72</v>
      </c>
      <c r="Q15" s="16">
        <v>1.451073014264</v>
      </c>
      <c r="S15" s="16" t="s">
        <v>72</v>
      </c>
      <c r="T15" s="16">
        <v>1.225912408236</v>
      </c>
      <c r="V15" s="16" t="s">
        <v>72</v>
      </c>
      <c r="W15" s="16">
        <v>0.60014688000000005</v>
      </c>
      <c r="Y15" s="16" t="s">
        <v>72</v>
      </c>
      <c r="Z15" s="16">
        <v>0.60007343999999996</v>
      </c>
    </row>
    <row r="16" spans="1:26" x14ac:dyDescent="0.25">
      <c r="B16">
        <v>12.860552572982</v>
      </c>
      <c r="C16">
        <v>2.3524712265719998</v>
      </c>
      <c r="D16">
        <v>0.79610320723600003</v>
      </c>
      <c r="E16">
        <v>0.60734399999999999</v>
      </c>
      <c r="F16">
        <v>0.90022031999999996</v>
      </c>
      <c r="G16">
        <v>0.90011015999999999</v>
      </c>
      <c r="J16" s="16" t="s">
        <v>73</v>
      </c>
      <c r="K16" s="16">
        <v>3.972</v>
      </c>
      <c r="M16" s="16" t="s">
        <v>73</v>
      </c>
      <c r="N16" s="16">
        <v>1.553891955953</v>
      </c>
      <c r="P16" s="16" t="s">
        <v>73</v>
      </c>
      <c r="Q16" s="16">
        <v>0.67344000000000004</v>
      </c>
      <c r="S16" s="16" t="s">
        <v>73</v>
      </c>
      <c r="T16" s="16">
        <v>0.303672</v>
      </c>
      <c r="V16" s="16" t="s">
        <v>73</v>
      </c>
      <c r="W16" s="16">
        <v>0.60014688000000005</v>
      </c>
      <c r="Y16" s="16" t="s">
        <v>73</v>
      </c>
      <c r="Z16" s="16">
        <v>0.60007343999999996</v>
      </c>
    </row>
    <row r="17" spans="2:26" x14ac:dyDescent="0.25">
      <c r="B17">
        <v>60.394606775823</v>
      </c>
      <c r="C17">
        <v>5.4742105197560003</v>
      </c>
      <c r="D17">
        <v>1.0109965266730001</v>
      </c>
      <c r="E17">
        <v>0.91101600000000005</v>
      </c>
      <c r="F17">
        <v>0.90022031999999996</v>
      </c>
      <c r="G17">
        <v>0.90011015999999999</v>
      </c>
      <c r="J17" s="16" t="s">
        <v>74</v>
      </c>
      <c r="K17" s="16">
        <v>143.93527849712899</v>
      </c>
      <c r="M17" s="16" t="s">
        <v>74</v>
      </c>
      <c r="N17" s="16">
        <v>15.737460081842</v>
      </c>
      <c r="P17" s="16" t="s">
        <v>74</v>
      </c>
      <c r="Q17" s="16">
        <v>2.1245130142640001</v>
      </c>
      <c r="S17" s="16" t="s">
        <v>74</v>
      </c>
      <c r="T17" s="16">
        <v>1.5295844082359999</v>
      </c>
      <c r="V17" s="16" t="s">
        <v>74</v>
      </c>
      <c r="W17" s="16">
        <v>1.2002937600000001</v>
      </c>
      <c r="Y17" s="16" t="s">
        <v>74</v>
      </c>
      <c r="Z17" s="16">
        <v>1.2001468799999999</v>
      </c>
    </row>
    <row r="18" spans="2:26" x14ac:dyDescent="0.25">
      <c r="B18">
        <v>39.426105506888</v>
      </c>
      <c r="C18">
        <v>9.2928788574149994</v>
      </c>
      <c r="D18">
        <v>1.3468800000000001</v>
      </c>
      <c r="E18">
        <v>1.214688</v>
      </c>
      <c r="F18">
        <v>1.2002937600000001</v>
      </c>
      <c r="G18">
        <v>1.2001468799999999</v>
      </c>
      <c r="J18" s="16" t="s">
        <v>75</v>
      </c>
      <c r="K18" s="16">
        <v>1517.9176674272705</v>
      </c>
      <c r="M18" s="16" t="s">
        <v>75</v>
      </c>
      <c r="N18" s="16">
        <v>232.25019346232298</v>
      </c>
      <c r="P18" s="16" t="s">
        <v>75</v>
      </c>
      <c r="Q18" s="16">
        <v>51.973501123545987</v>
      </c>
      <c r="S18" s="16" t="s">
        <v>75</v>
      </c>
      <c r="T18" s="16">
        <v>44.960984829696997</v>
      </c>
      <c r="V18" s="16" t="s">
        <v>75</v>
      </c>
      <c r="W18" s="16">
        <v>42.910502880000003</v>
      </c>
      <c r="Y18" s="16" t="s">
        <v>75</v>
      </c>
      <c r="Z18" s="16">
        <v>42.605214879999991</v>
      </c>
    </row>
    <row r="19" spans="2:26" x14ac:dyDescent="0.25">
      <c r="B19">
        <v>3.972</v>
      </c>
      <c r="C19">
        <v>4.7017130881759996</v>
      </c>
      <c r="D19">
        <v>1.01895551162</v>
      </c>
      <c r="E19">
        <v>0.91101600000000005</v>
      </c>
      <c r="F19">
        <v>0.90022031999999996</v>
      </c>
      <c r="G19">
        <v>0.90011015999999999</v>
      </c>
      <c r="J19" s="16" t="s">
        <v>76</v>
      </c>
      <c r="K19" s="16">
        <v>50</v>
      </c>
      <c r="M19" s="16" t="s">
        <v>76</v>
      </c>
      <c r="N19" s="16">
        <v>50</v>
      </c>
      <c r="P19" s="16" t="s">
        <v>76</v>
      </c>
      <c r="Q19" s="16">
        <v>50</v>
      </c>
      <c r="S19" s="16" t="s">
        <v>76</v>
      </c>
      <c r="T19" s="16">
        <v>50</v>
      </c>
      <c r="V19" s="16" t="s">
        <v>76</v>
      </c>
      <c r="W19" s="16">
        <v>50</v>
      </c>
      <c r="Y19" s="16" t="s">
        <v>76</v>
      </c>
      <c r="Z19" s="16">
        <v>50</v>
      </c>
    </row>
    <row r="20" spans="2:26" ht="15.75" thickBot="1" x14ac:dyDescent="0.3">
      <c r="B20">
        <v>9.0575738742429994</v>
      </c>
      <c r="C20">
        <v>6.4298086725559997</v>
      </c>
      <c r="D20">
        <v>1.2613905883550001</v>
      </c>
      <c r="E20">
        <v>1.214688</v>
      </c>
      <c r="F20">
        <v>0.60014688000000005</v>
      </c>
      <c r="G20">
        <v>0.60007343999999996</v>
      </c>
      <c r="J20" s="17" t="s">
        <v>77</v>
      </c>
      <c r="K20" s="17">
        <v>7.9953995550464541</v>
      </c>
      <c r="M20" s="17" t="s">
        <v>77</v>
      </c>
      <c r="N20" s="17">
        <v>0.76048442171066277</v>
      </c>
      <c r="P20" s="17" t="s">
        <v>77</v>
      </c>
      <c r="Q20" s="17">
        <v>8.6396590282727295E-2</v>
      </c>
      <c r="S20" s="17" t="s">
        <v>77</v>
      </c>
      <c r="T20" s="17">
        <v>7.606419516036958E-2</v>
      </c>
      <c r="V20" s="17" t="s">
        <v>77</v>
      </c>
      <c r="W20" s="17">
        <v>4.2237775289337733E-2</v>
      </c>
      <c r="Y20" s="17" t="s">
        <v>77</v>
      </c>
      <c r="Z20" s="17">
        <v>4.3444938477421133E-2</v>
      </c>
    </row>
    <row r="21" spans="2:26" x14ac:dyDescent="0.25">
      <c r="B21">
        <v>13.397505731812</v>
      </c>
      <c r="C21">
        <v>2.1049502075489999</v>
      </c>
      <c r="D21">
        <v>0.73611557854099996</v>
      </c>
      <c r="E21">
        <v>1.2147848717409999</v>
      </c>
      <c r="F21">
        <v>0.90022031999999996</v>
      </c>
      <c r="G21">
        <v>0.90011015999999999</v>
      </c>
    </row>
    <row r="22" spans="2:26" x14ac:dyDescent="0.25">
      <c r="B22">
        <v>143.93527849712899</v>
      </c>
      <c r="C22">
        <v>4.7144908671919996</v>
      </c>
      <c r="D22">
        <v>0.67344000000000004</v>
      </c>
      <c r="E22">
        <v>0.91101600000000005</v>
      </c>
      <c r="F22">
        <v>0.90022080000000004</v>
      </c>
      <c r="G22">
        <v>0.90011039999999998</v>
      </c>
    </row>
    <row r="23" spans="2:26" x14ac:dyDescent="0.25">
      <c r="B23">
        <v>55.563554033761001</v>
      </c>
      <c r="C23">
        <v>5.7643847086150002</v>
      </c>
      <c r="D23">
        <v>1.5687409821089999</v>
      </c>
      <c r="E23">
        <v>0.91101600000000005</v>
      </c>
      <c r="F23">
        <v>0.90022031999999996</v>
      </c>
      <c r="G23">
        <v>0.90011015999999999</v>
      </c>
      <c r="J23" s="7" t="s">
        <v>29</v>
      </c>
      <c r="K23">
        <f>K7</f>
        <v>30.35835334854541</v>
      </c>
      <c r="L23">
        <f>N7</f>
        <v>4.6450038692464597</v>
      </c>
      <c r="M23">
        <f>Q7</f>
        <v>1.0394700224709197</v>
      </c>
      <c r="N23">
        <f>T7</f>
        <v>0.89921969659393997</v>
      </c>
      <c r="O23">
        <f>W7</f>
        <v>0.85821005760000002</v>
      </c>
      <c r="P23">
        <f>Z7</f>
        <v>0.85210429759999984</v>
      </c>
    </row>
    <row r="24" spans="2:26" x14ac:dyDescent="0.25">
      <c r="B24">
        <v>93.640797061903996</v>
      </c>
      <c r="C24">
        <v>3.2622754190590002</v>
      </c>
      <c r="D24">
        <v>1.0101599999999999</v>
      </c>
      <c r="E24">
        <v>1.214688</v>
      </c>
      <c r="F24">
        <v>0.60014688000000005</v>
      </c>
      <c r="G24">
        <v>0.60007343999999996</v>
      </c>
      <c r="J24" s="7" t="s">
        <v>82</v>
      </c>
      <c r="K24">
        <f>K20</f>
        <v>7.9953995550464541</v>
      </c>
      <c r="L24">
        <f>N20</f>
        <v>0.76048442171066277</v>
      </c>
      <c r="M24">
        <f>Q20</f>
        <v>8.6396590282727295E-2</v>
      </c>
      <c r="N24">
        <f>T20</f>
        <v>7.606419516036958E-2</v>
      </c>
      <c r="O24">
        <f>W20</f>
        <v>4.2237775289337733E-2</v>
      </c>
      <c r="P24">
        <f>Z20</f>
        <v>4.3444938477421133E-2</v>
      </c>
    </row>
    <row r="25" spans="2:26" x14ac:dyDescent="0.25">
      <c r="B25">
        <v>32.155406817093997</v>
      </c>
      <c r="C25">
        <v>2.9952675212169999</v>
      </c>
      <c r="D25">
        <v>0.68535686537200002</v>
      </c>
      <c r="E25">
        <v>0.60734399999999999</v>
      </c>
      <c r="F25">
        <v>0.90022031999999996</v>
      </c>
      <c r="G25">
        <v>0.90011015999999999</v>
      </c>
    </row>
    <row r="26" spans="2:26" x14ac:dyDescent="0.25">
      <c r="B26">
        <v>18.171900619224999</v>
      </c>
      <c r="C26">
        <v>15.737460081842</v>
      </c>
      <c r="D26">
        <v>0.85083624930699997</v>
      </c>
      <c r="E26">
        <v>0.60736000000000001</v>
      </c>
      <c r="F26">
        <v>0.90022031999999996</v>
      </c>
      <c r="G26">
        <v>0.90011015999999999</v>
      </c>
    </row>
    <row r="27" spans="2:26" x14ac:dyDescent="0.25">
      <c r="B27">
        <v>9.5322335704780006</v>
      </c>
      <c r="C27">
        <v>7.3180813370099997</v>
      </c>
      <c r="D27">
        <v>0.67344000000000004</v>
      </c>
      <c r="E27">
        <v>0.60734399999999999</v>
      </c>
      <c r="F27">
        <v>0.90022031999999996</v>
      </c>
      <c r="G27">
        <v>0.90011015999999999</v>
      </c>
    </row>
    <row r="28" spans="2:26" x14ac:dyDescent="0.25">
      <c r="B28">
        <v>12.720240520995</v>
      </c>
      <c r="C28">
        <v>4.2143557495359998</v>
      </c>
      <c r="D28">
        <v>1.3468800000000001</v>
      </c>
      <c r="E28">
        <v>0.91101600000000005</v>
      </c>
      <c r="F28">
        <v>0.90022031999999996</v>
      </c>
      <c r="G28">
        <v>0.90011015999999999</v>
      </c>
    </row>
    <row r="29" spans="2:26" x14ac:dyDescent="0.25">
      <c r="B29">
        <v>8.3306891203820008</v>
      </c>
      <c r="C29">
        <v>6.5452268000459997</v>
      </c>
      <c r="D29">
        <v>1.0101599999999999</v>
      </c>
      <c r="E29">
        <v>1.214688</v>
      </c>
      <c r="F29">
        <v>1.2002937600000001</v>
      </c>
      <c r="G29">
        <v>1.2001468799999999</v>
      </c>
    </row>
    <row r="30" spans="2:26" x14ac:dyDescent="0.25">
      <c r="B30">
        <v>23.585135122760999</v>
      </c>
      <c r="C30">
        <v>11.196927272010999</v>
      </c>
      <c r="D30">
        <v>1.0191923607740001</v>
      </c>
      <c r="E30">
        <v>0.91101600000000005</v>
      </c>
      <c r="F30">
        <v>0.90022031999999996</v>
      </c>
      <c r="G30">
        <v>0.90011015999999999</v>
      </c>
    </row>
    <row r="31" spans="2:26" x14ac:dyDescent="0.25">
      <c r="B31">
        <v>48.680945211054997</v>
      </c>
      <c r="C31">
        <v>5.919378440379</v>
      </c>
      <c r="D31">
        <v>0.67344000000000004</v>
      </c>
      <c r="E31">
        <v>0.60734399999999999</v>
      </c>
      <c r="F31">
        <v>0.90022031999999996</v>
      </c>
      <c r="G31">
        <v>0.90011015999999999</v>
      </c>
    </row>
    <row r="32" spans="2:26" x14ac:dyDescent="0.25">
      <c r="B32">
        <v>14.783931176242</v>
      </c>
      <c r="C32">
        <v>5.6934580546550002</v>
      </c>
      <c r="D32">
        <v>0.67411510809999997</v>
      </c>
      <c r="E32">
        <v>0.91101600000000005</v>
      </c>
      <c r="F32">
        <v>0.90022031999999996</v>
      </c>
      <c r="G32">
        <v>0.90011015999999999</v>
      </c>
    </row>
    <row r="33" spans="2:7" x14ac:dyDescent="0.25">
      <c r="B33">
        <v>11.740539271312</v>
      </c>
      <c r="C33">
        <v>2.7044204522549999</v>
      </c>
      <c r="D33">
        <v>1.0122090753149999</v>
      </c>
      <c r="E33">
        <v>1.214688</v>
      </c>
      <c r="F33">
        <v>0.90022031999999996</v>
      </c>
      <c r="G33">
        <v>0.90011015999999999</v>
      </c>
    </row>
    <row r="34" spans="2:7" x14ac:dyDescent="0.25">
      <c r="B34">
        <v>9.730876510621</v>
      </c>
      <c r="C34">
        <v>2.3728261816890002</v>
      </c>
      <c r="D34">
        <v>1.011589570445</v>
      </c>
      <c r="E34">
        <v>0.91101600000000005</v>
      </c>
      <c r="F34">
        <v>0.90022031999999996</v>
      </c>
      <c r="G34">
        <v>0.90011015999999999</v>
      </c>
    </row>
    <row r="35" spans="2:7" x14ac:dyDescent="0.25">
      <c r="B35">
        <v>13.138436714696001</v>
      </c>
      <c r="C35">
        <v>3.50565079731</v>
      </c>
      <c r="D35">
        <v>1.023053626302</v>
      </c>
      <c r="E35">
        <v>1.5295844082359999</v>
      </c>
      <c r="F35">
        <v>0.90022031999999996</v>
      </c>
      <c r="G35">
        <v>0.90011015999999999</v>
      </c>
    </row>
    <row r="36" spans="2:7" x14ac:dyDescent="0.25">
      <c r="B36">
        <v>16.969290059820999</v>
      </c>
      <c r="C36">
        <v>2.364561805003</v>
      </c>
      <c r="D36">
        <v>1.013967289025</v>
      </c>
      <c r="E36">
        <v>0.91101600000000005</v>
      </c>
      <c r="F36">
        <v>0.60014688000000005</v>
      </c>
      <c r="G36">
        <v>0.60007343999999996</v>
      </c>
    </row>
    <row r="37" spans="2:7" x14ac:dyDescent="0.25">
      <c r="B37">
        <v>8.1146932180049998</v>
      </c>
      <c r="C37">
        <v>3.5344000000000002</v>
      </c>
      <c r="D37">
        <v>1.0162679715389999</v>
      </c>
      <c r="E37">
        <v>0.91101600000000005</v>
      </c>
      <c r="F37">
        <v>0.60014688000000005</v>
      </c>
      <c r="G37">
        <v>0.60007343999999996</v>
      </c>
    </row>
    <row r="38" spans="2:7" x14ac:dyDescent="0.25">
      <c r="B38">
        <v>80.001357786857</v>
      </c>
      <c r="C38">
        <v>1.5905806201949999</v>
      </c>
      <c r="D38">
        <v>1.018576922914</v>
      </c>
      <c r="E38">
        <v>0.60734399999999999</v>
      </c>
      <c r="F38">
        <v>0.90022031999999996</v>
      </c>
      <c r="G38">
        <v>0.90011015999999999</v>
      </c>
    </row>
    <row r="39" spans="2:7" x14ac:dyDescent="0.25">
      <c r="B39">
        <v>58.296201882939002</v>
      </c>
      <c r="C39">
        <v>2.432026306249</v>
      </c>
      <c r="D39">
        <v>1.0286247565740001</v>
      </c>
      <c r="E39">
        <v>0.91101600000000005</v>
      </c>
      <c r="F39">
        <v>0.90022031999999996</v>
      </c>
      <c r="G39">
        <v>0.90011015999999999</v>
      </c>
    </row>
    <row r="40" spans="2:7" x14ac:dyDescent="0.25">
      <c r="B40">
        <v>14.434934680985</v>
      </c>
      <c r="C40">
        <v>6.393694725434</v>
      </c>
      <c r="D40">
        <v>1.750008703145</v>
      </c>
      <c r="E40">
        <v>1.214688</v>
      </c>
      <c r="F40">
        <v>0.90022031999999996</v>
      </c>
      <c r="G40">
        <v>0.90011015999999999</v>
      </c>
    </row>
    <row r="41" spans="2:7" x14ac:dyDescent="0.25">
      <c r="B41">
        <v>8.3342570105539995</v>
      </c>
      <c r="C41">
        <v>4.4809707168740003</v>
      </c>
      <c r="D41">
        <v>1.011257912139</v>
      </c>
      <c r="E41">
        <v>0.60734399999999999</v>
      </c>
      <c r="F41">
        <v>0.90022031999999996</v>
      </c>
      <c r="G41">
        <v>0.90011015999999999</v>
      </c>
    </row>
    <row r="42" spans="2:7" x14ac:dyDescent="0.25">
      <c r="B42">
        <v>26.973621089051999</v>
      </c>
      <c r="C42">
        <v>6.0350693967689999</v>
      </c>
      <c r="D42">
        <v>1.3715102508470001</v>
      </c>
      <c r="E42">
        <v>0.60734399999999999</v>
      </c>
      <c r="F42">
        <v>0.90022031999999996</v>
      </c>
      <c r="G42">
        <v>0.90011015999999999</v>
      </c>
    </row>
    <row r="43" spans="2:7" x14ac:dyDescent="0.25">
      <c r="B43">
        <v>28.607744638524</v>
      </c>
      <c r="C43">
        <v>2.773475973804</v>
      </c>
      <c r="D43">
        <v>1.192562036657</v>
      </c>
      <c r="E43">
        <v>0.91603982764500003</v>
      </c>
      <c r="F43">
        <v>0.90022031999999996</v>
      </c>
      <c r="G43">
        <v>0.90011015999999999</v>
      </c>
    </row>
    <row r="44" spans="2:7" x14ac:dyDescent="0.25">
      <c r="B44">
        <v>12.721196538475001</v>
      </c>
      <c r="C44">
        <v>1.553891955953</v>
      </c>
      <c r="D44">
        <v>0.68005351421799998</v>
      </c>
      <c r="E44">
        <v>0.60734399999999999</v>
      </c>
      <c r="F44">
        <v>0.60014688000000005</v>
      </c>
      <c r="G44">
        <v>0.60007343999999996</v>
      </c>
    </row>
    <row r="45" spans="2:7" x14ac:dyDescent="0.25">
      <c r="B45">
        <v>8.1412469709550006</v>
      </c>
      <c r="C45">
        <v>4.5447789010579998</v>
      </c>
      <c r="D45">
        <v>1.1193674172999999</v>
      </c>
      <c r="E45">
        <v>0.91101600000000005</v>
      </c>
      <c r="F45">
        <v>0.90022031999999996</v>
      </c>
      <c r="G45">
        <v>0.90011015999999999</v>
      </c>
    </row>
    <row r="46" spans="2:7" x14ac:dyDescent="0.25">
      <c r="B46">
        <v>23.976391888582999</v>
      </c>
      <c r="C46">
        <v>4.0862898318839997</v>
      </c>
      <c r="D46">
        <v>1.3468800000000001</v>
      </c>
      <c r="E46">
        <v>0.91101600000000005</v>
      </c>
      <c r="F46">
        <v>0.90022080000000004</v>
      </c>
      <c r="G46">
        <v>0.90011039999999998</v>
      </c>
    </row>
    <row r="47" spans="2:7" x14ac:dyDescent="0.25">
      <c r="B47">
        <v>32.661469806021003</v>
      </c>
      <c r="C47">
        <v>2.422982655033</v>
      </c>
      <c r="D47">
        <v>2.1245130142640001</v>
      </c>
      <c r="E47">
        <v>0.30418837966099999</v>
      </c>
      <c r="F47">
        <v>0.90022031999999996</v>
      </c>
      <c r="G47">
        <v>0.90011015999999999</v>
      </c>
    </row>
    <row r="48" spans="2:7" x14ac:dyDescent="0.25">
      <c r="B48">
        <v>39.767233249124999</v>
      </c>
      <c r="C48">
        <v>6.6858383912740003</v>
      </c>
      <c r="D48">
        <v>0.67344000000000004</v>
      </c>
      <c r="E48">
        <v>0.60734399999999999</v>
      </c>
      <c r="F48">
        <v>0.90022031999999996</v>
      </c>
      <c r="G48">
        <v>0.90011015999999999</v>
      </c>
    </row>
    <row r="49" spans="2:7" x14ac:dyDescent="0.25">
      <c r="B49">
        <v>10.544</v>
      </c>
      <c r="C49">
        <v>5.5686194267670004</v>
      </c>
      <c r="D49">
        <v>1.010646880895</v>
      </c>
      <c r="E49">
        <v>0.303672</v>
      </c>
      <c r="F49">
        <v>0.60014688000000005</v>
      </c>
      <c r="G49">
        <v>0.60007343999999996</v>
      </c>
    </row>
    <row r="50" spans="2:7" x14ac:dyDescent="0.25">
      <c r="B50">
        <v>14.722160793601001</v>
      </c>
      <c r="C50">
        <v>3.759489208353</v>
      </c>
      <c r="D50">
        <v>1.0123744517990001</v>
      </c>
      <c r="E50">
        <v>0.60734399999999999</v>
      </c>
      <c r="F50">
        <v>0.60014688000000005</v>
      </c>
      <c r="G50">
        <v>0.60007343999999996</v>
      </c>
    </row>
    <row r="51" spans="2:7" x14ac:dyDescent="0.25">
      <c r="B51">
        <v>10.594007882210001</v>
      </c>
      <c r="C51">
        <v>4.7270297985000003</v>
      </c>
      <c r="D51">
        <v>1.0105863168160001</v>
      </c>
      <c r="E51">
        <v>0.91101600000000005</v>
      </c>
      <c r="F51">
        <v>0.90022031999999996</v>
      </c>
      <c r="G51">
        <v>0.90011015999999999</v>
      </c>
    </row>
    <row r="52" spans="2:7" x14ac:dyDescent="0.25">
      <c r="B52" s="7">
        <f>AVERAGE(B3:B51)</f>
        <v>30.793815868219912</v>
      </c>
      <c r="C52" s="7">
        <f t="shared" ref="C52:E52" si="0">AVERAGE(C3:C51)</f>
        <v>4.6292876800995311</v>
      </c>
      <c r="D52" s="7">
        <f t="shared" si="0"/>
        <v>1.0399600792182857</v>
      </c>
      <c r="E52" s="7">
        <f t="shared" si="0"/>
        <v>0.89897895570810193</v>
      </c>
      <c r="F52" s="7">
        <f>AVERAGE(F2:F51)</f>
        <v>0.85821005760000002</v>
      </c>
      <c r="G52" s="7">
        <f>AVERAGE(G2:G51)</f>
        <v>0.85210429759999984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D3A6-0B67-444E-AD81-36D910E53853}">
  <dimension ref="A1:AW164"/>
  <sheetViews>
    <sheetView zoomScaleNormal="100" workbookViewId="0">
      <selection activeCell="AC7" sqref="AC7"/>
    </sheetView>
  </sheetViews>
  <sheetFormatPr defaultRowHeight="15" x14ac:dyDescent="0.25"/>
  <cols>
    <col min="1" max="1" width="27.5703125" bestFit="1" customWidth="1"/>
    <col min="3" max="3" width="18.140625" bestFit="1" customWidth="1"/>
    <col min="4" max="4" width="12" bestFit="1" customWidth="1"/>
    <col min="5" max="5" width="13.140625" bestFit="1" customWidth="1"/>
    <col min="15" max="15" width="18.140625" bestFit="1" customWidth="1"/>
    <col min="16" max="16" width="12.7109375" bestFit="1" customWidth="1"/>
    <col min="17" max="17" width="15.42578125" bestFit="1" customWidth="1"/>
    <col min="18" max="18" width="12.7109375" bestFit="1" customWidth="1"/>
    <col min="19" max="19" width="14.28515625" bestFit="1" customWidth="1"/>
    <col min="29" max="29" width="12" bestFit="1" customWidth="1"/>
    <col min="30" max="30" width="13.140625" bestFit="1" customWidth="1"/>
    <col min="31" max="31" width="11.140625" bestFit="1" customWidth="1"/>
    <col min="33" max="33" width="10.42578125" bestFit="1" customWidth="1"/>
    <col min="34" max="34" width="12.140625" bestFit="1" customWidth="1"/>
    <col min="35" max="35" width="6.5703125" bestFit="1" customWidth="1"/>
    <col min="36" max="36" width="10.42578125" bestFit="1" customWidth="1"/>
    <col min="41" max="42" width="13.140625" bestFit="1" customWidth="1"/>
    <col min="43" max="43" width="15.42578125" bestFit="1" customWidth="1"/>
  </cols>
  <sheetData>
    <row r="1" spans="1:49" ht="18.75" x14ac:dyDescent="0.3">
      <c r="A1" s="2" t="s">
        <v>28</v>
      </c>
      <c r="B1" s="9" t="s">
        <v>34</v>
      </c>
    </row>
    <row r="2" spans="1:49" x14ac:dyDescent="0.25">
      <c r="B2" s="9" t="s">
        <v>35</v>
      </c>
      <c r="O2" t="s">
        <v>42</v>
      </c>
    </row>
    <row r="3" spans="1:49" x14ac:dyDescent="0.25">
      <c r="A3" t="s">
        <v>43</v>
      </c>
      <c r="AC3" t="s">
        <v>95</v>
      </c>
    </row>
    <row r="4" spans="1:49" x14ac:dyDescent="0.25">
      <c r="B4" t="s">
        <v>29</v>
      </c>
      <c r="C4" t="s">
        <v>30</v>
      </c>
      <c r="D4" t="s">
        <v>31</v>
      </c>
      <c r="E4" t="s">
        <v>32</v>
      </c>
      <c r="O4" t="s">
        <v>36</v>
      </c>
      <c r="P4" t="s">
        <v>40</v>
      </c>
      <c r="Q4" t="s">
        <v>37</v>
      </c>
      <c r="R4" t="s">
        <v>38</v>
      </c>
      <c r="S4" t="s">
        <v>39</v>
      </c>
      <c r="AC4" t="s">
        <v>31</v>
      </c>
      <c r="AD4" t="s">
        <v>87</v>
      </c>
      <c r="AE4" t="s">
        <v>88</v>
      </c>
      <c r="AF4" t="s">
        <v>98</v>
      </c>
      <c r="AG4" t="s">
        <v>90</v>
      </c>
      <c r="AH4" t="s">
        <v>91</v>
      </c>
      <c r="AI4" t="s">
        <v>92</v>
      </c>
      <c r="AJ4" t="s">
        <v>93</v>
      </c>
      <c r="AO4" t="s">
        <v>87</v>
      </c>
      <c r="AP4" t="s">
        <v>88</v>
      </c>
      <c r="AQ4" t="s">
        <v>98</v>
      </c>
      <c r="AR4" t="s">
        <v>99</v>
      </c>
      <c r="AS4" t="s">
        <v>100</v>
      </c>
      <c r="AT4" t="s">
        <v>101</v>
      </c>
    </row>
    <row r="5" spans="1:49" ht="15.75" x14ac:dyDescent="0.25">
      <c r="B5" s="7">
        <f>D55</f>
        <v>0.91610186017854023</v>
      </c>
      <c r="C5">
        <f>D56</f>
        <v>0.26282524238527133</v>
      </c>
      <c r="D5">
        <v>0.91530000000300005</v>
      </c>
      <c r="E5">
        <f>STANDARDIZE(D5,B5,C5)</f>
        <v>-3.050925277431104E-3</v>
      </c>
      <c r="O5">
        <v>1</v>
      </c>
      <c r="P5">
        <v>0.30510000000100002</v>
      </c>
      <c r="Q5">
        <f>(O5-0.5)/50</f>
        <v>0.01</v>
      </c>
      <c r="R5">
        <f>_xlfn.NORM.S.INV(Q5)</f>
        <v>-2.3263478740408408</v>
      </c>
      <c r="S5">
        <f>(P5-$P$55)/$P$56</f>
        <v>-2.3247457307844104</v>
      </c>
      <c r="AC5">
        <v>0.91530000000300005</v>
      </c>
      <c r="AD5">
        <v>0.30510000000100002</v>
      </c>
      <c r="AE5">
        <v>1</v>
      </c>
      <c r="AF5">
        <f>AE5/$AM$5</f>
        <v>0.02</v>
      </c>
      <c r="AG5">
        <f>(AE5-1)/$AM$5</f>
        <v>0</v>
      </c>
      <c r="AH5">
        <f>IF(AF5&lt;1,_xlfn.NORM.S.INV(AF5),"")</f>
        <v>-2.0537489106318225</v>
      </c>
      <c r="AI5">
        <f>_xlfn.NORM.DIST(AD5,$AM$6,$AM$7,TRUE)</f>
        <v>1.0042780206055512E-2</v>
      </c>
      <c r="AJ5">
        <f>ABS(AI5-AG5)</f>
        <v>1.0042780206055512E-2</v>
      </c>
      <c r="AL5" t="s">
        <v>76</v>
      </c>
      <c r="AM5">
        <f>COUNT(AD5:AD54)</f>
        <v>50</v>
      </c>
      <c r="AO5">
        <v>0.30510000000100002</v>
      </c>
      <c r="AP5">
        <v>1</v>
      </c>
      <c r="AQ5">
        <f>AP5/$AM$5</f>
        <v>0.02</v>
      </c>
      <c r="AR5">
        <f>STANDARDIZE(AO5,$AM$6,$AM$7)</f>
        <v>-2.3247457307844104</v>
      </c>
      <c r="AS5" s="21">
        <f>NORMSDIST(AR5)</f>
        <v>1.0042780206055512E-2</v>
      </c>
      <c r="AT5">
        <f>ABS(AS5-AQ5)</f>
        <v>9.9572197939444881E-3</v>
      </c>
    </row>
    <row r="6" spans="1:49" ht="15.75" x14ac:dyDescent="0.25">
      <c r="B6" s="7">
        <f>B5</f>
        <v>0.91610186017854023</v>
      </c>
      <c r="C6">
        <f>C5</f>
        <v>0.26282524238527133</v>
      </c>
      <c r="D6">
        <v>0.91530000000300005</v>
      </c>
      <c r="E6">
        <f>STANDARDIZE(D6,B6,C6)</f>
        <v>-3.050925277431104E-3</v>
      </c>
      <c r="O6">
        <v>2</v>
      </c>
      <c r="P6">
        <v>0.30510000000100002</v>
      </c>
      <c r="Q6">
        <f>(O6-0.5)/50</f>
        <v>0.03</v>
      </c>
      <c r="R6">
        <f t="shared" ref="R6:R54" si="0">_xlfn.NORM.S.INV(Q6)</f>
        <v>-1.8807936081512509</v>
      </c>
      <c r="S6">
        <f>(P6-$P$55)/$P$56</f>
        <v>-2.3247457307844104</v>
      </c>
      <c r="AC6">
        <v>0.91530000000300005</v>
      </c>
      <c r="AD6">
        <v>0.30510000000100002</v>
      </c>
      <c r="AE6">
        <v>2</v>
      </c>
      <c r="AF6">
        <f t="shared" ref="AF6:AF54" si="1">AE6/$AM$5</f>
        <v>0.04</v>
      </c>
      <c r="AG6">
        <f t="shared" ref="AG6:AG11" si="2">(AE6-1)/$AM$5</f>
        <v>0.02</v>
      </c>
      <c r="AH6">
        <f t="shared" ref="AH6:AH54" si="3">IF(AF6&lt;1,_xlfn.NORM.S.INV(AF6),"")</f>
        <v>-1.7506860712521695</v>
      </c>
      <c r="AI6">
        <f t="shared" ref="AI6:AI54" si="4">_xlfn.NORM.DIST(AD6,$AM$6,$AM$7,TRUE)</f>
        <v>1.0042780206055512E-2</v>
      </c>
      <c r="AJ6">
        <f t="shared" ref="AJ6:AJ54" si="5">ABS(AI6-AG6)</f>
        <v>9.9572197939444881E-3</v>
      </c>
      <c r="AL6" t="s">
        <v>65</v>
      </c>
      <c r="AM6">
        <f>AVERAGE(AD5:AD54)</f>
        <v>0.91610186017854001</v>
      </c>
      <c r="AO6">
        <v>0.30510000000100002</v>
      </c>
      <c r="AP6">
        <v>2</v>
      </c>
      <c r="AQ6">
        <f t="shared" ref="AQ6:AQ54" si="6">AP6/$AM$5</f>
        <v>0.04</v>
      </c>
      <c r="AR6">
        <f t="shared" ref="AR6:AR54" si="7">STANDARDIZE(AO6,$AM$6,$AM$7)</f>
        <v>-2.3247457307844104</v>
      </c>
      <c r="AS6" s="21">
        <f t="shared" ref="AS6:AS54" si="8">NORMSDIST(AR6)</f>
        <v>1.0042780206055512E-2</v>
      </c>
      <c r="AT6">
        <f t="shared" ref="AT6:AT54" si="9">ABS(AS6-AQ6)</f>
        <v>2.9957219793944487E-2</v>
      </c>
    </row>
    <row r="7" spans="1:49" ht="15.75" x14ac:dyDescent="0.25">
      <c r="B7" s="7">
        <f>B6</f>
        <v>0.91610186017854023</v>
      </c>
      <c r="C7">
        <f t="shared" ref="C7:C54" si="10">C6</f>
        <v>0.26282524238527133</v>
      </c>
      <c r="D7">
        <v>1.2204000000040001</v>
      </c>
      <c r="E7">
        <f t="shared" ref="E7:E54" si="11">STANDARDIZE(D7,B7,C7)</f>
        <v>1.1577964774760638</v>
      </c>
      <c r="O7">
        <v>3</v>
      </c>
      <c r="P7">
        <v>0.30510000000100002</v>
      </c>
      <c r="Q7">
        <f t="shared" ref="Q7:Q54" si="12">(O7-0.5)/50</f>
        <v>0.05</v>
      </c>
      <c r="R7">
        <f t="shared" si="0"/>
        <v>-1.6448536269514726</v>
      </c>
      <c r="S7">
        <f t="shared" ref="S7:S53" si="13">(P7-$P$55)/$P$56</f>
        <v>-2.3247457307844104</v>
      </c>
      <c r="AC7">
        <v>1.2204000000040001</v>
      </c>
      <c r="AD7">
        <v>0.30510000000100002</v>
      </c>
      <c r="AE7">
        <v>3</v>
      </c>
      <c r="AF7">
        <f t="shared" si="1"/>
        <v>0.06</v>
      </c>
      <c r="AG7">
        <f t="shared" si="2"/>
        <v>0.04</v>
      </c>
      <c r="AH7">
        <f t="shared" si="3"/>
        <v>-1.554773594596853</v>
      </c>
      <c r="AI7">
        <f t="shared" si="4"/>
        <v>1.0042780206055512E-2</v>
      </c>
      <c r="AJ7">
        <f t="shared" si="5"/>
        <v>2.9957219793944487E-2</v>
      </c>
      <c r="AL7" t="s">
        <v>94</v>
      </c>
      <c r="AM7">
        <f>_xlfn.STDEV.S(AD5:AD54)</f>
        <v>0.26282524238527244</v>
      </c>
      <c r="AO7">
        <v>0.30510000000100002</v>
      </c>
      <c r="AP7">
        <v>3</v>
      </c>
      <c r="AQ7">
        <f>AP7/$AM$5</f>
        <v>0.06</v>
      </c>
      <c r="AR7">
        <f t="shared" si="7"/>
        <v>-2.3247457307844104</v>
      </c>
      <c r="AS7" s="21">
        <f t="shared" si="8"/>
        <v>1.0042780206055512E-2</v>
      </c>
      <c r="AT7">
        <f t="shared" si="9"/>
        <v>4.9957219793944484E-2</v>
      </c>
      <c r="AV7" t="s">
        <v>102</v>
      </c>
      <c r="AW7">
        <f>MAX(AT5:AT54)</f>
        <v>0.27878285880070908</v>
      </c>
    </row>
    <row r="8" spans="1:49" ht="15.75" x14ac:dyDescent="0.25">
      <c r="B8" s="7">
        <f>B7</f>
        <v>0.91610186017854023</v>
      </c>
      <c r="C8">
        <f t="shared" si="10"/>
        <v>0.26282524238527133</v>
      </c>
      <c r="D8">
        <v>0.61020000000200003</v>
      </c>
      <c r="E8">
        <f t="shared" si="11"/>
        <v>-1.1638983280309261</v>
      </c>
      <c r="O8">
        <v>4</v>
      </c>
      <c r="P8">
        <v>0.61020000000200003</v>
      </c>
      <c r="Q8">
        <f t="shared" si="12"/>
        <v>7.0000000000000007E-2</v>
      </c>
      <c r="R8">
        <f t="shared" si="0"/>
        <v>-1.4757910281791702</v>
      </c>
      <c r="S8">
        <f t="shared" si="13"/>
        <v>-1.1638983280309203</v>
      </c>
      <c r="AC8">
        <v>0.61020000000200003</v>
      </c>
      <c r="AD8">
        <v>0.61020000000200003</v>
      </c>
      <c r="AE8">
        <v>4</v>
      </c>
      <c r="AF8">
        <f t="shared" si="1"/>
        <v>0.08</v>
      </c>
      <c r="AG8">
        <f t="shared" si="2"/>
        <v>0.06</v>
      </c>
      <c r="AH8">
        <f t="shared" si="3"/>
        <v>-1.4050715603096353</v>
      </c>
      <c r="AI8">
        <f t="shared" si="4"/>
        <v>0.12223260863025018</v>
      </c>
      <c r="AJ8">
        <f t="shared" si="5"/>
        <v>6.223260863025018E-2</v>
      </c>
      <c r="AL8" t="s">
        <v>74</v>
      </c>
      <c r="AM8">
        <f>MAX(AJ5:AJ54)</f>
        <v>0.29878285880070904</v>
      </c>
      <c r="AO8">
        <v>0.61020000000200003</v>
      </c>
      <c r="AP8">
        <v>4</v>
      </c>
      <c r="AQ8">
        <f t="shared" si="6"/>
        <v>0.08</v>
      </c>
      <c r="AR8">
        <f t="shared" si="7"/>
        <v>-1.1638983280309203</v>
      </c>
      <c r="AS8" s="21">
        <f t="shared" si="8"/>
        <v>0.12223260863025018</v>
      </c>
      <c r="AT8">
        <f t="shared" si="9"/>
        <v>4.2232608630250176E-2</v>
      </c>
      <c r="AV8" t="s">
        <v>97</v>
      </c>
      <c r="AW8">
        <f>0.18845</f>
        <v>0.18845000000000001</v>
      </c>
    </row>
    <row r="9" spans="1:49" ht="15.75" x14ac:dyDescent="0.25">
      <c r="B9" s="7">
        <f t="shared" ref="B9:B54" si="14">B8</f>
        <v>0.91610186017854023</v>
      </c>
      <c r="C9">
        <f t="shared" si="10"/>
        <v>0.26282524238527133</v>
      </c>
      <c r="D9">
        <v>0.91530000000300005</v>
      </c>
      <c r="E9">
        <f t="shared" si="11"/>
        <v>-3.050925277431104E-3</v>
      </c>
      <c r="O9">
        <v>5</v>
      </c>
      <c r="P9">
        <v>0.61020000000200003</v>
      </c>
      <c r="Q9">
        <f t="shared" si="12"/>
        <v>0.09</v>
      </c>
      <c r="R9">
        <f t="shared" si="0"/>
        <v>-1.3407550336902161</v>
      </c>
      <c r="S9">
        <f t="shared" si="13"/>
        <v>-1.1638983280309203</v>
      </c>
      <c r="AC9">
        <v>0.91530000000300005</v>
      </c>
      <c r="AD9">
        <v>0.61020000000200003</v>
      </c>
      <c r="AE9">
        <v>5</v>
      </c>
      <c r="AF9">
        <f t="shared" si="1"/>
        <v>0.1</v>
      </c>
      <c r="AG9">
        <f t="shared" si="2"/>
        <v>0.08</v>
      </c>
      <c r="AH9">
        <f t="shared" si="3"/>
        <v>-1.2815515655446006</v>
      </c>
      <c r="AI9">
        <f t="shared" si="4"/>
        <v>0.12223260863025018</v>
      </c>
      <c r="AJ9">
        <f t="shared" si="5"/>
        <v>4.2232608630250176E-2</v>
      </c>
      <c r="AO9">
        <v>0.61020000000200003</v>
      </c>
      <c r="AP9">
        <v>5</v>
      </c>
      <c r="AQ9">
        <f t="shared" si="6"/>
        <v>0.1</v>
      </c>
      <c r="AR9">
        <f t="shared" si="7"/>
        <v>-1.1638983280309203</v>
      </c>
      <c r="AS9" s="21">
        <f t="shared" si="8"/>
        <v>0.12223260863025018</v>
      </c>
      <c r="AT9">
        <f t="shared" si="9"/>
        <v>2.2232608630250172E-2</v>
      </c>
    </row>
    <row r="10" spans="1:49" ht="15.75" x14ac:dyDescent="0.25">
      <c r="B10" s="7">
        <f t="shared" si="14"/>
        <v>0.91610186017854023</v>
      </c>
      <c r="C10">
        <f t="shared" si="10"/>
        <v>0.26282524238527133</v>
      </c>
      <c r="D10">
        <v>0.30510000000100002</v>
      </c>
      <c r="E10">
        <f t="shared" si="11"/>
        <v>-2.324745730784421</v>
      </c>
      <c r="O10">
        <v>6</v>
      </c>
      <c r="P10">
        <v>0.61020000000200003</v>
      </c>
      <c r="Q10">
        <f t="shared" si="12"/>
        <v>0.11</v>
      </c>
      <c r="R10">
        <f t="shared" si="0"/>
        <v>-1.2265281200366105</v>
      </c>
      <c r="S10">
        <f t="shared" si="13"/>
        <v>-1.1638983280309203</v>
      </c>
      <c r="AC10">
        <v>0.30510000000100002</v>
      </c>
      <c r="AD10">
        <v>0.61020000000200003</v>
      </c>
      <c r="AE10">
        <v>6</v>
      </c>
      <c r="AF10">
        <f t="shared" si="1"/>
        <v>0.12</v>
      </c>
      <c r="AG10">
        <f t="shared" si="2"/>
        <v>0.1</v>
      </c>
      <c r="AH10">
        <f t="shared" si="3"/>
        <v>-1.1749867920660904</v>
      </c>
      <c r="AI10">
        <f t="shared" si="4"/>
        <v>0.12223260863025018</v>
      </c>
      <c r="AJ10">
        <f t="shared" si="5"/>
        <v>2.2232608630250172E-2</v>
      </c>
      <c r="AL10" t="s">
        <v>97</v>
      </c>
      <c r="AM10">
        <f>0.18845</f>
        <v>0.18845000000000001</v>
      </c>
      <c r="AO10">
        <v>0.61020000000200003</v>
      </c>
      <c r="AP10">
        <v>6</v>
      </c>
      <c r="AQ10">
        <f t="shared" si="6"/>
        <v>0.12</v>
      </c>
      <c r="AR10">
        <f t="shared" si="7"/>
        <v>-1.1638983280309203</v>
      </c>
      <c r="AS10" s="21">
        <f t="shared" si="8"/>
        <v>0.12223260863025018</v>
      </c>
      <c r="AT10">
        <f t="shared" si="9"/>
        <v>2.2326086302501824E-3</v>
      </c>
    </row>
    <row r="11" spans="1:49" ht="15.75" x14ac:dyDescent="0.25">
      <c r="B11" s="7">
        <f t="shared" si="14"/>
        <v>0.91610186017854023</v>
      </c>
      <c r="C11">
        <f t="shared" si="10"/>
        <v>0.26282524238527133</v>
      </c>
      <c r="D11">
        <v>1.5506994742060001</v>
      </c>
      <c r="E11">
        <f t="shared" si="11"/>
        <v>2.414523081071541</v>
      </c>
      <c r="O11">
        <v>7</v>
      </c>
      <c r="P11">
        <v>0.61020000000200003</v>
      </c>
      <c r="Q11">
        <f t="shared" si="12"/>
        <v>0.13</v>
      </c>
      <c r="R11">
        <f t="shared" si="0"/>
        <v>-1.1263911290388013</v>
      </c>
      <c r="S11">
        <f t="shared" si="13"/>
        <v>-1.1638983280309203</v>
      </c>
      <c r="AC11">
        <v>1.5506994742060001</v>
      </c>
      <c r="AD11">
        <v>0.61020000000200003</v>
      </c>
      <c r="AE11">
        <v>7</v>
      </c>
      <c r="AF11">
        <f t="shared" si="1"/>
        <v>0.14000000000000001</v>
      </c>
      <c r="AG11">
        <f t="shared" si="2"/>
        <v>0.12</v>
      </c>
      <c r="AH11">
        <f t="shared" si="3"/>
        <v>-1.0803193408149565</v>
      </c>
      <c r="AI11">
        <f t="shared" si="4"/>
        <v>0.12223260863025018</v>
      </c>
      <c r="AJ11">
        <f t="shared" si="5"/>
        <v>2.2326086302501824E-3</v>
      </c>
      <c r="AO11">
        <v>0.61020000000200003</v>
      </c>
      <c r="AP11">
        <v>7</v>
      </c>
      <c r="AQ11">
        <f t="shared" si="6"/>
        <v>0.14000000000000001</v>
      </c>
      <c r="AR11">
        <f t="shared" si="7"/>
        <v>-1.1638983280309203</v>
      </c>
      <c r="AS11" s="21">
        <f t="shared" si="8"/>
        <v>0.12223260863025018</v>
      </c>
      <c r="AT11">
        <f t="shared" si="9"/>
        <v>1.7767391369749835E-2</v>
      </c>
    </row>
    <row r="12" spans="1:49" ht="15.75" x14ac:dyDescent="0.25">
      <c r="B12" s="7">
        <f t="shared" si="14"/>
        <v>0.91610186017854023</v>
      </c>
      <c r="C12">
        <f t="shared" si="10"/>
        <v>0.26282524238527133</v>
      </c>
      <c r="D12">
        <v>0.91530000000300005</v>
      </c>
      <c r="E12">
        <f t="shared" si="11"/>
        <v>-3.050925277431104E-3</v>
      </c>
      <c r="O12">
        <v>8</v>
      </c>
      <c r="P12">
        <v>0.61020000000200003</v>
      </c>
      <c r="Q12">
        <f t="shared" si="12"/>
        <v>0.15</v>
      </c>
      <c r="R12">
        <f t="shared" si="0"/>
        <v>-1.0364333894937898</v>
      </c>
      <c r="S12">
        <f t="shared" si="13"/>
        <v>-1.1638983280309203</v>
      </c>
      <c r="AC12">
        <v>0.91530000000300005</v>
      </c>
      <c r="AD12">
        <v>0.61020000000200003</v>
      </c>
      <c r="AE12">
        <v>8</v>
      </c>
      <c r="AF12">
        <f t="shared" si="1"/>
        <v>0.16</v>
      </c>
      <c r="AG12">
        <f>(AE12-1)/$AM$5</f>
        <v>0.14000000000000001</v>
      </c>
      <c r="AH12">
        <f t="shared" si="3"/>
        <v>-0.9944578832097497</v>
      </c>
      <c r="AI12">
        <f t="shared" si="4"/>
        <v>0.12223260863025018</v>
      </c>
      <c r="AJ12">
        <f t="shared" si="5"/>
        <v>1.7767391369749835E-2</v>
      </c>
      <c r="AO12">
        <v>0.61020000000200003</v>
      </c>
      <c r="AP12">
        <v>8</v>
      </c>
      <c r="AQ12">
        <f t="shared" si="6"/>
        <v>0.16</v>
      </c>
      <c r="AR12">
        <f t="shared" si="7"/>
        <v>-1.1638983280309203</v>
      </c>
      <c r="AS12" s="21">
        <f t="shared" si="8"/>
        <v>0.12223260863025018</v>
      </c>
      <c r="AT12">
        <f t="shared" si="9"/>
        <v>3.7767391369749825E-2</v>
      </c>
    </row>
    <row r="13" spans="1:49" ht="15.75" x14ac:dyDescent="0.25">
      <c r="B13" s="7">
        <f t="shared" si="14"/>
        <v>0.91610186017854023</v>
      </c>
      <c r="C13">
        <f t="shared" si="10"/>
        <v>0.26282524238527133</v>
      </c>
      <c r="D13">
        <v>0.61020000000200003</v>
      </c>
      <c r="E13">
        <f t="shared" si="11"/>
        <v>-1.1638983280309261</v>
      </c>
      <c r="O13">
        <v>9</v>
      </c>
      <c r="P13">
        <v>0.61020000000200003</v>
      </c>
      <c r="Q13">
        <f t="shared" si="12"/>
        <v>0.17</v>
      </c>
      <c r="R13">
        <f t="shared" si="0"/>
        <v>-0.95416525314619549</v>
      </c>
      <c r="S13">
        <f t="shared" si="13"/>
        <v>-1.1638983280309203</v>
      </c>
      <c r="AC13">
        <v>0.61020000000200003</v>
      </c>
      <c r="AD13">
        <v>0.61020000000200003</v>
      </c>
      <c r="AE13">
        <v>9</v>
      </c>
      <c r="AF13">
        <f t="shared" si="1"/>
        <v>0.18</v>
      </c>
      <c r="AG13">
        <f t="shared" ref="AG13:AG54" si="15">(AE13-1)/$AM$5</f>
        <v>0.16</v>
      </c>
      <c r="AH13">
        <f t="shared" si="3"/>
        <v>-0.91536508784281501</v>
      </c>
      <c r="AI13">
        <f t="shared" si="4"/>
        <v>0.12223260863025018</v>
      </c>
      <c r="AJ13">
        <f t="shared" si="5"/>
        <v>3.7767391369749825E-2</v>
      </c>
      <c r="AO13">
        <v>0.61020000000200003</v>
      </c>
      <c r="AP13">
        <v>9</v>
      </c>
      <c r="AQ13">
        <f t="shared" si="6"/>
        <v>0.18</v>
      </c>
      <c r="AR13">
        <f t="shared" si="7"/>
        <v>-1.1638983280309203</v>
      </c>
      <c r="AS13" s="21">
        <f t="shared" si="8"/>
        <v>0.12223260863025018</v>
      </c>
      <c r="AT13">
        <f t="shared" si="9"/>
        <v>5.7767391369749815E-2</v>
      </c>
    </row>
    <row r="14" spans="1:49" ht="15.75" x14ac:dyDescent="0.25">
      <c r="B14" s="7">
        <f t="shared" si="14"/>
        <v>0.91610186017854023</v>
      </c>
      <c r="C14">
        <f t="shared" si="10"/>
        <v>0.26282524238527133</v>
      </c>
      <c r="D14">
        <v>0.91610358299899997</v>
      </c>
      <c r="E14">
        <f>STANDARDIZE(D14,B14,C14)</f>
        <v>6.5550037892175858E-6</v>
      </c>
      <c r="O14">
        <v>10</v>
      </c>
      <c r="P14">
        <v>0.61020000000200003</v>
      </c>
      <c r="Q14">
        <f t="shared" si="12"/>
        <v>0.19</v>
      </c>
      <c r="R14">
        <f t="shared" si="0"/>
        <v>-0.87789629505122846</v>
      </c>
      <c r="S14">
        <f t="shared" si="13"/>
        <v>-1.1638983280309203</v>
      </c>
      <c r="AC14">
        <v>0.91610358299899997</v>
      </c>
      <c r="AD14">
        <v>0.61020000000200003</v>
      </c>
      <c r="AE14">
        <v>10</v>
      </c>
      <c r="AF14">
        <f t="shared" si="1"/>
        <v>0.2</v>
      </c>
      <c r="AG14">
        <f t="shared" si="15"/>
        <v>0.18</v>
      </c>
      <c r="AH14">
        <f t="shared" si="3"/>
        <v>-0.84162123357291452</v>
      </c>
      <c r="AI14">
        <f t="shared" si="4"/>
        <v>0.12223260863025018</v>
      </c>
      <c r="AJ14">
        <f t="shared" si="5"/>
        <v>5.7767391369749815E-2</v>
      </c>
      <c r="AO14">
        <v>0.61020000000200003</v>
      </c>
      <c r="AP14">
        <v>10</v>
      </c>
      <c r="AQ14">
        <f t="shared" si="6"/>
        <v>0.2</v>
      </c>
      <c r="AR14">
        <f t="shared" si="7"/>
        <v>-1.1638983280309203</v>
      </c>
      <c r="AS14" s="21">
        <f t="shared" si="8"/>
        <v>0.12223260863025018</v>
      </c>
      <c r="AT14">
        <f t="shared" si="9"/>
        <v>7.7767391369749833E-2</v>
      </c>
    </row>
    <row r="15" spans="1:49" ht="15.75" x14ac:dyDescent="0.25">
      <c r="B15" s="7">
        <f t="shared" si="14"/>
        <v>0.91610186017854023</v>
      </c>
      <c r="C15">
        <f t="shared" si="10"/>
        <v>0.26282524238527133</v>
      </c>
      <c r="D15">
        <v>1.221610090177</v>
      </c>
      <c r="E15">
        <f t="shared" si="11"/>
        <v>1.1624006401585281</v>
      </c>
      <c r="O15">
        <v>11</v>
      </c>
      <c r="P15">
        <v>0.91530000000300005</v>
      </c>
      <c r="Q15">
        <f t="shared" si="12"/>
        <v>0.21</v>
      </c>
      <c r="R15">
        <f t="shared" si="0"/>
        <v>-0.80642124701824058</v>
      </c>
      <c r="S15">
        <f t="shared" si="13"/>
        <v>-3.0509252774302462E-3</v>
      </c>
      <c r="AC15">
        <v>1.221610090177</v>
      </c>
      <c r="AD15">
        <v>0.91530000000300005</v>
      </c>
      <c r="AE15">
        <v>11</v>
      </c>
      <c r="AF15">
        <f t="shared" si="1"/>
        <v>0.22</v>
      </c>
      <c r="AG15">
        <f t="shared" si="15"/>
        <v>0.2</v>
      </c>
      <c r="AH15">
        <f t="shared" si="3"/>
        <v>-0.77219321418868503</v>
      </c>
      <c r="AI15">
        <f t="shared" si="4"/>
        <v>0.49878285880070905</v>
      </c>
      <c r="AJ15">
        <f t="shared" si="5"/>
        <v>0.29878285880070904</v>
      </c>
      <c r="AO15">
        <v>0.91530000000300005</v>
      </c>
      <c r="AP15">
        <v>11</v>
      </c>
      <c r="AQ15">
        <f t="shared" si="6"/>
        <v>0.22</v>
      </c>
      <c r="AR15">
        <f t="shared" si="7"/>
        <v>-3.0509252774302462E-3</v>
      </c>
      <c r="AS15" s="21">
        <f t="shared" si="8"/>
        <v>0.49878285880070905</v>
      </c>
      <c r="AT15">
        <f t="shared" si="9"/>
        <v>0.27878285880070908</v>
      </c>
    </row>
    <row r="16" spans="1:49" ht="15.75" x14ac:dyDescent="0.25">
      <c r="B16" s="7">
        <f t="shared" si="14"/>
        <v>0.91610186017854023</v>
      </c>
      <c r="C16">
        <f t="shared" si="10"/>
        <v>0.26282524238527133</v>
      </c>
      <c r="D16">
        <v>0.91530000000300005</v>
      </c>
      <c r="E16">
        <f t="shared" si="11"/>
        <v>-3.050925277431104E-3</v>
      </c>
      <c r="O16">
        <v>12</v>
      </c>
      <c r="P16">
        <v>0.91530000000300005</v>
      </c>
      <c r="Q16">
        <f t="shared" si="12"/>
        <v>0.23</v>
      </c>
      <c r="R16">
        <f t="shared" si="0"/>
        <v>-0.73884684918521393</v>
      </c>
      <c r="S16">
        <f t="shared" si="13"/>
        <v>-3.0509252774302462E-3</v>
      </c>
      <c r="AC16">
        <v>0.91530000000300005</v>
      </c>
      <c r="AD16">
        <v>0.91530000000300005</v>
      </c>
      <c r="AE16">
        <v>12</v>
      </c>
      <c r="AF16">
        <f t="shared" si="1"/>
        <v>0.24</v>
      </c>
      <c r="AG16">
        <f t="shared" si="15"/>
        <v>0.22</v>
      </c>
      <c r="AH16">
        <f t="shared" si="3"/>
        <v>-0.7063025628400873</v>
      </c>
      <c r="AI16">
        <f t="shared" si="4"/>
        <v>0.49878285880070905</v>
      </c>
      <c r="AJ16">
        <f t="shared" si="5"/>
        <v>0.27878285880070908</v>
      </c>
      <c r="AO16">
        <v>0.91530000000300005</v>
      </c>
      <c r="AP16">
        <v>12</v>
      </c>
      <c r="AQ16">
        <f t="shared" si="6"/>
        <v>0.24</v>
      </c>
      <c r="AR16">
        <f t="shared" si="7"/>
        <v>-3.0509252774302462E-3</v>
      </c>
      <c r="AS16" s="21">
        <f t="shared" si="8"/>
        <v>0.49878285880070905</v>
      </c>
      <c r="AT16">
        <f t="shared" si="9"/>
        <v>0.25878285880070906</v>
      </c>
    </row>
    <row r="17" spans="2:46" ht="15.75" x14ac:dyDescent="0.25">
      <c r="B17" s="7">
        <f t="shared" si="14"/>
        <v>0.91610186017854023</v>
      </c>
      <c r="C17">
        <f t="shared" si="10"/>
        <v>0.26282524238527133</v>
      </c>
      <c r="D17">
        <v>0.91621382376299998</v>
      </c>
      <c r="E17">
        <f t="shared" si="11"/>
        <v>4.2600011872385318E-4</v>
      </c>
      <c r="O17">
        <v>13</v>
      </c>
      <c r="P17">
        <v>0.91530000000300005</v>
      </c>
      <c r="Q17">
        <f t="shared" si="12"/>
        <v>0.25</v>
      </c>
      <c r="R17">
        <f t="shared" si="0"/>
        <v>-0.67448975019608193</v>
      </c>
      <c r="S17">
        <f t="shared" si="13"/>
        <v>-3.0509252774302462E-3</v>
      </c>
      <c r="AC17">
        <v>0.91621382376299998</v>
      </c>
      <c r="AD17">
        <v>0.91530000000300005</v>
      </c>
      <c r="AE17">
        <v>13</v>
      </c>
      <c r="AF17">
        <f t="shared" si="1"/>
        <v>0.26</v>
      </c>
      <c r="AG17">
        <f t="shared" si="15"/>
        <v>0.24</v>
      </c>
      <c r="AH17">
        <f t="shared" si="3"/>
        <v>-0.64334540539291696</v>
      </c>
      <c r="AI17">
        <f t="shared" si="4"/>
        <v>0.49878285880070905</v>
      </c>
      <c r="AJ17">
        <f t="shared" si="5"/>
        <v>0.25878285880070906</v>
      </c>
      <c r="AO17">
        <v>0.91530000000300005</v>
      </c>
      <c r="AP17">
        <v>13</v>
      </c>
      <c r="AQ17">
        <f t="shared" si="6"/>
        <v>0.26</v>
      </c>
      <c r="AR17">
        <f t="shared" si="7"/>
        <v>-3.0509252774302462E-3</v>
      </c>
      <c r="AS17" s="21">
        <f t="shared" si="8"/>
        <v>0.49878285880070905</v>
      </c>
      <c r="AT17">
        <f t="shared" si="9"/>
        <v>0.23878285880070904</v>
      </c>
    </row>
    <row r="18" spans="2:46" ht="15.75" x14ac:dyDescent="0.25">
      <c r="B18" s="7">
        <f t="shared" si="14"/>
        <v>0.91610186017854023</v>
      </c>
      <c r="C18">
        <f t="shared" si="10"/>
        <v>0.26282524238527133</v>
      </c>
      <c r="D18">
        <v>0.92268943506099999</v>
      </c>
      <c r="E18">
        <f t="shared" si="11"/>
        <v>2.506446801941168E-2</v>
      </c>
      <c r="O18">
        <v>14</v>
      </c>
      <c r="P18">
        <v>0.91530000000300005</v>
      </c>
      <c r="Q18">
        <f t="shared" si="12"/>
        <v>0.27</v>
      </c>
      <c r="R18">
        <f t="shared" si="0"/>
        <v>-0.61281299101662734</v>
      </c>
      <c r="S18">
        <f t="shared" si="13"/>
        <v>-3.0509252774302462E-3</v>
      </c>
      <c r="AC18">
        <v>0.92268943506099999</v>
      </c>
      <c r="AD18">
        <v>0.91530000000300005</v>
      </c>
      <c r="AE18">
        <v>14</v>
      </c>
      <c r="AF18">
        <f t="shared" si="1"/>
        <v>0.28000000000000003</v>
      </c>
      <c r="AG18">
        <f t="shared" si="15"/>
        <v>0.26</v>
      </c>
      <c r="AH18">
        <f t="shared" si="3"/>
        <v>-0.58284150727121631</v>
      </c>
      <c r="AI18">
        <f t="shared" si="4"/>
        <v>0.49878285880070905</v>
      </c>
      <c r="AJ18">
        <f t="shared" si="5"/>
        <v>0.23878285880070904</v>
      </c>
      <c r="AO18">
        <v>0.91530000000300005</v>
      </c>
      <c r="AP18">
        <v>14</v>
      </c>
      <c r="AQ18">
        <f t="shared" si="6"/>
        <v>0.28000000000000003</v>
      </c>
      <c r="AR18">
        <f t="shared" si="7"/>
        <v>-3.0509252774302462E-3</v>
      </c>
      <c r="AS18" s="21">
        <f t="shared" si="8"/>
        <v>0.49878285880070905</v>
      </c>
      <c r="AT18">
        <f t="shared" si="9"/>
        <v>0.21878285880070902</v>
      </c>
    </row>
    <row r="19" spans="2:46" ht="15.75" x14ac:dyDescent="0.25">
      <c r="B19" s="7">
        <f t="shared" si="14"/>
        <v>0.91610186017854023</v>
      </c>
      <c r="C19">
        <f t="shared" si="10"/>
        <v>0.26282524238527133</v>
      </c>
      <c r="D19">
        <v>0.61020000000200003</v>
      </c>
      <c r="E19">
        <f t="shared" si="11"/>
        <v>-1.1638983280309261</v>
      </c>
      <c r="O19">
        <v>15</v>
      </c>
      <c r="P19">
        <v>0.91530000000300005</v>
      </c>
      <c r="Q19">
        <f t="shared" si="12"/>
        <v>0.28999999999999998</v>
      </c>
      <c r="R19">
        <f t="shared" si="0"/>
        <v>-0.55338471955567303</v>
      </c>
      <c r="S19">
        <f t="shared" si="13"/>
        <v>-3.0509252774302462E-3</v>
      </c>
      <c r="AC19">
        <v>0.61020000000200003</v>
      </c>
      <c r="AD19">
        <v>0.91530000000300005</v>
      </c>
      <c r="AE19">
        <v>15</v>
      </c>
      <c r="AF19">
        <f t="shared" si="1"/>
        <v>0.3</v>
      </c>
      <c r="AG19">
        <f t="shared" si="15"/>
        <v>0.28000000000000003</v>
      </c>
      <c r="AH19">
        <f t="shared" si="3"/>
        <v>-0.52440051270804089</v>
      </c>
      <c r="AI19">
        <f t="shared" si="4"/>
        <v>0.49878285880070905</v>
      </c>
      <c r="AJ19">
        <f t="shared" si="5"/>
        <v>0.21878285880070902</v>
      </c>
      <c r="AO19">
        <v>0.91530000000300005</v>
      </c>
      <c r="AP19">
        <v>15</v>
      </c>
      <c r="AQ19">
        <f t="shared" si="6"/>
        <v>0.3</v>
      </c>
      <c r="AR19">
        <f t="shared" si="7"/>
        <v>-3.0509252774302462E-3</v>
      </c>
      <c r="AS19" s="21">
        <f t="shared" si="8"/>
        <v>0.49878285880070905</v>
      </c>
      <c r="AT19">
        <f t="shared" si="9"/>
        <v>0.19878285880070906</v>
      </c>
    </row>
    <row r="20" spans="2:46" ht="15.75" x14ac:dyDescent="0.25">
      <c r="B20" s="7">
        <f t="shared" si="14"/>
        <v>0.91610186017854023</v>
      </c>
      <c r="C20">
        <f t="shared" si="10"/>
        <v>0.26282524238527133</v>
      </c>
      <c r="D20">
        <v>0.91530000000300005</v>
      </c>
      <c r="E20">
        <f t="shared" si="11"/>
        <v>-3.050925277431104E-3</v>
      </c>
      <c r="O20">
        <v>16</v>
      </c>
      <c r="P20">
        <v>0.91530000000300005</v>
      </c>
      <c r="Q20">
        <f t="shared" si="12"/>
        <v>0.31</v>
      </c>
      <c r="R20">
        <f t="shared" si="0"/>
        <v>-0.49585034734745354</v>
      </c>
      <c r="S20">
        <f t="shared" si="13"/>
        <v>-3.0509252774302462E-3</v>
      </c>
      <c r="AC20">
        <v>0.91530000000300005</v>
      </c>
      <c r="AD20">
        <v>0.91530000000300005</v>
      </c>
      <c r="AE20">
        <v>16</v>
      </c>
      <c r="AF20">
        <f t="shared" si="1"/>
        <v>0.32</v>
      </c>
      <c r="AG20">
        <f t="shared" si="15"/>
        <v>0.3</v>
      </c>
      <c r="AH20">
        <f t="shared" si="3"/>
        <v>-0.46769879911450829</v>
      </c>
      <c r="AI20">
        <f t="shared" si="4"/>
        <v>0.49878285880070905</v>
      </c>
      <c r="AJ20">
        <f t="shared" si="5"/>
        <v>0.19878285880070906</v>
      </c>
      <c r="AO20">
        <v>0.91530000000300005</v>
      </c>
      <c r="AP20">
        <v>16</v>
      </c>
      <c r="AQ20">
        <f t="shared" si="6"/>
        <v>0.32</v>
      </c>
      <c r="AR20">
        <f t="shared" si="7"/>
        <v>-3.0509252774302462E-3</v>
      </c>
      <c r="AS20" s="21">
        <f t="shared" si="8"/>
        <v>0.49878285880070905</v>
      </c>
      <c r="AT20">
        <f t="shared" si="9"/>
        <v>0.17878285880070904</v>
      </c>
    </row>
    <row r="21" spans="2:46" ht="15.75" x14ac:dyDescent="0.25">
      <c r="B21" s="7">
        <f t="shared" si="14"/>
        <v>0.91610186017854023</v>
      </c>
      <c r="C21">
        <f t="shared" si="10"/>
        <v>0.26282524238527133</v>
      </c>
      <c r="D21">
        <v>0.91530000000300005</v>
      </c>
      <c r="E21">
        <f t="shared" si="11"/>
        <v>-3.050925277431104E-3</v>
      </c>
      <c r="O21">
        <v>17</v>
      </c>
      <c r="P21">
        <v>0.91530000000300005</v>
      </c>
      <c r="Q21">
        <f t="shared" si="12"/>
        <v>0.33</v>
      </c>
      <c r="R21">
        <f t="shared" si="0"/>
        <v>-0.43991316567323374</v>
      </c>
      <c r="S21">
        <f t="shared" si="13"/>
        <v>-3.0509252774302462E-3</v>
      </c>
      <c r="AC21">
        <v>0.91530000000300005</v>
      </c>
      <c r="AD21">
        <v>0.91530000000300005</v>
      </c>
      <c r="AE21">
        <v>17</v>
      </c>
      <c r="AF21">
        <f t="shared" si="1"/>
        <v>0.34</v>
      </c>
      <c r="AG21">
        <f t="shared" si="15"/>
        <v>0.32</v>
      </c>
      <c r="AH21">
        <f t="shared" si="3"/>
        <v>-0.41246312944140484</v>
      </c>
      <c r="AI21">
        <f t="shared" si="4"/>
        <v>0.49878285880070905</v>
      </c>
      <c r="AJ21">
        <f t="shared" si="5"/>
        <v>0.17878285880070904</v>
      </c>
      <c r="AO21">
        <v>0.91530000000300005</v>
      </c>
      <c r="AP21">
        <v>17</v>
      </c>
      <c r="AQ21">
        <f t="shared" si="6"/>
        <v>0.34</v>
      </c>
      <c r="AR21">
        <f t="shared" si="7"/>
        <v>-3.0509252774302462E-3</v>
      </c>
      <c r="AS21" s="21">
        <f t="shared" si="8"/>
        <v>0.49878285880070905</v>
      </c>
      <c r="AT21">
        <f t="shared" si="9"/>
        <v>0.15878285880070903</v>
      </c>
    </row>
    <row r="22" spans="2:46" ht="15.75" x14ac:dyDescent="0.25">
      <c r="B22" s="7">
        <f t="shared" si="14"/>
        <v>0.91610186017854023</v>
      </c>
      <c r="C22">
        <f t="shared" si="10"/>
        <v>0.26282524238527133</v>
      </c>
      <c r="D22">
        <v>0.91530000000300005</v>
      </c>
      <c r="E22">
        <f t="shared" si="11"/>
        <v>-3.050925277431104E-3</v>
      </c>
      <c r="O22">
        <v>18</v>
      </c>
      <c r="P22">
        <v>0.91530000000300005</v>
      </c>
      <c r="Q22">
        <f t="shared" si="12"/>
        <v>0.35</v>
      </c>
      <c r="R22">
        <f t="shared" si="0"/>
        <v>-0.38532046640756784</v>
      </c>
      <c r="S22">
        <f t="shared" si="13"/>
        <v>-3.0509252774302462E-3</v>
      </c>
      <c r="AC22">
        <v>0.91530000000300005</v>
      </c>
      <c r="AD22">
        <v>0.91530000000300005</v>
      </c>
      <c r="AE22">
        <v>18</v>
      </c>
      <c r="AF22">
        <f t="shared" si="1"/>
        <v>0.36</v>
      </c>
      <c r="AG22">
        <f t="shared" si="15"/>
        <v>0.34</v>
      </c>
      <c r="AH22">
        <f t="shared" si="3"/>
        <v>-0.35845879325119384</v>
      </c>
      <c r="AI22">
        <f t="shared" si="4"/>
        <v>0.49878285880070905</v>
      </c>
      <c r="AJ22">
        <f t="shared" si="5"/>
        <v>0.15878285880070903</v>
      </c>
      <c r="AO22">
        <v>0.91530000000300005</v>
      </c>
      <c r="AP22">
        <v>18</v>
      </c>
      <c r="AQ22">
        <f t="shared" si="6"/>
        <v>0.36</v>
      </c>
      <c r="AR22">
        <f t="shared" si="7"/>
        <v>-3.0509252774302462E-3</v>
      </c>
      <c r="AS22" s="21">
        <f t="shared" si="8"/>
        <v>0.49878285880070905</v>
      </c>
      <c r="AT22">
        <f t="shared" si="9"/>
        <v>0.13878285880070906</v>
      </c>
    </row>
    <row r="23" spans="2:46" ht="15.75" x14ac:dyDescent="0.25">
      <c r="B23" s="7">
        <f t="shared" si="14"/>
        <v>0.91610186017854023</v>
      </c>
      <c r="C23">
        <f t="shared" si="10"/>
        <v>0.26282524238527133</v>
      </c>
      <c r="D23">
        <v>1.2204000000040001</v>
      </c>
      <c r="E23">
        <f t="shared" si="11"/>
        <v>1.1577964774760638</v>
      </c>
      <c r="O23">
        <v>19</v>
      </c>
      <c r="P23">
        <v>0.91530000000300005</v>
      </c>
      <c r="Q23">
        <f t="shared" si="12"/>
        <v>0.37</v>
      </c>
      <c r="R23">
        <f t="shared" si="0"/>
        <v>-0.33185334643681658</v>
      </c>
      <c r="S23">
        <f t="shared" si="13"/>
        <v>-3.0509252774302462E-3</v>
      </c>
      <c r="AC23">
        <v>1.2204000000040001</v>
      </c>
      <c r="AD23">
        <v>0.91530000000300005</v>
      </c>
      <c r="AE23">
        <v>19</v>
      </c>
      <c r="AF23">
        <f t="shared" si="1"/>
        <v>0.38</v>
      </c>
      <c r="AG23">
        <f t="shared" si="15"/>
        <v>0.36</v>
      </c>
      <c r="AH23">
        <f t="shared" si="3"/>
        <v>-0.30548078809939727</v>
      </c>
      <c r="AI23">
        <f t="shared" si="4"/>
        <v>0.49878285880070905</v>
      </c>
      <c r="AJ23">
        <f t="shared" si="5"/>
        <v>0.13878285880070906</v>
      </c>
      <c r="AO23">
        <v>0.91530000000300005</v>
      </c>
      <c r="AP23">
        <v>19</v>
      </c>
      <c r="AQ23">
        <f t="shared" si="6"/>
        <v>0.38</v>
      </c>
      <c r="AR23">
        <f t="shared" si="7"/>
        <v>-3.0509252774302462E-3</v>
      </c>
      <c r="AS23" s="21">
        <f t="shared" si="8"/>
        <v>0.49878285880070905</v>
      </c>
      <c r="AT23">
        <f t="shared" si="9"/>
        <v>0.11878285880070905</v>
      </c>
    </row>
    <row r="24" spans="2:46" ht="15.75" x14ac:dyDescent="0.25">
      <c r="B24" s="7">
        <f t="shared" si="14"/>
        <v>0.91610186017854023</v>
      </c>
      <c r="C24">
        <f t="shared" si="10"/>
        <v>0.26282524238527133</v>
      </c>
      <c r="D24">
        <v>0.91530000000300005</v>
      </c>
      <c r="E24">
        <f t="shared" si="11"/>
        <v>-3.050925277431104E-3</v>
      </c>
      <c r="O24">
        <v>20</v>
      </c>
      <c r="P24">
        <v>0.91530000000300005</v>
      </c>
      <c r="Q24">
        <f t="shared" si="12"/>
        <v>0.39</v>
      </c>
      <c r="R24">
        <f t="shared" si="0"/>
        <v>-0.27931903444745415</v>
      </c>
      <c r="S24">
        <f t="shared" si="13"/>
        <v>-3.0509252774302462E-3</v>
      </c>
      <c r="AC24">
        <v>0.91530000000300005</v>
      </c>
      <c r="AD24">
        <v>0.91530000000300005</v>
      </c>
      <c r="AE24">
        <v>20</v>
      </c>
      <c r="AF24">
        <f t="shared" si="1"/>
        <v>0.4</v>
      </c>
      <c r="AG24">
        <f t="shared" si="15"/>
        <v>0.38</v>
      </c>
      <c r="AH24">
        <f t="shared" si="3"/>
        <v>-0.25334710313579978</v>
      </c>
      <c r="AI24">
        <f t="shared" si="4"/>
        <v>0.49878285880070905</v>
      </c>
      <c r="AJ24">
        <f t="shared" si="5"/>
        <v>0.11878285880070905</v>
      </c>
      <c r="AO24">
        <v>0.91530000000300005</v>
      </c>
      <c r="AP24">
        <v>20</v>
      </c>
      <c r="AQ24">
        <f t="shared" si="6"/>
        <v>0.4</v>
      </c>
      <c r="AR24">
        <f t="shared" si="7"/>
        <v>-3.0509252774302462E-3</v>
      </c>
      <c r="AS24" s="21">
        <f t="shared" si="8"/>
        <v>0.49878285880070905</v>
      </c>
      <c r="AT24">
        <f t="shared" si="9"/>
        <v>9.8782858800709028E-2</v>
      </c>
    </row>
    <row r="25" spans="2:46" ht="15.75" x14ac:dyDescent="0.25">
      <c r="B25" s="7">
        <f t="shared" si="14"/>
        <v>0.91610186017854023</v>
      </c>
      <c r="C25">
        <f t="shared" si="10"/>
        <v>0.26282524238527133</v>
      </c>
      <c r="D25">
        <v>0.30510000000100002</v>
      </c>
      <c r="E25">
        <f t="shared" si="11"/>
        <v>-2.324745730784421</v>
      </c>
      <c r="O25">
        <v>21</v>
      </c>
      <c r="P25">
        <v>0.91530000000300005</v>
      </c>
      <c r="Q25">
        <f t="shared" si="12"/>
        <v>0.41</v>
      </c>
      <c r="R25">
        <f t="shared" si="0"/>
        <v>-0.2275449766411495</v>
      </c>
      <c r="S25">
        <f t="shared" si="13"/>
        <v>-3.0509252774302462E-3</v>
      </c>
      <c r="AC25">
        <v>0.30510000000100002</v>
      </c>
      <c r="AD25">
        <v>0.91530000000300005</v>
      </c>
      <c r="AE25">
        <v>21</v>
      </c>
      <c r="AF25">
        <f t="shared" si="1"/>
        <v>0.42</v>
      </c>
      <c r="AG25">
        <f t="shared" si="15"/>
        <v>0.4</v>
      </c>
      <c r="AH25">
        <f t="shared" si="3"/>
        <v>-0.20189347914185088</v>
      </c>
      <c r="AI25">
        <f t="shared" si="4"/>
        <v>0.49878285880070905</v>
      </c>
      <c r="AJ25">
        <f t="shared" si="5"/>
        <v>9.8782858800709028E-2</v>
      </c>
      <c r="AO25">
        <v>0.91530000000300005</v>
      </c>
      <c r="AP25">
        <v>21</v>
      </c>
      <c r="AQ25">
        <f t="shared" si="6"/>
        <v>0.42</v>
      </c>
      <c r="AR25">
        <f t="shared" si="7"/>
        <v>-3.0509252774302462E-3</v>
      </c>
      <c r="AS25" s="21">
        <f t="shared" si="8"/>
        <v>0.49878285880070905</v>
      </c>
      <c r="AT25">
        <f t="shared" si="9"/>
        <v>7.8782858800709066E-2</v>
      </c>
    </row>
    <row r="26" spans="2:46" ht="15.75" x14ac:dyDescent="0.25">
      <c r="B26" s="7">
        <f t="shared" si="14"/>
        <v>0.91610186017854023</v>
      </c>
      <c r="C26">
        <f t="shared" si="10"/>
        <v>0.26282524238527133</v>
      </c>
      <c r="D26">
        <v>0.91530000000300005</v>
      </c>
      <c r="E26">
        <f t="shared" si="11"/>
        <v>-3.050925277431104E-3</v>
      </c>
      <c r="O26">
        <v>22</v>
      </c>
      <c r="P26">
        <v>0.91530000000300005</v>
      </c>
      <c r="Q26">
        <f t="shared" si="12"/>
        <v>0.43</v>
      </c>
      <c r="R26">
        <f t="shared" si="0"/>
        <v>-0.17637416478086138</v>
      </c>
      <c r="S26">
        <f t="shared" si="13"/>
        <v>-3.0509252774302462E-3</v>
      </c>
      <c r="AC26">
        <v>0.91530000000300005</v>
      </c>
      <c r="AD26">
        <v>0.91530000000300005</v>
      </c>
      <c r="AE26">
        <v>22</v>
      </c>
      <c r="AF26">
        <f t="shared" si="1"/>
        <v>0.44</v>
      </c>
      <c r="AG26">
        <f t="shared" si="15"/>
        <v>0.42</v>
      </c>
      <c r="AH26">
        <f t="shared" si="3"/>
        <v>-0.15096921549677725</v>
      </c>
      <c r="AI26">
        <f t="shared" si="4"/>
        <v>0.49878285880070905</v>
      </c>
      <c r="AJ26">
        <f t="shared" si="5"/>
        <v>7.8782858800709066E-2</v>
      </c>
      <c r="AO26">
        <v>0.91530000000300005</v>
      </c>
      <c r="AP26">
        <v>22</v>
      </c>
      <c r="AQ26">
        <f t="shared" si="6"/>
        <v>0.44</v>
      </c>
      <c r="AR26">
        <f t="shared" si="7"/>
        <v>-3.0509252774302462E-3</v>
      </c>
      <c r="AS26" s="21">
        <f t="shared" si="8"/>
        <v>0.49878285880070905</v>
      </c>
      <c r="AT26">
        <f t="shared" si="9"/>
        <v>5.8782858800709048E-2</v>
      </c>
    </row>
    <row r="27" spans="2:46" ht="15.75" x14ac:dyDescent="0.25">
      <c r="B27" s="7">
        <f t="shared" si="14"/>
        <v>0.91610186017854023</v>
      </c>
      <c r="C27">
        <f t="shared" si="10"/>
        <v>0.26282524238527133</v>
      </c>
      <c r="D27">
        <v>1.2204000000040001</v>
      </c>
      <c r="E27">
        <f t="shared" si="11"/>
        <v>1.1577964774760638</v>
      </c>
      <c r="O27">
        <v>23</v>
      </c>
      <c r="P27">
        <v>0.91530000000300005</v>
      </c>
      <c r="Q27">
        <f t="shared" si="12"/>
        <v>0.45</v>
      </c>
      <c r="R27">
        <f t="shared" si="0"/>
        <v>-0.12566134685507402</v>
      </c>
      <c r="S27">
        <f t="shared" si="13"/>
        <v>-3.0509252774302462E-3</v>
      </c>
      <c r="AC27">
        <v>1.2204000000040001</v>
      </c>
      <c r="AD27">
        <v>0.91530000000300005</v>
      </c>
      <c r="AE27">
        <v>23</v>
      </c>
      <c r="AF27">
        <f t="shared" si="1"/>
        <v>0.46</v>
      </c>
      <c r="AG27">
        <f t="shared" si="15"/>
        <v>0.44</v>
      </c>
      <c r="AH27">
        <f t="shared" si="3"/>
        <v>-0.10043372051146976</v>
      </c>
      <c r="AI27">
        <f t="shared" si="4"/>
        <v>0.49878285880070905</v>
      </c>
      <c r="AJ27">
        <f t="shared" si="5"/>
        <v>5.8782858800709048E-2</v>
      </c>
      <c r="AO27">
        <v>0.91530000000300005</v>
      </c>
      <c r="AP27">
        <v>23</v>
      </c>
      <c r="AQ27">
        <f t="shared" si="6"/>
        <v>0.46</v>
      </c>
      <c r="AR27">
        <f t="shared" si="7"/>
        <v>-3.0509252774302462E-3</v>
      </c>
      <c r="AS27" s="21">
        <f t="shared" si="8"/>
        <v>0.49878285880070905</v>
      </c>
      <c r="AT27">
        <f t="shared" si="9"/>
        <v>3.878285880070903E-2</v>
      </c>
    </row>
    <row r="28" spans="2:46" ht="15.75" x14ac:dyDescent="0.25">
      <c r="B28" s="7">
        <f t="shared" si="14"/>
        <v>0.91610186017854023</v>
      </c>
      <c r="C28">
        <f t="shared" si="10"/>
        <v>0.26282524238527133</v>
      </c>
      <c r="D28">
        <v>0.91530000000300005</v>
      </c>
      <c r="E28">
        <f t="shared" si="11"/>
        <v>-3.050925277431104E-3</v>
      </c>
      <c r="O28">
        <v>24</v>
      </c>
      <c r="P28">
        <v>0.91530000000300005</v>
      </c>
      <c r="Q28">
        <f t="shared" si="12"/>
        <v>0.47</v>
      </c>
      <c r="R28">
        <f t="shared" si="0"/>
        <v>-7.5269862099829901E-2</v>
      </c>
      <c r="S28">
        <f t="shared" si="13"/>
        <v>-3.0509252774302462E-3</v>
      </c>
      <c r="AC28">
        <v>0.91530000000300005</v>
      </c>
      <c r="AD28">
        <v>0.91530000000300005</v>
      </c>
      <c r="AE28">
        <v>24</v>
      </c>
      <c r="AF28">
        <f t="shared" si="1"/>
        <v>0.48</v>
      </c>
      <c r="AG28">
        <f t="shared" si="15"/>
        <v>0.46</v>
      </c>
      <c r="AH28">
        <f t="shared" si="3"/>
        <v>-5.0153583464733656E-2</v>
      </c>
      <c r="AI28">
        <f t="shared" si="4"/>
        <v>0.49878285880070905</v>
      </c>
      <c r="AJ28">
        <f t="shared" si="5"/>
        <v>3.878285880070903E-2</v>
      </c>
      <c r="AO28">
        <v>0.91530000000300005</v>
      </c>
      <c r="AP28">
        <v>24</v>
      </c>
      <c r="AQ28">
        <f t="shared" si="6"/>
        <v>0.48</v>
      </c>
      <c r="AR28">
        <f t="shared" si="7"/>
        <v>-3.0509252774302462E-3</v>
      </c>
      <c r="AS28" s="21">
        <f t="shared" si="8"/>
        <v>0.49878285880070905</v>
      </c>
      <c r="AT28">
        <f t="shared" si="9"/>
        <v>1.8782858800709068E-2</v>
      </c>
    </row>
    <row r="29" spans="2:46" ht="15.75" x14ac:dyDescent="0.25">
      <c r="B29" s="7">
        <f t="shared" si="14"/>
        <v>0.91610186017854023</v>
      </c>
      <c r="C29">
        <f t="shared" si="10"/>
        <v>0.26282524238527133</v>
      </c>
      <c r="D29">
        <v>0.91572428847099996</v>
      </c>
      <c r="E29">
        <f t="shared" si="11"/>
        <v>-1.4365884498521388E-3</v>
      </c>
      <c r="O29">
        <v>25</v>
      </c>
      <c r="P29">
        <v>0.91530000000300005</v>
      </c>
      <c r="Q29">
        <f t="shared" si="12"/>
        <v>0.49</v>
      </c>
      <c r="R29">
        <f t="shared" si="0"/>
        <v>-2.506890825871106E-2</v>
      </c>
      <c r="S29">
        <f t="shared" si="13"/>
        <v>-3.0509252774302462E-3</v>
      </c>
      <c r="AC29">
        <v>0.91572428847099996</v>
      </c>
      <c r="AD29">
        <v>0.91530000000300005</v>
      </c>
      <c r="AE29">
        <v>25</v>
      </c>
      <c r="AF29">
        <f t="shared" si="1"/>
        <v>0.5</v>
      </c>
      <c r="AG29">
        <f t="shared" si="15"/>
        <v>0.48</v>
      </c>
      <c r="AH29">
        <f t="shared" si="3"/>
        <v>0</v>
      </c>
      <c r="AI29">
        <f t="shared" si="4"/>
        <v>0.49878285880070905</v>
      </c>
      <c r="AJ29">
        <f t="shared" si="5"/>
        <v>1.8782858800709068E-2</v>
      </c>
      <c r="AO29">
        <v>0.91530000000300005</v>
      </c>
      <c r="AP29">
        <v>25</v>
      </c>
      <c r="AQ29">
        <f t="shared" si="6"/>
        <v>0.5</v>
      </c>
      <c r="AR29">
        <f t="shared" si="7"/>
        <v>-3.0509252774302462E-3</v>
      </c>
      <c r="AS29" s="21">
        <f t="shared" si="8"/>
        <v>0.49878285880070905</v>
      </c>
      <c r="AT29">
        <f t="shared" si="9"/>
        <v>1.2171411992909498E-3</v>
      </c>
    </row>
    <row r="30" spans="2:46" ht="15.75" x14ac:dyDescent="0.25">
      <c r="B30" s="7">
        <f t="shared" si="14"/>
        <v>0.91610186017854023</v>
      </c>
      <c r="C30">
        <f t="shared" si="10"/>
        <v>0.26282524238527133</v>
      </c>
      <c r="D30">
        <v>0.91530000000300005</v>
      </c>
      <c r="E30">
        <f t="shared" si="11"/>
        <v>-3.050925277431104E-3</v>
      </c>
      <c r="O30">
        <v>26</v>
      </c>
      <c r="P30">
        <v>0.91530000000300005</v>
      </c>
      <c r="Q30">
        <f t="shared" si="12"/>
        <v>0.51</v>
      </c>
      <c r="R30">
        <f t="shared" si="0"/>
        <v>2.506890825871106E-2</v>
      </c>
      <c r="S30">
        <f t="shared" si="13"/>
        <v>-3.0509252774302462E-3</v>
      </c>
      <c r="AC30">
        <v>0.91530000000300005</v>
      </c>
      <c r="AD30">
        <v>0.91530000000300005</v>
      </c>
      <c r="AE30">
        <v>26</v>
      </c>
      <c r="AF30">
        <f t="shared" si="1"/>
        <v>0.52</v>
      </c>
      <c r="AG30">
        <f t="shared" si="15"/>
        <v>0.5</v>
      </c>
      <c r="AH30">
        <f t="shared" si="3"/>
        <v>5.0153583464733656E-2</v>
      </c>
      <c r="AI30">
        <f t="shared" si="4"/>
        <v>0.49878285880070905</v>
      </c>
      <c r="AJ30">
        <f t="shared" si="5"/>
        <v>1.2171411992909498E-3</v>
      </c>
      <c r="AO30">
        <v>0.91530000000300005</v>
      </c>
      <c r="AP30">
        <v>26</v>
      </c>
      <c r="AQ30">
        <f t="shared" si="6"/>
        <v>0.52</v>
      </c>
      <c r="AR30">
        <f t="shared" si="7"/>
        <v>-3.0509252774302462E-3</v>
      </c>
      <c r="AS30" s="21">
        <f t="shared" si="8"/>
        <v>0.49878285880070905</v>
      </c>
      <c r="AT30">
        <f t="shared" si="9"/>
        <v>2.1217141199290968E-2</v>
      </c>
    </row>
    <row r="31" spans="2:46" ht="15.75" x14ac:dyDescent="0.25">
      <c r="B31" s="7">
        <f t="shared" si="14"/>
        <v>0.91610186017854023</v>
      </c>
      <c r="C31">
        <f t="shared" si="10"/>
        <v>0.26282524238527133</v>
      </c>
      <c r="D31">
        <v>0.91580119928699999</v>
      </c>
      <c r="E31">
        <f t="shared" si="11"/>
        <v>-1.1439574403569071E-3</v>
      </c>
      <c r="O31">
        <v>27</v>
      </c>
      <c r="P31">
        <v>0.91530000000300005</v>
      </c>
      <c r="Q31">
        <f t="shared" si="12"/>
        <v>0.53</v>
      </c>
      <c r="R31">
        <f t="shared" si="0"/>
        <v>7.5269862099829901E-2</v>
      </c>
      <c r="S31">
        <f t="shared" si="13"/>
        <v>-3.0509252774302462E-3</v>
      </c>
      <c r="AC31">
        <v>0.91580119928699999</v>
      </c>
      <c r="AD31">
        <v>0.91530000000300005</v>
      </c>
      <c r="AE31">
        <v>27</v>
      </c>
      <c r="AF31">
        <f t="shared" si="1"/>
        <v>0.54</v>
      </c>
      <c r="AG31">
        <f t="shared" si="15"/>
        <v>0.52</v>
      </c>
      <c r="AH31">
        <f t="shared" si="3"/>
        <v>0.10043372051146988</v>
      </c>
      <c r="AI31">
        <f t="shared" si="4"/>
        <v>0.49878285880070905</v>
      </c>
      <c r="AJ31">
        <f t="shared" si="5"/>
        <v>2.1217141199290968E-2</v>
      </c>
      <c r="AO31">
        <v>0.91530000000300005</v>
      </c>
      <c r="AP31">
        <v>27</v>
      </c>
      <c r="AQ31">
        <f t="shared" si="6"/>
        <v>0.54</v>
      </c>
      <c r="AR31">
        <f t="shared" si="7"/>
        <v>-3.0509252774302462E-3</v>
      </c>
      <c r="AS31" s="21">
        <f t="shared" si="8"/>
        <v>0.49878285880070905</v>
      </c>
      <c r="AT31">
        <f t="shared" si="9"/>
        <v>4.1217141199290985E-2</v>
      </c>
    </row>
    <row r="32" spans="2:46" ht="15.75" x14ac:dyDescent="0.25">
      <c r="B32" s="7">
        <f t="shared" si="14"/>
        <v>0.91610186017854023</v>
      </c>
      <c r="C32">
        <f t="shared" si="10"/>
        <v>0.26282524238527133</v>
      </c>
      <c r="D32">
        <v>1.220789647273</v>
      </c>
      <c r="E32">
        <f t="shared" si="11"/>
        <v>1.1592790111378373</v>
      </c>
      <c r="O32">
        <v>28</v>
      </c>
      <c r="P32">
        <v>0.91530000000300005</v>
      </c>
      <c r="Q32">
        <f t="shared" si="12"/>
        <v>0.55000000000000004</v>
      </c>
      <c r="R32">
        <f t="shared" si="0"/>
        <v>0.12566134685507416</v>
      </c>
      <c r="S32">
        <f t="shared" si="13"/>
        <v>-3.0509252774302462E-3</v>
      </c>
      <c r="AC32">
        <v>1.220789647273</v>
      </c>
      <c r="AD32">
        <v>0.91530000000300005</v>
      </c>
      <c r="AE32">
        <v>28</v>
      </c>
      <c r="AF32">
        <f t="shared" si="1"/>
        <v>0.56000000000000005</v>
      </c>
      <c r="AG32">
        <f t="shared" si="15"/>
        <v>0.54</v>
      </c>
      <c r="AH32">
        <f t="shared" si="3"/>
        <v>0.15096921549677741</v>
      </c>
      <c r="AI32">
        <f t="shared" si="4"/>
        <v>0.49878285880070905</v>
      </c>
      <c r="AJ32">
        <f t="shared" si="5"/>
        <v>4.1217141199290985E-2</v>
      </c>
      <c r="AO32">
        <v>0.91530000000300005</v>
      </c>
      <c r="AP32">
        <v>28</v>
      </c>
      <c r="AQ32">
        <f t="shared" si="6"/>
        <v>0.56000000000000005</v>
      </c>
      <c r="AR32">
        <f t="shared" si="7"/>
        <v>-3.0509252774302462E-3</v>
      </c>
      <c r="AS32" s="21">
        <f t="shared" si="8"/>
        <v>0.49878285880070905</v>
      </c>
      <c r="AT32">
        <f t="shared" si="9"/>
        <v>6.1217141199291003E-2</v>
      </c>
    </row>
    <row r="33" spans="2:46" ht="15.75" x14ac:dyDescent="0.25">
      <c r="B33" s="7">
        <f t="shared" si="14"/>
        <v>0.91610186017854023</v>
      </c>
      <c r="C33">
        <f t="shared" si="10"/>
        <v>0.26282524238527133</v>
      </c>
      <c r="D33">
        <v>1.2204000000040001</v>
      </c>
      <c r="E33">
        <f t="shared" si="11"/>
        <v>1.1577964774760638</v>
      </c>
      <c r="O33">
        <v>29</v>
      </c>
      <c r="P33">
        <v>0.91530000000300005</v>
      </c>
      <c r="Q33">
        <f t="shared" si="12"/>
        <v>0.56999999999999995</v>
      </c>
      <c r="R33">
        <f t="shared" si="0"/>
        <v>0.17637416478086121</v>
      </c>
      <c r="S33">
        <f t="shared" si="13"/>
        <v>-3.0509252774302462E-3</v>
      </c>
      <c r="AC33">
        <v>1.2204000000040001</v>
      </c>
      <c r="AD33">
        <v>0.91530000000300005</v>
      </c>
      <c r="AE33">
        <v>29</v>
      </c>
      <c r="AF33">
        <f t="shared" si="1"/>
        <v>0.57999999999999996</v>
      </c>
      <c r="AG33">
        <f t="shared" si="15"/>
        <v>0.56000000000000005</v>
      </c>
      <c r="AH33">
        <f t="shared" si="3"/>
        <v>0.20189347914185077</v>
      </c>
      <c r="AI33">
        <f t="shared" si="4"/>
        <v>0.49878285880070905</v>
      </c>
      <c r="AJ33">
        <f t="shared" si="5"/>
        <v>6.1217141199291003E-2</v>
      </c>
      <c r="AO33">
        <v>0.91530000000300005</v>
      </c>
      <c r="AP33">
        <v>29</v>
      </c>
      <c r="AQ33">
        <f t="shared" si="6"/>
        <v>0.57999999999999996</v>
      </c>
      <c r="AR33">
        <f t="shared" si="7"/>
        <v>-3.0509252774302462E-3</v>
      </c>
      <c r="AS33" s="21">
        <f t="shared" si="8"/>
        <v>0.49878285880070905</v>
      </c>
      <c r="AT33">
        <f t="shared" si="9"/>
        <v>8.121714119929091E-2</v>
      </c>
    </row>
    <row r="34" spans="2:46" ht="15.75" x14ac:dyDescent="0.25">
      <c r="B34" s="7">
        <f t="shared" si="14"/>
        <v>0.91610186017854023</v>
      </c>
      <c r="C34">
        <f t="shared" si="10"/>
        <v>0.26282524238527133</v>
      </c>
      <c r="D34">
        <v>0.61020000000200003</v>
      </c>
      <c r="E34">
        <f t="shared" si="11"/>
        <v>-1.1638983280309261</v>
      </c>
      <c r="O34">
        <v>30</v>
      </c>
      <c r="P34">
        <v>0.91530000000300005</v>
      </c>
      <c r="Q34">
        <f t="shared" si="12"/>
        <v>0.59</v>
      </c>
      <c r="R34">
        <f t="shared" si="0"/>
        <v>0.22754497664114934</v>
      </c>
      <c r="S34">
        <f t="shared" si="13"/>
        <v>-3.0509252774302462E-3</v>
      </c>
      <c r="AC34">
        <v>0.61020000000200003</v>
      </c>
      <c r="AD34">
        <v>0.91530000000300005</v>
      </c>
      <c r="AE34">
        <v>30</v>
      </c>
      <c r="AF34">
        <f t="shared" si="1"/>
        <v>0.6</v>
      </c>
      <c r="AG34">
        <f t="shared" si="15"/>
        <v>0.57999999999999996</v>
      </c>
      <c r="AH34">
        <f t="shared" si="3"/>
        <v>0.25334710313579978</v>
      </c>
      <c r="AI34">
        <f t="shared" si="4"/>
        <v>0.49878285880070905</v>
      </c>
      <c r="AJ34">
        <f t="shared" si="5"/>
        <v>8.121714119929091E-2</v>
      </c>
      <c r="AO34">
        <v>0.91530000000300005</v>
      </c>
      <c r="AP34">
        <v>30</v>
      </c>
      <c r="AQ34">
        <f t="shared" si="6"/>
        <v>0.6</v>
      </c>
      <c r="AR34">
        <f t="shared" si="7"/>
        <v>-3.0509252774302462E-3</v>
      </c>
      <c r="AS34" s="21">
        <f t="shared" si="8"/>
        <v>0.49878285880070905</v>
      </c>
      <c r="AT34">
        <f t="shared" si="9"/>
        <v>0.10121714119929093</v>
      </c>
    </row>
    <row r="35" spans="2:46" ht="15.75" x14ac:dyDescent="0.25">
      <c r="B35" s="7">
        <f t="shared" si="14"/>
        <v>0.91610186017854023</v>
      </c>
      <c r="C35">
        <f t="shared" si="10"/>
        <v>0.26282524238527133</v>
      </c>
      <c r="D35">
        <v>0.91639452465600002</v>
      </c>
      <c r="E35">
        <f t="shared" si="11"/>
        <v>1.1135326074608154E-3</v>
      </c>
      <c r="O35">
        <v>31</v>
      </c>
      <c r="P35">
        <v>0.91530000000300005</v>
      </c>
      <c r="Q35">
        <f t="shared" si="12"/>
        <v>0.61</v>
      </c>
      <c r="R35">
        <f t="shared" si="0"/>
        <v>0.27931903444745415</v>
      </c>
      <c r="S35">
        <f t="shared" si="13"/>
        <v>-3.0509252774302462E-3</v>
      </c>
      <c r="AC35">
        <v>0.91639452465600002</v>
      </c>
      <c r="AD35">
        <v>0.91530000000300005</v>
      </c>
      <c r="AE35">
        <v>31</v>
      </c>
      <c r="AF35">
        <f t="shared" si="1"/>
        <v>0.62</v>
      </c>
      <c r="AG35">
        <f t="shared" si="15"/>
        <v>0.6</v>
      </c>
      <c r="AH35">
        <f t="shared" si="3"/>
        <v>0.30548078809939727</v>
      </c>
      <c r="AI35">
        <f t="shared" si="4"/>
        <v>0.49878285880070905</v>
      </c>
      <c r="AJ35">
        <f t="shared" si="5"/>
        <v>0.10121714119929093</v>
      </c>
      <c r="AO35">
        <v>0.91530000000300005</v>
      </c>
      <c r="AP35">
        <v>31</v>
      </c>
      <c r="AQ35">
        <f t="shared" si="6"/>
        <v>0.62</v>
      </c>
      <c r="AR35">
        <f t="shared" si="7"/>
        <v>-3.0509252774302462E-3</v>
      </c>
      <c r="AS35" s="21">
        <f t="shared" si="8"/>
        <v>0.49878285880070905</v>
      </c>
      <c r="AT35">
        <f t="shared" si="9"/>
        <v>0.12121714119929095</v>
      </c>
    </row>
    <row r="36" spans="2:46" ht="15.75" x14ac:dyDescent="0.25">
      <c r="B36" s="7">
        <f t="shared" si="14"/>
        <v>0.91610186017854023</v>
      </c>
      <c r="C36">
        <f t="shared" si="10"/>
        <v>0.26282524238527133</v>
      </c>
      <c r="D36">
        <v>0.91530000000300005</v>
      </c>
      <c r="E36">
        <f t="shared" si="11"/>
        <v>-3.050925277431104E-3</v>
      </c>
      <c r="O36">
        <v>32</v>
      </c>
      <c r="P36">
        <v>0.915326595774</v>
      </c>
      <c r="Q36">
        <f t="shared" si="12"/>
        <v>0.63</v>
      </c>
      <c r="R36">
        <f t="shared" si="0"/>
        <v>0.33185334643681658</v>
      </c>
      <c r="S36">
        <f t="shared" si="13"/>
        <v>-2.949733433151597E-3</v>
      </c>
      <c r="AC36">
        <v>0.91530000000300005</v>
      </c>
      <c r="AD36">
        <v>0.915326595774</v>
      </c>
      <c r="AE36">
        <v>32</v>
      </c>
      <c r="AF36">
        <f t="shared" si="1"/>
        <v>0.64</v>
      </c>
      <c r="AG36">
        <f t="shared" si="15"/>
        <v>0.62</v>
      </c>
      <c r="AH36">
        <f t="shared" si="3"/>
        <v>0.35845879325119384</v>
      </c>
      <c r="AI36">
        <f t="shared" si="4"/>
        <v>0.4988232283241032</v>
      </c>
      <c r="AJ36">
        <f t="shared" si="5"/>
        <v>0.1211767716758968</v>
      </c>
      <c r="AO36">
        <v>0.915326595774</v>
      </c>
      <c r="AP36">
        <v>32</v>
      </c>
      <c r="AQ36">
        <f t="shared" si="6"/>
        <v>0.64</v>
      </c>
      <c r="AR36">
        <f t="shared" si="7"/>
        <v>-2.949733433151597E-3</v>
      </c>
      <c r="AS36" s="21">
        <f t="shared" si="8"/>
        <v>0.4988232283241032</v>
      </c>
      <c r="AT36">
        <f t="shared" si="9"/>
        <v>0.14117677167589682</v>
      </c>
    </row>
    <row r="37" spans="2:46" ht="15.75" x14ac:dyDescent="0.25">
      <c r="B37" s="7">
        <f t="shared" si="14"/>
        <v>0.91610186017854023</v>
      </c>
      <c r="C37">
        <f t="shared" si="10"/>
        <v>0.26282524238527133</v>
      </c>
      <c r="D37">
        <v>0.91530000000300005</v>
      </c>
      <c r="E37">
        <f t="shared" si="11"/>
        <v>-3.050925277431104E-3</v>
      </c>
      <c r="O37">
        <v>33</v>
      </c>
      <c r="P37">
        <v>0.91533333333599998</v>
      </c>
      <c r="Q37">
        <f t="shared" si="12"/>
        <v>0.65</v>
      </c>
      <c r="R37">
        <f t="shared" si="0"/>
        <v>0.38532046640756784</v>
      </c>
      <c r="S37">
        <f t="shared" si="13"/>
        <v>-2.9240982927106174E-3</v>
      </c>
      <c r="AC37">
        <v>0.91530000000300005</v>
      </c>
      <c r="AD37">
        <v>0.91533333333599998</v>
      </c>
      <c r="AE37">
        <v>33</v>
      </c>
      <c r="AF37">
        <f t="shared" si="1"/>
        <v>0.66</v>
      </c>
      <c r="AG37">
        <f t="shared" si="15"/>
        <v>0.64</v>
      </c>
      <c r="AH37">
        <f t="shared" si="3"/>
        <v>0.41246312944140473</v>
      </c>
      <c r="AI37">
        <f t="shared" si="4"/>
        <v>0.49883345522138284</v>
      </c>
      <c r="AJ37">
        <f t="shared" si="5"/>
        <v>0.14116654477861718</v>
      </c>
      <c r="AO37">
        <v>0.91533333333599998</v>
      </c>
      <c r="AP37">
        <v>33</v>
      </c>
      <c r="AQ37">
        <f t="shared" si="6"/>
        <v>0.66</v>
      </c>
      <c r="AR37">
        <f t="shared" si="7"/>
        <v>-2.9240982927106174E-3</v>
      </c>
      <c r="AS37" s="21">
        <f t="shared" si="8"/>
        <v>0.49883345522138284</v>
      </c>
      <c r="AT37">
        <f t="shared" si="9"/>
        <v>0.16116654477861719</v>
      </c>
    </row>
    <row r="38" spans="2:46" ht="15.75" x14ac:dyDescent="0.25">
      <c r="B38" s="7">
        <f t="shared" si="14"/>
        <v>0.91610186017854023</v>
      </c>
      <c r="C38">
        <f t="shared" si="10"/>
        <v>0.26282524238527133</v>
      </c>
      <c r="D38">
        <v>0.91533333333599998</v>
      </c>
      <c r="E38">
        <f t="shared" si="11"/>
        <v>-2.9240982927114748E-3</v>
      </c>
      <c r="O38">
        <v>34</v>
      </c>
      <c r="P38">
        <v>0.91572428847099996</v>
      </c>
      <c r="Q38">
        <f t="shared" si="12"/>
        <v>0.67</v>
      </c>
      <c r="R38">
        <f t="shared" si="0"/>
        <v>0.43991316567323396</v>
      </c>
      <c r="S38">
        <f t="shared" si="13"/>
        <v>-1.4365884498512879E-3</v>
      </c>
      <c r="AC38">
        <v>0.91533333333599998</v>
      </c>
      <c r="AD38">
        <v>0.91572428847099996</v>
      </c>
      <c r="AE38">
        <v>34</v>
      </c>
      <c r="AF38">
        <f t="shared" si="1"/>
        <v>0.68</v>
      </c>
      <c r="AG38">
        <f t="shared" si="15"/>
        <v>0.66</v>
      </c>
      <c r="AH38">
        <f t="shared" si="3"/>
        <v>0.46769879911450835</v>
      </c>
      <c r="AI38">
        <f t="shared" si="4"/>
        <v>0.49942688432494936</v>
      </c>
      <c r="AJ38">
        <f t="shared" si="5"/>
        <v>0.16057311567505067</v>
      </c>
      <c r="AO38">
        <v>0.91572428847099996</v>
      </c>
      <c r="AP38">
        <v>34</v>
      </c>
      <c r="AQ38">
        <f t="shared" si="6"/>
        <v>0.68</v>
      </c>
      <c r="AR38">
        <f t="shared" si="7"/>
        <v>-1.4365884498512879E-3</v>
      </c>
      <c r="AS38" s="21">
        <f t="shared" si="8"/>
        <v>0.49942688432494936</v>
      </c>
      <c r="AT38">
        <f t="shared" si="9"/>
        <v>0.18057311567505069</v>
      </c>
    </row>
    <row r="39" spans="2:46" ht="15.75" x14ac:dyDescent="0.25">
      <c r="B39" s="7">
        <f t="shared" si="14"/>
        <v>0.91610186017854023</v>
      </c>
      <c r="C39">
        <f t="shared" si="10"/>
        <v>0.26282524238527133</v>
      </c>
      <c r="D39">
        <v>0.91530000000300005</v>
      </c>
      <c r="E39">
        <f t="shared" si="11"/>
        <v>-3.050925277431104E-3</v>
      </c>
      <c r="O39">
        <v>35</v>
      </c>
      <c r="P39">
        <v>0.91580119928699999</v>
      </c>
      <c r="Q39">
        <f t="shared" si="12"/>
        <v>0.69</v>
      </c>
      <c r="R39">
        <f t="shared" si="0"/>
        <v>0.49585034734745331</v>
      </c>
      <c r="S39">
        <f t="shared" si="13"/>
        <v>-1.1439574403560573E-3</v>
      </c>
      <c r="AC39">
        <v>0.91530000000300005</v>
      </c>
      <c r="AD39">
        <v>0.91580119928699999</v>
      </c>
      <c r="AE39">
        <v>35</v>
      </c>
      <c r="AF39">
        <f t="shared" si="1"/>
        <v>0.7</v>
      </c>
      <c r="AG39">
        <f t="shared" si="15"/>
        <v>0.68</v>
      </c>
      <c r="AH39">
        <f t="shared" si="3"/>
        <v>0.52440051270804078</v>
      </c>
      <c r="AI39">
        <f t="shared" si="4"/>
        <v>0.49954362710960004</v>
      </c>
      <c r="AJ39">
        <f t="shared" si="5"/>
        <v>0.18045637289040001</v>
      </c>
      <c r="AO39">
        <v>0.91580119928699999</v>
      </c>
      <c r="AP39">
        <v>35</v>
      </c>
      <c r="AQ39">
        <f t="shared" si="6"/>
        <v>0.7</v>
      </c>
      <c r="AR39">
        <f t="shared" si="7"/>
        <v>-1.1439574403560573E-3</v>
      </c>
      <c r="AS39" s="21">
        <f t="shared" si="8"/>
        <v>0.49954362710960004</v>
      </c>
      <c r="AT39">
        <f t="shared" si="9"/>
        <v>0.20045637289039991</v>
      </c>
    </row>
    <row r="40" spans="2:46" ht="15.75" x14ac:dyDescent="0.25">
      <c r="B40" s="7">
        <f t="shared" si="14"/>
        <v>0.91610186017854023</v>
      </c>
      <c r="C40">
        <f t="shared" si="10"/>
        <v>0.26282524238527133</v>
      </c>
      <c r="D40">
        <v>0.91530000000300005</v>
      </c>
      <c r="E40">
        <f t="shared" si="11"/>
        <v>-3.050925277431104E-3</v>
      </c>
      <c r="O40">
        <v>36</v>
      </c>
      <c r="P40">
        <v>0.91610358299899997</v>
      </c>
      <c r="Q40">
        <f t="shared" si="12"/>
        <v>0.71</v>
      </c>
      <c r="R40">
        <f t="shared" si="0"/>
        <v>0.5533847195556727</v>
      </c>
      <c r="S40">
        <f t="shared" si="13"/>
        <v>6.5550037900623962E-6</v>
      </c>
      <c r="AC40">
        <v>0.91530000000300005</v>
      </c>
      <c r="AD40">
        <v>0.91610358299899997</v>
      </c>
      <c r="AE40">
        <v>36</v>
      </c>
      <c r="AF40">
        <f t="shared" si="1"/>
        <v>0.72</v>
      </c>
      <c r="AG40">
        <f t="shared" si="15"/>
        <v>0.7</v>
      </c>
      <c r="AH40">
        <f t="shared" si="3"/>
        <v>0.58284150727121631</v>
      </c>
      <c r="AI40">
        <f t="shared" si="4"/>
        <v>0.50000261506816002</v>
      </c>
      <c r="AJ40">
        <f t="shared" si="5"/>
        <v>0.19999738493183994</v>
      </c>
      <c r="AO40">
        <v>0.91610358299899997</v>
      </c>
      <c r="AP40">
        <v>36</v>
      </c>
      <c r="AQ40">
        <f t="shared" si="6"/>
        <v>0.72</v>
      </c>
      <c r="AR40">
        <f t="shared" si="7"/>
        <v>6.5550037900623962E-6</v>
      </c>
      <c r="AS40" s="21">
        <f t="shared" si="8"/>
        <v>0.50000261506816002</v>
      </c>
      <c r="AT40">
        <f t="shared" si="9"/>
        <v>0.21999738493183996</v>
      </c>
    </row>
    <row r="41" spans="2:46" ht="15.75" x14ac:dyDescent="0.25">
      <c r="B41" s="7">
        <f t="shared" si="14"/>
        <v>0.91610186017854023</v>
      </c>
      <c r="C41">
        <f t="shared" si="10"/>
        <v>0.26282524238527133</v>
      </c>
      <c r="D41">
        <v>0.61020000000200003</v>
      </c>
      <c r="E41">
        <f t="shared" si="11"/>
        <v>-1.1638983280309261</v>
      </c>
      <c r="O41">
        <v>37</v>
      </c>
      <c r="P41">
        <v>0.91621382376299998</v>
      </c>
      <c r="Q41">
        <f t="shared" si="12"/>
        <v>0.73</v>
      </c>
      <c r="R41">
        <f t="shared" si="0"/>
        <v>0.61281299101662734</v>
      </c>
      <c r="S41">
        <f t="shared" si="13"/>
        <v>4.260001187246962E-4</v>
      </c>
      <c r="AC41">
        <v>0.61020000000200003</v>
      </c>
      <c r="AD41">
        <v>0.91621382376299998</v>
      </c>
      <c r="AE41">
        <v>37</v>
      </c>
      <c r="AF41">
        <f t="shared" si="1"/>
        <v>0.74</v>
      </c>
      <c r="AG41">
        <f t="shared" si="15"/>
        <v>0.72</v>
      </c>
      <c r="AH41">
        <f t="shared" si="3"/>
        <v>0.64334540539291696</v>
      </c>
      <c r="AI41">
        <f t="shared" si="4"/>
        <v>0.5001699494536751</v>
      </c>
      <c r="AJ41">
        <f t="shared" si="5"/>
        <v>0.21983005054632487</v>
      </c>
      <c r="AO41">
        <v>0.91621382376299998</v>
      </c>
      <c r="AP41">
        <v>37</v>
      </c>
      <c r="AQ41">
        <f t="shared" si="6"/>
        <v>0.74</v>
      </c>
      <c r="AR41">
        <f t="shared" si="7"/>
        <v>4.260001187246962E-4</v>
      </c>
      <c r="AS41" s="21">
        <f t="shared" si="8"/>
        <v>0.5001699494536751</v>
      </c>
      <c r="AT41">
        <f t="shared" si="9"/>
        <v>0.23983005054632489</v>
      </c>
    </row>
    <row r="42" spans="2:46" ht="15.75" x14ac:dyDescent="0.25">
      <c r="B42" s="7">
        <f t="shared" si="14"/>
        <v>0.91610186017854023</v>
      </c>
      <c r="C42">
        <f t="shared" si="10"/>
        <v>0.26282524238527133</v>
      </c>
      <c r="D42">
        <v>0.915326595774</v>
      </c>
      <c r="E42">
        <f t="shared" si="11"/>
        <v>-2.9497334331524544E-3</v>
      </c>
      <c r="O42">
        <v>38</v>
      </c>
      <c r="P42">
        <v>0.91639452465600002</v>
      </c>
      <c r="Q42">
        <f t="shared" si="12"/>
        <v>0.75</v>
      </c>
      <c r="R42">
        <f t="shared" si="0"/>
        <v>0.67448975019608193</v>
      </c>
      <c r="S42">
        <f t="shared" si="13"/>
        <v>1.1135326074616554E-3</v>
      </c>
      <c r="AC42">
        <v>0.915326595774</v>
      </c>
      <c r="AD42">
        <v>0.91639452465600002</v>
      </c>
      <c r="AE42">
        <v>38</v>
      </c>
      <c r="AF42">
        <f t="shared" si="1"/>
        <v>0.76</v>
      </c>
      <c r="AG42">
        <f t="shared" si="15"/>
        <v>0.74</v>
      </c>
      <c r="AH42">
        <f t="shared" si="3"/>
        <v>0.7063025628400873</v>
      </c>
      <c r="AI42">
        <f t="shared" si="4"/>
        <v>0.50044423514591685</v>
      </c>
      <c r="AJ42">
        <f t="shared" si="5"/>
        <v>0.23955576485408314</v>
      </c>
      <c r="AO42">
        <v>0.91639452465600002</v>
      </c>
      <c r="AP42">
        <v>38</v>
      </c>
      <c r="AQ42">
        <f t="shared" si="6"/>
        <v>0.76</v>
      </c>
      <c r="AR42">
        <f t="shared" si="7"/>
        <v>1.1135326074616554E-3</v>
      </c>
      <c r="AS42" s="21">
        <f t="shared" si="8"/>
        <v>0.50044423514591685</v>
      </c>
      <c r="AT42">
        <f t="shared" si="9"/>
        <v>0.25955576485408316</v>
      </c>
    </row>
    <row r="43" spans="2:46" ht="15.75" x14ac:dyDescent="0.25">
      <c r="B43" s="7">
        <f t="shared" si="14"/>
        <v>0.91610186017854023</v>
      </c>
      <c r="C43">
        <f t="shared" si="10"/>
        <v>0.26282524238527133</v>
      </c>
      <c r="D43">
        <v>0.91530000000300005</v>
      </c>
      <c r="E43">
        <f t="shared" si="11"/>
        <v>-3.050925277431104E-3</v>
      </c>
      <c r="O43">
        <v>39</v>
      </c>
      <c r="P43">
        <v>0.92268943506099999</v>
      </c>
      <c r="Q43">
        <f t="shared" si="12"/>
        <v>0.77</v>
      </c>
      <c r="R43">
        <f t="shared" si="0"/>
        <v>0.73884684918521393</v>
      </c>
      <c r="S43">
        <f t="shared" si="13"/>
        <v>2.5064468019412419E-2</v>
      </c>
      <c r="AC43">
        <v>0.91530000000300005</v>
      </c>
      <c r="AD43">
        <v>0.92268943506099999</v>
      </c>
      <c r="AE43">
        <v>39</v>
      </c>
      <c r="AF43">
        <f t="shared" si="1"/>
        <v>0.78</v>
      </c>
      <c r="AG43">
        <f t="shared" si="15"/>
        <v>0.76</v>
      </c>
      <c r="AH43">
        <f t="shared" si="3"/>
        <v>0.77219321418868503</v>
      </c>
      <c r="AI43">
        <f t="shared" si="4"/>
        <v>0.50999822915724069</v>
      </c>
      <c r="AJ43">
        <f t="shared" si="5"/>
        <v>0.25000177084275932</v>
      </c>
      <c r="AO43">
        <v>0.92268943506099999</v>
      </c>
      <c r="AP43">
        <v>39</v>
      </c>
      <c r="AQ43">
        <f t="shared" si="6"/>
        <v>0.78</v>
      </c>
      <c r="AR43">
        <f t="shared" si="7"/>
        <v>2.5064468019412419E-2</v>
      </c>
      <c r="AS43" s="21">
        <f t="shared" si="8"/>
        <v>0.50999822915724069</v>
      </c>
      <c r="AT43">
        <f t="shared" si="9"/>
        <v>0.27000177084275934</v>
      </c>
    </row>
    <row r="44" spans="2:46" ht="15.75" x14ac:dyDescent="0.25">
      <c r="B44" s="7">
        <f t="shared" si="14"/>
        <v>0.91610186017854023</v>
      </c>
      <c r="C44">
        <f t="shared" si="10"/>
        <v>0.26282524238527133</v>
      </c>
      <c r="D44">
        <v>0.61020000000200003</v>
      </c>
      <c r="E44">
        <f t="shared" si="11"/>
        <v>-1.1638983280309261</v>
      </c>
      <c r="O44">
        <v>40</v>
      </c>
      <c r="P44">
        <v>1.2204000000040001</v>
      </c>
      <c r="Q44">
        <f t="shared" si="12"/>
        <v>0.79</v>
      </c>
      <c r="R44">
        <f t="shared" si="0"/>
        <v>0.80642124701824058</v>
      </c>
      <c r="S44">
        <f t="shared" si="13"/>
        <v>1.1577964774760598</v>
      </c>
      <c r="AC44">
        <v>0.61020000000200003</v>
      </c>
      <c r="AD44">
        <v>1.2204000000040001</v>
      </c>
      <c r="AE44">
        <v>40</v>
      </c>
      <c r="AF44">
        <f t="shared" si="1"/>
        <v>0.8</v>
      </c>
      <c r="AG44">
        <f t="shared" si="15"/>
        <v>0.78</v>
      </c>
      <c r="AH44">
        <f t="shared" si="3"/>
        <v>0.84162123357291474</v>
      </c>
      <c r="AI44">
        <f t="shared" si="4"/>
        <v>0.87652644938718871</v>
      </c>
      <c r="AJ44">
        <f t="shared" si="5"/>
        <v>9.6526449387188684E-2</v>
      </c>
      <c r="AO44">
        <v>1.2204000000040001</v>
      </c>
      <c r="AP44">
        <v>40</v>
      </c>
      <c r="AQ44">
        <f t="shared" si="6"/>
        <v>0.8</v>
      </c>
      <c r="AR44">
        <f t="shared" si="7"/>
        <v>1.1577964774760598</v>
      </c>
      <c r="AS44" s="21">
        <f t="shared" si="8"/>
        <v>0.87652644938718871</v>
      </c>
      <c r="AT44">
        <f t="shared" si="9"/>
        <v>7.6526449387188666E-2</v>
      </c>
    </row>
    <row r="45" spans="2:46" ht="15.75" x14ac:dyDescent="0.25">
      <c r="B45" s="7">
        <f t="shared" si="14"/>
        <v>0.91610186017854023</v>
      </c>
      <c r="C45">
        <f t="shared" si="10"/>
        <v>0.26282524238527133</v>
      </c>
      <c r="D45">
        <v>1.222507013815</v>
      </c>
      <c r="E45">
        <f t="shared" si="11"/>
        <v>1.165813263808601</v>
      </c>
      <c r="O45">
        <v>41</v>
      </c>
      <c r="P45">
        <v>1.2204000000040001</v>
      </c>
      <c r="Q45">
        <f t="shared" si="12"/>
        <v>0.81</v>
      </c>
      <c r="R45">
        <f t="shared" si="0"/>
        <v>0.87789629505122857</v>
      </c>
      <c r="S45">
        <f t="shared" si="13"/>
        <v>1.1577964774760598</v>
      </c>
      <c r="AC45">
        <v>1.222507013815</v>
      </c>
      <c r="AD45">
        <v>1.2204000000040001</v>
      </c>
      <c r="AE45">
        <v>41</v>
      </c>
      <c r="AF45">
        <f t="shared" si="1"/>
        <v>0.82</v>
      </c>
      <c r="AG45">
        <f t="shared" si="15"/>
        <v>0.8</v>
      </c>
      <c r="AH45">
        <f t="shared" si="3"/>
        <v>0.91536508784281256</v>
      </c>
      <c r="AI45">
        <f t="shared" si="4"/>
        <v>0.87652644938718871</v>
      </c>
      <c r="AJ45">
        <f t="shared" si="5"/>
        <v>7.6526449387188666E-2</v>
      </c>
      <c r="AO45">
        <v>1.2204000000040001</v>
      </c>
      <c r="AP45">
        <v>41</v>
      </c>
      <c r="AQ45">
        <f t="shared" si="6"/>
        <v>0.82</v>
      </c>
      <c r="AR45">
        <f t="shared" si="7"/>
        <v>1.1577964774760598</v>
      </c>
      <c r="AS45" s="21">
        <f t="shared" si="8"/>
        <v>0.87652644938718871</v>
      </c>
      <c r="AT45">
        <f t="shared" si="9"/>
        <v>5.652644938718876E-2</v>
      </c>
    </row>
    <row r="46" spans="2:46" ht="15.75" x14ac:dyDescent="0.25">
      <c r="B46" s="7">
        <f t="shared" si="14"/>
        <v>0.91610186017854023</v>
      </c>
      <c r="C46">
        <f t="shared" si="10"/>
        <v>0.26282524238527133</v>
      </c>
      <c r="D46">
        <v>1.2204000000040001</v>
      </c>
      <c r="E46">
        <f t="shared" si="11"/>
        <v>1.1577964774760638</v>
      </c>
      <c r="O46">
        <v>42</v>
      </c>
      <c r="P46">
        <v>1.2204000000040001</v>
      </c>
      <c r="Q46">
        <f t="shared" si="12"/>
        <v>0.83</v>
      </c>
      <c r="R46">
        <f t="shared" si="0"/>
        <v>0.95416525314619549</v>
      </c>
      <c r="S46">
        <f t="shared" si="13"/>
        <v>1.1577964774760598</v>
      </c>
      <c r="AC46">
        <v>1.2204000000040001</v>
      </c>
      <c r="AD46">
        <v>1.2204000000040001</v>
      </c>
      <c r="AE46">
        <v>42</v>
      </c>
      <c r="AF46">
        <f t="shared" si="1"/>
        <v>0.84</v>
      </c>
      <c r="AG46">
        <f t="shared" si="15"/>
        <v>0.82</v>
      </c>
      <c r="AH46">
        <f t="shared" si="3"/>
        <v>0.9944578832097497</v>
      </c>
      <c r="AI46">
        <f t="shared" si="4"/>
        <v>0.87652644938718871</v>
      </c>
      <c r="AJ46">
        <f t="shared" si="5"/>
        <v>5.652644938718876E-2</v>
      </c>
      <c r="AO46">
        <v>1.2204000000040001</v>
      </c>
      <c r="AP46">
        <v>42</v>
      </c>
      <c r="AQ46">
        <f t="shared" si="6"/>
        <v>0.84</v>
      </c>
      <c r="AR46">
        <f t="shared" si="7"/>
        <v>1.1577964774760598</v>
      </c>
      <c r="AS46" s="21">
        <f t="shared" si="8"/>
        <v>0.87652644938718871</v>
      </c>
      <c r="AT46">
        <f t="shared" si="9"/>
        <v>3.6526449387188742E-2</v>
      </c>
    </row>
    <row r="47" spans="2:46" ht="15.75" x14ac:dyDescent="0.25">
      <c r="B47" s="7">
        <f t="shared" si="14"/>
        <v>0.91610186017854023</v>
      </c>
      <c r="C47">
        <f t="shared" si="10"/>
        <v>0.26282524238527133</v>
      </c>
      <c r="D47">
        <v>1.5255000000050001</v>
      </c>
      <c r="E47">
        <f t="shared" si="11"/>
        <v>2.3186438802295588</v>
      </c>
      <c r="O47">
        <v>43</v>
      </c>
      <c r="P47">
        <v>1.2204000000040001</v>
      </c>
      <c r="Q47">
        <f t="shared" si="12"/>
        <v>0.85</v>
      </c>
      <c r="R47">
        <f t="shared" si="0"/>
        <v>1.0364333894937898</v>
      </c>
      <c r="S47">
        <f t="shared" si="13"/>
        <v>1.1577964774760598</v>
      </c>
      <c r="AC47">
        <v>1.5255000000050001</v>
      </c>
      <c r="AD47">
        <v>1.2204000000040001</v>
      </c>
      <c r="AE47">
        <v>43</v>
      </c>
      <c r="AF47">
        <f t="shared" si="1"/>
        <v>0.86</v>
      </c>
      <c r="AG47">
        <f>(AE47-1)/$AM$5</f>
        <v>0.84</v>
      </c>
      <c r="AH47">
        <f t="shared" si="3"/>
        <v>1.0803193408149565</v>
      </c>
      <c r="AI47">
        <f t="shared" si="4"/>
        <v>0.87652644938718871</v>
      </c>
      <c r="AJ47">
        <f t="shared" si="5"/>
        <v>3.6526449387188742E-2</v>
      </c>
      <c r="AO47">
        <v>1.2204000000040001</v>
      </c>
      <c r="AP47">
        <v>43</v>
      </c>
      <c r="AQ47">
        <f t="shared" si="6"/>
        <v>0.86</v>
      </c>
      <c r="AR47">
        <f t="shared" si="7"/>
        <v>1.1577964774760598</v>
      </c>
      <c r="AS47" s="21">
        <f t="shared" si="8"/>
        <v>0.87652644938718871</v>
      </c>
      <c r="AT47">
        <f t="shared" si="9"/>
        <v>1.6526449387188724E-2</v>
      </c>
    </row>
    <row r="48" spans="2:46" ht="15.75" x14ac:dyDescent="0.25">
      <c r="B48" s="7">
        <f t="shared" si="14"/>
        <v>0.91610186017854023</v>
      </c>
      <c r="C48">
        <f t="shared" si="10"/>
        <v>0.26282524238527133</v>
      </c>
      <c r="D48">
        <v>0.91530000000300005</v>
      </c>
      <c r="E48">
        <f t="shared" si="11"/>
        <v>-3.050925277431104E-3</v>
      </c>
      <c r="O48">
        <v>44</v>
      </c>
      <c r="P48">
        <v>1.2204000000040001</v>
      </c>
      <c r="Q48">
        <f t="shared" si="12"/>
        <v>0.87</v>
      </c>
      <c r="R48">
        <f t="shared" si="0"/>
        <v>1.1263911290388013</v>
      </c>
      <c r="S48">
        <f t="shared" si="13"/>
        <v>1.1577964774760598</v>
      </c>
      <c r="AC48">
        <v>0.91530000000300005</v>
      </c>
      <c r="AD48">
        <v>1.2204000000040001</v>
      </c>
      <c r="AE48">
        <v>44</v>
      </c>
      <c r="AF48">
        <f t="shared" si="1"/>
        <v>0.88</v>
      </c>
      <c r="AG48">
        <f t="shared" si="15"/>
        <v>0.86</v>
      </c>
      <c r="AH48">
        <f t="shared" si="3"/>
        <v>1.1749867920660904</v>
      </c>
      <c r="AI48">
        <f t="shared" si="4"/>
        <v>0.87652644938718871</v>
      </c>
      <c r="AJ48">
        <f t="shared" si="5"/>
        <v>1.6526449387188724E-2</v>
      </c>
      <c r="AO48">
        <v>1.2204000000040001</v>
      </c>
      <c r="AP48">
        <v>44</v>
      </c>
      <c r="AQ48">
        <f t="shared" si="6"/>
        <v>0.88</v>
      </c>
      <c r="AR48">
        <f t="shared" si="7"/>
        <v>1.1577964774760598</v>
      </c>
      <c r="AS48" s="21">
        <f t="shared" si="8"/>
        <v>0.87652644938718871</v>
      </c>
      <c r="AT48">
        <f t="shared" si="9"/>
        <v>3.4735506128112936E-3</v>
      </c>
    </row>
    <row r="49" spans="1:46" ht="15.75" x14ac:dyDescent="0.25">
      <c r="B49" s="7">
        <f t="shared" si="14"/>
        <v>0.91610186017854023</v>
      </c>
      <c r="C49">
        <f t="shared" si="10"/>
        <v>0.26282524238527133</v>
      </c>
      <c r="D49">
        <v>1.2204000000040001</v>
      </c>
      <c r="E49">
        <f t="shared" si="11"/>
        <v>1.1577964774760638</v>
      </c>
      <c r="O49">
        <v>45</v>
      </c>
      <c r="P49">
        <v>1.2204000000040001</v>
      </c>
      <c r="Q49">
        <f t="shared" si="12"/>
        <v>0.89</v>
      </c>
      <c r="R49">
        <f t="shared" si="0"/>
        <v>1.2265281200366105</v>
      </c>
      <c r="S49">
        <f t="shared" si="13"/>
        <v>1.1577964774760598</v>
      </c>
      <c r="AC49">
        <v>1.2204000000040001</v>
      </c>
      <c r="AD49">
        <v>1.2204000000040001</v>
      </c>
      <c r="AE49">
        <v>45</v>
      </c>
      <c r="AF49">
        <f t="shared" si="1"/>
        <v>0.9</v>
      </c>
      <c r="AG49">
        <f t="shared" si="15"/>
        <v>0.88</v>
      </c>
      <c r="AH49">
        <f t="shared" si="3"/>
        <v>1.2815515655446006</v>
      </c>
      <c r="AI49">
        <f t="shared" si="4"/>
        <v>0.87652644938718871</v>
      </c>
      <c r="AJ49">
        <f t="shared" si="5"/>
        <v>3.4735506128112936E-3</v>
      </c>
      <c r="AO49">
        <v>1.2204000000040001</v>
      </c>
      <c r="AP49">
        <v>45</v>
      </c>
      <c r="AQ49">
        <f t="shared" si="6"/>
        <v>0.9</v>
      </c>
      <c r="AR49">
        <f t="shared" si="7"/>
        <v>1.1577964774760598</v>
      </c>
      <c r="AS49" s="21">
        <f t="shared" si="8"/>
        <v>0.87652644938718871</v>
      </c>
      <c r="AT49">
        <f t="shared" si="9"/>
        <v>2.3473550612811311E-2</v>
      </c>
    </row>
    <row r="50" spans="1:46" ht="15.75" x14ac:dyDescent="0.25">
      <c r="B50" s="7">
        <f t="shared" si="14"/>
        <v>0.91610186017854023</v>
      </c>
      <c r="C50">
        <f t="shared" si="10"/>
        <v>0.26282524238527133</v>
      </c>
      <c r="D50">
        <v>0.61020000000200003</v>
      </c>
      <c r="E50">
        <f t="shared" si="11"/>
        <v>-1.1638983280309261</v>
      </c>
      <c r="O50">
        <v>46</v>
      </c>
      <c r="P50">
        <v>1.220789647273</v>
      </c>
      <c r="Q50">
        <f t="shared" si="12"/>
        <v>0.91</v>
      </c>
      <c r="R50">
        <f t="shared" si="0"/>
        <v>1.3407550336902161</v>
      </c>
      <c r="S50">
        <f t="shared" si="13"/>
        <v>1.1592790111378333</v>
      </c>
      <c r="AC50">
        <v>0.61020000000200003</v>
      </c>
      <c r="AD50">
        <v>1.220789647273</v>
      </c>
      <c r="AE50">
        <v>46</v>
      </c>
      <c r="AF50">
        <f t="shared" si="1"/>
        <v>0.92</v>
      </c>
      <c r="AG50">
        <f t="shared" si="15"/>
        <v>0.9</v>
      </c>
      <c r="AH50">
        <f t="shared" si="3"/>
        <v>1.4050715603096329</v>
      </c>
      <c r="AI50">
        <f t="shared" si="4"/>
        <v>0.87682876286419187</v>
      </c>
      <c r="AJ50">
        <f t="shared" si="5"/>
        <v>2.3171237135808154E-2</v>
      </c>
      <c r="AO50">
        <v>1.220789647273</v>
      </c>
      <c r="AP50">
        <v>46</v>
      </c>
      <c r="AQ50">
        <f t="shared" si="6"/>
        <v>0.92</v>
      </c>
      <c r="AR50">
        <f t="shared" si="7"/>
        <v>1.1592790111378333</v>
      </c>
      <c r="AS50" s="21">
        <f t="shared" si="8"/>
        <v>0.87682876286419187</v>
      </c>
      <c r="AT50">
        <f t="shared" si="9"/>
        <v>4.3171237135808171E-2</v>
      </c>
    </row>
    <row r="51" spans="1:46" ht="15.75" x14ac:dyDescent="0.25">
      <c r="B51" s="7">
        <f t="shared" si="14"/>
        <v>0.91610186017854023</v>
      </c>
      <c r="C51">
        <f t="shared" si="10"/>
        <v>0.26282524238527133</v>
      </c>
      <c r="D51">
        <v>0.91530000000300005</v>
      </c>
      <c r="E51">
        <f t="shared" si="11"/>
        <v>-3.050925277431104E-3</v>
      </c>
      <c r="O51">
        <v>47</v>
      </c>
      <c r="P51">
        <v>1.221610090177</v>
      </c>
      <c r="Q51">
        <f t="shared" si="12"/>
        <v>0.93</v>
      </c>
      <c r="R51">
        <f t="shared" si="0"/>
        <v>1.4757910281791713</v>
      </c>
      <c r="S51">
        <f t="shared" si="13"/>
        <v>1.1624006401585241</v>
      </c>
      <c r="AC51">
        <v>0.91530000000300005</v>
      </c>
      <c r="AD51">
        <v>1.221610090177</v>
      </c>
      <c r="AE51">
        <v>47</v>
      </c>
      <c r="AF51">
        <f t="shared" si="1"/>
        <v>0.94</v>
      </c>
      <c r="AG51">
        <f>(AE51-1)/$AM$5</f>
        <v>0.92</v>
      </c>
      <c r="AH51">
        <f t="shared" si="3"/>
        <v>1.5547735945968528</v>
      </c>
      <c r="AI51">
        <f t="shared" si="4"/>
        <v>0.87746361830713249</v>
      </c>
      <c r="AJ51">
        <f t="shared" si="5"/>
        <v>4.2536381692867553E-2</v>
      </c>
      <c r="AO51">
        <v>1.221610090177</v>
      </c>
      <c r="AP51">
        <v>47</v>
      </c>
      <c r="AQ51">
        <f t="shared" si="6"/>
        <v>0.94</v>
      </c>
      <c r="AR51">
        <f t="shared" si="7"/>
        <v>1.1624006401585241</v>
      </c>
      <c r="AS51" s="21">
        <f t="shared" si="8"/>
        <v>0.87746361830713249</v>
      </c>
      <c r="AT51">
        <f t="shared" si="9"/>
        <v>6.253638169286746E-2</v>
      </c>
    </row>
    <row r="52" spans="1:46" ht="15.75" x14ac:dyDescent="0.25">
      <c r="B52" s="7">
        <f t="shared" si="14"/>
        <v>0.91610186017854023</v>
      </c>
      <c r="C52">
        <f t="shared" si="10"/>
        <v>0.26282524238527133</v>
      </c>
      <c r="D52">
        <v>0.30510000000100002</v>
      </c>
      <c r="E52">
        <f t="shared" si="11"/>
        <v>-2.324745730784421</v>
      </c>
      <c r="O52">
        <v>48</v>
      </c>
      <c r="P52">
        <v>1.222507013815</v>
      </c>
      <c r="Q52">
        <f t="shared" si="12"/>
        <v>0.95</v>
      </c>
      <c r="R52">
        <f t="shared" si="0"/>
        <v>1.6448536269514715</v>
      </c>
      <c r="S52">
        <f t="shared" si="13"/>
        <v>1.165813263808597</v>
      </c>
      <c r="AC52">
        <v>0.30510000000100002</v>
      </c>
      <c r="AD52">
        <v>1.222507013815</v>
      </c>
      <c r="AE52">
        <v>48</v>
      </c>
      <c r="AF52">
        <f t="shared" si="1"/>
        <v>0.96</v>
      </c>
      <c r="AG52">
        <f t="shared" si="15"/>
        <v>0.94</v>
      </c>
      <c r="AH52">
        <f t="shared" si="3"/>
        <v>1.7506860712521695</v>
      </c>
      <c r="AI52">
        <f t="shared" si="4"/>
        <v>0.87815502334545448</v>
      </c>
      <c r="AJ52">
        <f t="shared" si="5"/>
        <v>6.1844976654545469E-2</v>
      </c>
      <c r="AO52">
        <v>1.222507013815</v>
      </c>
      <c r="AP52">
        <v>48</v>
      </c>
      <c r="AQ52">
        <f t="shared" si="6"/>
        <v>0.96</v>
      </c>
      <c r="AR52">
        <f t="shared" si="7"/>
        <v>1.165813263808597</v>
      </c>
      <c r="AS52" s="21">
        <f t="shared" si="8"/>
        <v>0.87815502334545448</v>
      </c>
      <c r="AT52">
        <f t="shared" si="9"/>
        <v>8.1844976654545487E-2</v>
      </c>
    </row>
    <row r="53" spans="1:46" ht="15.75" x14ac:dyDescent="0.25">
      <c r="B53" s="7">
        <f t="shared" si="14"/>
        <v>0.91610186017854023</v>
      </c>
      <c r="C53">
        <f t="shared" si="10"/>
        <v>0.26282524238527133</v>
      </c>
      <c r="D53">
        <v>0.91530000000300005</v>
      </c>
      <c r="E53">
        <f t="shared" si="11"/>
        <v>-3.050925277431104E-3</v>
      </c>
      <c r="O53">
        <v>49</v>
      </c>
      <c r="P53">
        <v>1.5255000000050001</v>
      </c>
      <c r="Q53">
        <f t="shared" si="12"/>
        <v>0.97</v>
      </c>
      <c r="R53">
        <f t="shared" si="0"/>
        <v>1.8807936081512504</v>
      </c>
      <c r="S53">
        <f t="shared" si="13"/>
        <v>2.3186438802295499</v>
      </c>
      <c r="AC53">
        <v>0.91530000000300005</v>
      </c>
      <c r="AD53">
        <v>1.5255000000050001</v>
      </c>
      <c r="AE53">
        <v>49</v>
      </c>
      <c r="AF53">
        <f t="shared" si="1"/>
        <v>0.98</v>
      </c>
      <c r="AG53">
        <f t="shared" si="15"/>
        <v>0.96</v>
      </c>
      <c r="AH53">
        <f t="shared" si="3"/>
        <v>2.0537489106318221</v>
      </c>
      <c r="AI53">
        <f t="shared" si="4"/>
        <v>0.9897928231174431</v>
      </c>
      <c r="AJ53">
        <f t="shared" si="5"/>
        <v>2.9792823117443135E-2</v>
      </c>
      <c r="AO53">
        <v>1.5255000000050001</v>
      </c>
      <c r="AP53">
        <v>49</v>
      </c>
      <c r="AQ53">
        <f t="shared" si="6"/>
        <v>0.98</v>
      </c>
      <c r="AR53">
        <f t="shared" si="7"/>
        <v>2.3186438802295499</v>
      </c>
      <c r="AS53" s="21">
        <f t="shared" si="8"/>
        <v>0.9897928231174431</v>
      </c>
      <c r="AT53">
        <f t="shared" si="9"/>
        <v>9.7928231174431168E-3</v>
      </c>
    </row>
    <row r="54" spans="1:46" ht="15.75" x14ac:dyDescent="0.25">
      <c r="B54" s="7">
        <f t="shared" si="14"/>
        <v>0.91610186017854023</v>
      </c>
      <c r="C54">
        <f t="shared" si="10"/>
        <v>0.26282524238527133</v>
      </c>
      <c r="D54">
        <v>0.91530000000300005</v>
      </c>
      <c r="E54">
        <f t="shared" si="11"/>
        <v>-3.050925277431104E-3</v>
      </c>
      <c r="O54">
        <v>50</v>
      </c>
      <c r="P54">
        <v>1.5506994742060001</v>
      </c>
      <c r="Q54">
        <f t="shared" si="12"/>
        <v>0.99</v>
      </c>
      <c r="R54">
        <f t="shared" si="0"/>
        <v>2.3263478740408408</v>
      </c>
      <c r="S54">
        <f>(P54-$P$55)/$P$56</f>
        <v>2.4145230810715312</v>
      </c>
      <c r="AC54">
        <v>0.91530000000300005</v>
      </c>
      <c r="AD54">
        <v>1.5506994742060001</v>
      </c>
      <c r="AE54">
        <v>50</v>
      </c>
      <c r="AF54">
        <f t="shared" si="1"/>
        <v>1</v>
      </c>
      <c r="AG54">
        <f t="shared" si="15"/>
        <v>0.98</v>
      </c>
      <c r="AH54" t="str">
        <f t="shared" si="3"/>
        <v/>
      </c>
      <c r="AI54">
        <f t="shared" si="4"/>
        <v>0.99212208765952326</v>
      </c>
      <c r="AJ54">
        <f t="shared" si="5"/>
        <v>1.2122087659523273E-2</v>
      </c>
      <c r="AO54">
        <v>1.5506994742060001</v>
      </c>
      <c r="AP54">
        <v>50</v>
      </c>
      <c r="AQ54">
        <f t="shared" si="6"/>
        <v>1</v>
      </c>
      <c r="AR54">
        <f t="shared" si="7"/>
        <v>2.4145230810715312</v>
      </c>
      <c r="AS54" s="21">
        <f t="shared" si="8"/>
        <v>0.99212208765952326</v>
      </c>
      <c r="AT54">
        <f t="shared" si="9"/>
        <v>7.8779123404767448E-3</v>
      </c>
    </row>
    <row r="55" spans="1:46" x14ac:dyDescent="0.25">
      <c r="C55" t="s">
        <v>29</v>
      </c>
      <c r="D55" s="7">
        <f>AVERAGE(D5:D54)</f>
        <v>0.91610186017854023</v>
      </c>
      <c r="O55" t="s">
        <v>29</v>
      </c>
      <c r="P55" s="7">
        <f>AVERAGE(P5:P54)</f>
        <v>0.91610186017854001</v>
      </c>
    </row>
    <row r="56" spans="1:46" x14ac:dyDescent="0.25">
      <c r="C56" t="s">
        <v>30</v>
      </c>
      <c r="D56">
        <f>STDEV(D5:D54)</f>
        <v>0.26282524238527133</v>
      </c>
      <c r="O56" t="s">
        <v>41</v>
      </c>
      <c r="P56">
        <f>_xlfn.STDEV.S(P5:P54)</f>
        <v>0.26282524238527244</v>
      </c>
    </row>
    <row r="57" spans="1:46" x14ac:dyDescent="0.25">
      <c r="C57" t="s">
        <v>33</v>
      </c>
      <c r="D57">
        <f>SKEW(D5:D54)</f>
        <v>-0.17350563726348589</v>
      </c>
    </row>
    <row r="60" spans="1:46" x14ac:dyDescent="0.25">
      <c r="A60" t="s">
        <v>44</v>
      </c>
      <c r="O60" t="s">
        <v>96</v>
      </c>
      <c r="AC60" t="s">
        <v>95</v>
      </c>
    </row>
    <row r="61" spans="1:46" x14ac:dyDescent="0.25">
      <c r="D61" t="s">
        <v>31</v>
      </c>
      <c r="E61" t="s">
        <v>32</v>
      </c>
      <c r="O61" t="s">
        <v>36</v>
      </c>
      <c r="P61" t="s">
        <v>31</v>
      </c>
      <c r="Q61" t="s">
        <v>37</v>
      </c>
      <c r="R61" t="s">
        <v>38</v>
      </c>
      <c r="S61" t="s">
        <v>39</v>
      </c>
      <c r="AC61" t="s">
        <v>31</v>
      </c>
      <c r="AD61" t="s">
        <v>87</v>
      </c>
      <c r="AE61" t="s">
        <v>88</v>
      </c>
      <c r="AF61" t="s">
        <v>89</v>
      </c>
      <c r="AG61" t="s">
        <v>90</v>
      </c>
      <c r="AH61" t="s">
        <v>91</v>
      </c>
      <c r="AI61" t="s">
        <v>92</v>
      </c>
      <c r="AJ61" t="s">
        <v>93</v>
      </c>
    </row>
    <row r="62" spans="1:46" x14ac:dyDescent="0.25">
      <c r="D62">
        <v>0.91530000000300005</v>
      </c>
      <c r="E62">
        <f>STANDARDIZE(D62,$D$162,$D$163)</f>
        <v>3.9822865927528532E-2</v>
      </c>
      <c r="O62">
        <v>1</v>
      </c>
      <c r="P62">
        <v>0.30510000000100002</v>
      </c>
      <c r="Q62">
        <f>(O62-0.5)/100</f>
        <v>5.0000000000000001E-3</v>
      </c>
      <c r="R62">
        <f>_xlfn.NORM.S.INV(Q62)</f>
        <v>-2.5758293035488999</v>
      </c>
      <c r="S62">
        <f>STANDARDIZE(P62,$P$162,$P$163)</f>
        <v>-2.2089248849057839</v>
      </c>
      <c r="AC62">
        <v>0.91530000000300005</v>
      </c>
      <c r="AD62">
        <v>0.30510000000100002</v>
      </c>
      <c r="AE62">
        <v>1</v>
      </c>
      <c r="AF62">
        <f>AE62/$AM$62</f>
        <v>0.01</v>
      </c>
      <c r="AG62">
        <f>(AE62-1)/$AM$62</f>
        <v>0</v>
      </c>
      <c r="AH62">
        <f>IF(AF62&lt;1,_xlfn.NORM.S.INV(AF62),"")</f>
        <v>-2.3263478740408408</v>
      </c>
      <c r="AI62">
        <f>_xlfn.NORM.DIST(AD62,$AM$63,$AM$64,TRUE)</f>
        <v>1.3589932998991494E-2</v>
      </c>
      <c r="AJ62">
        <f>ABS(AI62-AG62)</f>
        <v>1.3589932998991494E-2</v>
      </c>
      <c r="AL62" t="s">
        <v>76</v>
      </c>
      <c r="AM62">
        <f>COUNT(AD62:AD161)</f>
        <v>100</v>
      </c>
    </row>
    <row r="63" spans="1:46" x14ac:dyDescent="0.25">
      <c r="D63">
        <v>0.91530000000300005</v>
      </c>
      <c r="E63">
        <f t="shared" ref="E63:E126" si="16">STANDARDIZE(D63,$D$162,$D$163)</f>
        <v>3.9822865927528532E-2</v>
      </c>
      <c r="O63">
        <v>2</v>
      </c>
      <c r="P63">
        <v>0.30510000000100002</v>
      </c>
      <c r="Q63">
        <f t="shared" ref="Q63:Q126" si="17">(O63-0.5)/100</f>
        <v>1.4999999999999999E-2</v>
      </c>
      <c r="R63">
        <f t="shared" ref="R63:R126" si="18">_xlfn.NORM.S.INV(Q63)</f>
        <v>-2.1700903775845601</v>
      </c>
      <c r="S63">
        <f t="shared" ref="S63:S126" si="19">STANDARDIZE(P63,$P$162,$P$163)</f>
        <v>-2.2089248849057839</v>
      </c>
      <c r="AC63">
        <v>0.91530000000300005</v>
      </c>
      <c r="AD63">
        <v>0.30510000000100002</v>
      </c>
      <c r="AE63">
        <v>2</v>
      </c>
      <c r="AF63">
        <f t="shared" ref="AF63:AF126" si="20">AE63/$AM$62</f>
        <v>0.02</v>
      </c>
      <c r="AG63">
        <f>(AE63-1)/$AM$62</f>
        <v>0.01</v>
      </c>
      <c r="AH63">
        <f t="shared" ref="AH63:AH126" si="21">IF(AF63&lt;1,_xlfn.NORM.S.INV(AF63),"")</f>
        <v>-2.0537489106318225</v>
      </c>
      <c r="AI63">
        <f t="shared" ref="AI63:AI126" si="22">_xlfn.NORM.DIST(AD63,$AM$63,$AM$64,TRUE)</f>
        <v>1.3589932998991494E-2</v>
      </c>
      <c r="AJ63">
        <f t="shared" ref="AJ63:AJ126" si="23">ABS(AI63-AG63)</f>
        <v>3.5899329989914942E-3</v>
      </c>
      <c r="AL63" t="s">
        <v>65</v>
      </c>
      <c r="AM63">
        <f>AVERAGE(AD62:AD161)</f>
        <v>0.90449402464180073</v>
      </c>
    </row>
    <row r="64" spans="1:46" x14ac:dyDescent="0.25">
      <c r="D64">
        <v>1.2204000000040001</v>
      </c>
      <c r="E64">
        <f t="shared" si="16"/>
        <v>1.1641967413441803</v>
      </c>
      <c r="O64">
        <v>3</v>
      </c>
      <c r="P64">
        <v>0.30510000000100002</v>
      </c>
      <c r="Q64">
        <f t="shared" si="17"/>
        <v>2.5000000000000001E-2</v>
      </c>
      <c r="R64">
        <f t="shared" si="18"/>
        <v>-1.9599639845400538</v>
      </c>
      <c r="S64">
        <f t="shared" si="19"/>
        <v>-2.2089248849057839</v>
      </c>
      <c r="AC64">
        <v>1.2204000000040001</v>
      </c>
      <c r="AD64">
        <v>0.30510000000100002</v>
      </c>
      <c r="AE64">
        <v>3</v>
      </c>
      <c r="AF64">
        <f t="shared" si="20"/>
        <v>0.03</v>
      </c>
      <c r="AG64">
        <f>(AE64-1)/$AM$62</f>
        <v>0.02</v>
      </c>
      <c r="AH64">
        <f t="shared" si="21"/>
        <v>-1.8807936081512509</v>
      </c>
      <c r="AI64">
        <f t="shared" si="22"/>
        <v>1.3589932998991494E-2</v>
      </c>
      <c r="AJ64">
        <f t="shared" si="23"/>
        <v>6.410067001008506E-3</v>
      </c>
      <c r="AL64" t="s">
        <v>94</v>
      </c>
      <c r="AM64">
        <f>_xlfn.STDEV.S(AD62:AD161)</f>
        <v>0.27135102181909021</v>
      </c>
    </row>
    <row r="65" spans="4:39" x14ac:dyDescent="0.25">
      <c r="D65">
        <v>0.61020000000200003</v>
      </c>
      <c r="E65">
        <f t="shared" si="16"/>
        <v>-1.0845510094891233</v>
      </c>
      <c r="O65">
        <v>4</v>
      </c>
      <c r="P65">
        <v>0.30510000000100002</v>
      </c>
      <c r="Q65">
        <f t="shared" si="17"/>
        <v>3.5000000000000003E-2</v>
      </c>
      <c r="R65">
        <f t="shared" si="18"/>
        <v>-1.8119106729525978</v>
      </c>
      <c r="S65">
        <f t="shared" si="19"/>
        <v>-2.2089248849057839</v>
      </c>
      <c r="AC65">
        <v>0.61020000000200003</v>
      </c>
      <c r="AD65">
        <v>0.30510000000100002</v>
      </c>
      <c r="AE65">
        <v>4</v>
      </c>
      <c r="AF65">
        <f t="shared" si="20"/>
        <v>0.04</v>
      </c>
      <c r="AG65">
        <f t="shared" ref="AG65:AG128" si="24">(AE65-1)/$AM$62</f>
        <v>0.03</v>
      </c>
      <c r="AH65">
        <f t="shared" si="21"/>
        <v>-1.7506860712521695</v>
      </c>
      <c r="AI65">
        <f t="shared" si="22"/>
        <v>1.3589932998991494E-2</v>
      </c>
      <c r="AJ65">
        <f>ABS(AI65-AG65)</f>
        <v>1.6410067001008506E-2</v>
      </c>
      <c r="AL65" t="s">
        <v>74</v>
      </c>
      <c r="AM65">
        <f>MAX(AJ62:AJ161)</f>
        <v>0.26588282684265219</v>
      </c>
    </row>
    <row r="66" spans="4:39" x14ac:dyDescent="0.25">
      <c r="D66">
        <v>0.91530000000300005</v>
      </c>
      <c r="E66">
        <f t="shared" si="16"/>
        <v>3.9822865927528532E-2</v>
      </c>
      <c r="O66">
        <v>5</v>
      </c>
      <c r="P66">
        <v>0.30510000000100002</v>
      </c>
      <c r="Q66">
        <f t="shared" si="17"/>
        <v>4.4999999999999998E-2</v>
      </c>
      <c r="R66">
        <f t="shared" si="18"/>
        <v>-1.6953977102721358</v>
      </c>
      <c r="S66">
        <f t="shared" si="19"/>
        <v>-2.2089248849057839</v>
      </c>
      <c r="AC66">
        <v>0.91530000000300005</v>
      </c>
      <c r="AD66">
        <v>0.30510000000100002</v>
      </c>
      <c r="AE66">
        <v>5</v>
      </c>
      <c r="AF66">
        <f t="shared" si="20"/>
        <v>0.05</v>
      </c>
      <c r="AG66">
        <f t="shared" si="24"/>
        <v>0.04</v>
      </c>
      <c r="AH66">
        <f t="shared" si="21"/>
        <v>-1.6448536269514726</v>
      </c>
      <c r="AI66">
        <f t="shared" si="22"/>
        <v>1.3589932998991494E-2</v>
      </c>
      <c r="AJ66">
        <f t="shared" si="23"/>
        <v>2.6410067001008508E-2</v>
      </c>
    </row>
    <row r="67" spans="4:39" x14ac:dyDescent="0.25">
      <c r="D67">
        <v>0.30510000000100002</v>
      </c>
      <c r="E67">
        <f t="shared" si="16"/>
        <v>-2.208924884905775</v>
      </c>
      <c r="O67">
        <v>6</v>
      </c>
      <c r="P67">
        <v>0.30510000000100002</v>
      </c>
      <c r="Q67">
        <f t="shared" si="17"/>
        <v>5.5E-2</v>
      </c>
      <c r="R67">
        <f t="shared" si="18"/>
        <v>-1.5981931399228173</v>
      </c>
      <c r="S67">
        <f t="shared" si="19"/>
        <v>-2.2089248849057839</v>
      </c>
      <c r="AC67">
        <v>0.30510000000100002</v>
      </c>
      <c r="AD67">
        <v>0.30510000000100002</v>
      </c>
      <c r="AE67">
        <v>6</v>
      </c>
      <c r="AF67">
        <f t="shared" si="20"/>
        <v>0.06</v>
      </c>
      <c r="AG67">
        <f t="shared" si="24"/>
        <v>0.05</v>
      </c>
      <c r="AH67">
        <f t="shared" si="21"/>
        <v>-1.554773594596853</v>
      </c>
      <c r="AI67">
        <f t="shared" si="22"/>
        <v>1.3589932998991494E-2</v>
      </c>
      <c r="AJ67">
        <f t="shared" si="23"/>
        <v>3.641006700100851E-2</v>
      </c>
      <c r="AL67" t="s">
        <v>97</v>
      </c>
      <c r="AM67">
        <f>1.3581/SQRT(AM62)</f>
        <v>0.13581000000000001</v>
      </c>
    </row>
    <row r="68" spans="4:39" x14ac:dyDescent="0.25">
      <c r="D68">
        <v>1.5506994742060001</v>
      </c>
      <c r="E68">
        <f t="shared" si="16"/>
        <v>2.3814373177301777</v>
      </c>
      <c r="O68">
        <v>7</v>
      </c>
      <c r="P68">
        <v>0.30510000000100002</v>
      </c>
      <c r="Q68">
        <f t="shared" si="17"/>
        <v>6.5000000000000002E-2</v>
      </c>
      <c r="R68">
        <f t="shared" si="18"/>
        <v>-1.5141018876192833</v>
      </c>
      <c r="S68">
        <f t="shared" si="19"/>
        <v>-2.2089248849057839</v>
      </c>
      <c r="AC68">
        <v>1.5506994742060001</v>
      </c>
      <c r="AD68">
        <v>0.30510000000100002</v>
      </c>
      <c r="AE68">
        <v>7</v>
      </c>
      <c r="AF68">
        <f t="shared" si="20"/>
        <v>7.0000000000000007E-2</v>
      </c>
      <c r="AG68">
        <f t="shared" si="24"/>
        <v>0.06</v>
      </c>
      <c r="AH68">
        <f t="shared" si="21"/>
        <v>-1.4757910281791702</v>
      </c>
      <c r="AI68">
        <f t="shared" si="22"/>
        <v>1.3589932998991494E-2</v>
      </c>
      <c r="AJ68">
        <f t="shared" si="23"/>
        <v>4.6410067001008505E-2</v>
      </c>
    </row>
    <row r="69" spans="4:39" x14ac:dyDescent="0.25">
      <c r="D69">
        <v>0.91530000000300005</v>
      </c>
      <c r="E69">
        <f t="shared" si="16"/>
        <v>3.9822865927528532E-2</v>
      </c>
      <c r="O69">
        <v>8</v>
      </c>
      <c r="P69">
        <v>0.61020000000200003</v>
      </c>
      <c r="Q69">
        <f t="shared" si="17"/>
        <v>7.4999999999999997E-2</v>
      </c>
      <c r="R69">
        <f t="shared" si="18"/>
        <v>-1.4395314709384572</v>
      </c>
      <c r="S69">
        <f t="shared" si="19"/>
        <v>-1.084551009489128</v>
      </c>
      <c r="AC69">
        <v>0.91530000000300005</v>
      </c>
      <c r="AD69">
        <v>0.61020000000200003</v>
      </c>
      <c r="AE69">
        <v>8</v>
      </c>
      <c r="AF69">
        <f t="shared" si="20"/>
        <v>0.08</v>
      </c>
      <c r="AG69">
        <f t="shared" si="24"/>
        <v>7.0000000000000007E-2</v>
      </c>
      <c r="AH69">
        <f t="shared" si="21"/>
        <v>-1.4050715603096353</v>
      </c>
      <c r="AI69">
        <f t="shared" si="22"/>
        <v>0.13906028153926356</v>
      </c>
      <c r="AJ69">
        <f t="shared" si="23"/>
        <v>6.9060281539263552E-2</v>
      </c>
    </row>
    <row r="70" spans="4:39" x14ac:dyDescent="0.25">
      <c r="D70">
        <v>0.61020000000200003</v>
      </c>
      <c r="E70">
        <f t="shared" si="16"/>
        <v>-1.0845510094891233</v>
      </c>
      <c r="O70">
        <v>9</v>
      </c>
      <c r="P70">
        <v>0.61020000000200003</v>
      </c>
      <c r="Q70">
        <f t="shared" si="17"/>
        <v>8.5000000000000006E-2</v>
      </c>
      <c r="R70">
        <f t="shared" si="18"/>
        <v>-1.3722038089987272</v>
      </c>
      <c r="S70">
        <f t="shared" si="19"/>
        <v>-1.084551009489128</v>
      </c>
      <c r="AC70">
        <v>0.61020000000200003</v>
      </c>
      <c r="AD70">
        <v>0.61020000000200003</v>
      </c>
      <c r="AE70">
        <v>9</v>
      </c>
      <c r="AF70">
        <f t="shared" si="20"/>
        <v>0.09</v>
      </c>
      <c r="AG70">
        <f t="shared" si="24"/>
        <v>0.08</v>
      </c>
      <c r="AH70">
        <f t="shared" si="21"/>
        <v>-1.3407550336902161</v>
      </c>
      <c r="AI70">
        <f t="shared" si="22"/>
        <v>0.13906028153926356</v>
      </c>
      <c r="AJ70">
        <f t="shared" si="23"/>
        <v>5.9060281539263557E-2</v>
      </c>
    </row>
    <row r="71" spans="4:39" x14ac:dyDescent="0.25">
      <c r="D71">
        <v>0.91610358299899997</v>
      </c>
      <c r="E71">
        <f t="shared" si="16"/>
        <v>4.2784280963347576E-2</v>
      </c>
      <c r="O71">
        <v>10</v>
      </c>
      <c r="P71">
        <v>0.61020000000200003</v>
      </c>
      <c r="Q71">
        <f t="shared" si="17"/>
        <v>9.5000000000000001E-2</v>
      </c>
      <c r="R71">
        <f t="shared" si="18"/>
        <v>-1.3105791121681303</v>
      </c>
      <c r="S71">
        <f t="shared" si="19"/>
        <v>-1.084551009489128</v>
      </c>
      <c r="AC71">
        <v>0.91610358299899997</v>
      </c>
      <c r="AD71">
        <v>0.61020000000200003</v>
      </c>
      <c r="AE71">
        <v>10</v>
      </c>
      <c r="AF71">
        <f t="shared" si="20"/>
        <v>0.1</v>
      </c>
      <c r="AG71">
        <f t="shared" si="24"/>
        <v>0.09</v>
      </c>
      <c r="AH71">
        <f t="shared" si="21"/>
        <v>-1.2815515655446006</v>
      </c>
      <c r="AI71">
        <f t="shared" si="22"/>
        <v>0.13906028153926356</v>
      </c>
      <c r="AJ71">
        <f t="shared" si="23"/>
        <v>4.9060281539263562E-2</v>
      </c>
    </row>
    <row r="72" spans="4:39" ht="14.25" customHeight="1" x14ac:dyDescent="0.25">
      <c r="D72">
        <v>1.221610090177</v>
      </c>
      <c r="E72">
        <f t="shared" si="16"/>
        <v>1.1686562424173204</v>
      </c>
      <c r="O72">
        <v>11</v>
      </c>
      <c r="P72">
        <v>0.61020000000200003</v>
      </c>
      <c r="Q72">
        <f t="shared" si="17"/>
        <v>0.105</v>
      </c>
      <c r="R72">
        <f t="shared" si="18"/>
        <v>-1.2535654384704511</v>
      </c>
      <c r="S72">
        <f t="shared" si="19"/>
        <v>-1.084551009489128</v>
      </c>
      <c r="AC72">
        <v>1.221610090177</v>
      </c>
      <c r="AD72">
        <v>0.61020000000200003</v>
      </c>
      <c r="AE72">
        <v>11</v>
      </c>
      <c r="AF72">
        <f t="shared" si="20"/>
        <v>0.11</v>
      </c>
      <c r="AG72">
        <f t="shared" si="24"/>
        <v>0.1</v>
      </c>
      <c r="AH72">
        <f t="shared" si="21"/>
        <v>-1.2265281200366105</v>
      </c>
      <c r="AI72">
        <f t="shared" si="22"/>
        <v>0.13906028153926356</v>
      </c>
      <c r="AJ72">
        <f t="shared" si="23"/>
        <v>3.9060281539263553E-2</v>
      </c>
    </row>
    <row r="73" spans="4:39" x14ac:dyDescent="0.25">
      <c r="D73">
        <v>0.91530000000300005</v>
      </c>
      <c r="E73">
        <f t="shared" si="16"/>
        <v>3.9822865927528532E-2</v>
      </c>
      <c r="O73">
        <v>12</v>
      </c>
      <c r="P73">
        <v>0.61020000000200003</v>
      </c>
      <c r="Q73">
        <f t="shared" si="17"/>
        <v>0.115</v>
      </c>
      <c r="R73">
        <f t="shared" si="18"/>
        <v>-1.2003588580308597</v>
      </c>
      <c r="S73">
        <f t="shared" si="19"/>
        <v>-1.084551009489128</v>
      </c>
      <c r="AC73">
        <v>0.91530000000300005</v>
      </c>
      <c r="AD73">
        <v>0.61020000000200003</v>
      </c>
      <c r="AE73">
        <v>12</v>
      </c>
      <c r="AF73">
        <f t="shared" si="20"/>
        <v>0.12</v>
      </c>
      <c r="AG73">
        <f t="shared" si="24"/>
        <v>0.11</v>
      </c>
      <c r="AH73">
        <f t="shared" si="21"/>
        <v>-1.1749867920660904</v>
      </c>
      <c r="AI73">
        <f t="shared" si="22"/>
        <v>0.13906028153926356</v>
      </c>
      <c r="AJ73">
        <f t="shared" si="23"/>
        <v>2.9060281539263558E-2</v>
      </c>
    </row>
    <row r="74" spans="4:39" x14ac:dyDescent="0.25">
      <c r="D74">
        <v>0.91621382376299998</v>
      </c>
      <c r="E74">
        <f t="shared" si="16"/>
        <v>4.3190547220467147E-2</v>
      </c>
      <c r="O74">
        <v>13</v>
      </c>
      <c r="P74">
        <v>0.61020000000200003</v>
      </c>
      <c r="Q74">
        <f t="shared" si="17"/>
        <v>0.125</v>
      </c>
      <c r="R74">
        <f t="shared" si="18"/>
        <v>-1.1503493803760083</v>
      </c>
      <c r="S74">
        <f t="shared" si="19"/>
        <v>-1.084551009489128</v>
      </c>
      <c r="AC74">
        <v>0.91621382376299998</v>
      </c>
      <c r="AD74">
        <v>0.61020000000200003</v>
      </c>
      <c r="AE74">
        <v>13</v>
      </c>
      <c r="AF74">
        <f t="shared" si="20"/>
        <v>0.13</v>
      </c>
      <c r="AG74">
        <f t="shared" si="24"/>
        <v>0.12</v>
      </c>
      <c r="AH74">
        <f t="shared" si="21"/>
        <v>-1.1263911290388013</v>
      </c>
      <c r="AI74">
        <f t="shared" si="22"/>
        <v>0.13906028153926356</v>
      </c>
      <c r="AJ74">
        <f t="shared" si="23"/>
        <v>1.9060281539263563E-2</v>
      </c>
    </row>
    <row r="75" spans="4:39" x14ac:dyDescent="0.25">
      <c r="D75">
        <v>0.92268943506099999</v>
      </c>
      <c r="E75">
        <f t="shared" si="16"/>
        <v>6.7054880785856391E-2</v>
      </c>
      <c r="O75">
        <v>14</v>
      </c>
      <c r="P75">
        <v>0.61020000000200003</v>
      </c>
      <c r="Q75">
        <f t="shared" si="17"/>
        <v>0.13500000000000001</v>
      </c>
      <c r="R75">
        <f t="shared" si="18"/>
        <v>-1.1030625561995977</v>
      </c>
      <c r="S75">
        <f t="shared" si="19"/>
        <v>-1.084551009489128</v>
      </c>
      <c r="AC75">
        <v>0.92268943506099999</v>
      </c>
      <c r="AD75">
        <v>0.61020000000200003</v>
      </c>
      <c r="AE75">
        <v>14</v>
      </c>
      <c r="AF75">
        <f t="shared" si="20"/>
        <v>0.14000000000000001</v>
      </c>
      <c r="AG75">
        <f t="shared" si="24"/>
        <v>0.13</v>
      </c>
      <c r="AH75">
        <f t="shared" si="21"/>
        <v>-1.0803193408149565</v>
      </c>
      <c r="AI75">
        <f t="shared" si="22"/>
        <v>0.13906028153926356</v>
      </c>
      <c r="AJ75">
        <f t="shared" si="23"/>
        <v>9.0602815392635538E-3</v>
      </c>
    </row>
    <row r="76" spans="4:39" x14ac:dyDescent="0.25">
      <c r="D76">
        <v>0.61020000000200003</v>
      </c>
      <c r="E76">
        <f t="shared" si="16"/>
        <v>-1.0845510094891233</v>
      </c>
      <c r="O76">
        <v>15</v>
      </c>
      <c r="P76">
        <v>0.61020000000200003</v>
      </c>
      <c r="Q76">
        <f t="shared" si="17"/>
        <v>0.14499999999999999</v>
      </c>
      <c r="R76">
        <f t="shared" si="18"/>
        <v>-1.058121617684777</v>
      </c>
      <c r="S76">
        <f t="shared" si="19"/>
        <v>-1.084551009489128</v>
      </c>
      <c r="AC76">
        <v>0.61020000000200003</v>
      </c>
      <c r="AD76">
        <v>0.61020000000200003</v>
      </c>
      <c r="AE76">
        <v>15</v>
      </c>
      <c r="AF76">
        <f t="shared" si="20"/>
        <v>0.15</v>
      </c>
      <c r="AG76">
        <f t="shared" si="24"/>
        <v>0.14000000000000001</v>
      </c>
      <c r="AH76">
        <f t="shared" si="21"/>
        <v>-1.0364333894937898</v>
      </c>
      <c r="AI76">
        <f t="shared" si="22"/>
        <v>0.13906028153926356</v>
      </c>
      <c r="AJ76">
        <f t="shared" si="23"/>
        <v>9.3971846073645504E-4</v>
      </c>
    </row>
    <row r="77" spans="4:39" x14ac:dyDescent="0.25">
      <c r="D77">
        <v>0.91530000000300005</v>
      </c>
      <c r="E77">
        <f t="shared" si="16"/>
        <v>3.9822865927528532E-2</v>
      </c>
      <c r="O77">
        <v>16</v>
      </c>
      <c r="P77">
        <v>0.61020000000200003</v>
      </c>
      <c r="Q77">
        <f t="shared" si="17"/>
        <v>0.155</v>
      </c>
      <c r="R77">
        <f t="shared" si="18"/>
        <v>-1.0152220332170301</v>
      </c>
      <c r="S77">
        <f t="shared" si="19"/>
        <v>-1.084551009489128</v>
      </c>
      <c r="AC77">
        <v>0.91530000000300005</v>
      </c>
      <c r="AD77">
        <v>0.61020000000200003</v>
      </c>
      <c r="AE77">
        <v>16</v>
      </c>
      <c r="AF77">
        <f t="shared" si="20"/>
        <v>0.16</v>
      </c>
      <c r="AG77">
        <f t="shared" si="24"/>
        <v>0.15</v>
      </c>
      <c r="AH77">
        <f t="shared" si="21"/>
        <v>-0.9944578832097497</v>
      </c>
      <c r="AI77">
        <f t="shared" si="22"/>
        <v>0.13906028153926356</v>
      </c>
      <c r="AJ77">
        <f t="shared" si="23"/>
        <v>1.0939718460736436E-2</v>
      </c>
    </row>
    <row r="78" spans="4:39" x14ac:dyDescent="0.25">
      <c r="D78">
        <v>0.91530000000300005</v>
      </c>
      <c r="E78">
        <f t="shared" si="16"/>
        <v>3.9822865927528532E-2</v>
      </c>
      <c r="O78">
        <v>17</v>
      </c>
      <c r="P78">
        <v>0.61020000000200003</v>
      </c>
      <c r="Q78">
        <f t="shared" si="17"/>
        <v>0.16500000000000001</v>
      </c>
      <c r="R78">
        <f t="shared" si="18"/>
        <v>-0.97411387705930974</v>
      </c>
      <c r="S78">
        <f t="shared" si="19"/>
        <v>-1.084551009489128</v>
      </c>
      <c r="AC78">
        <v>0.91530000000300005</v>
      </c>
      <c r="AD78">
        <v>0.61020000000200003</v>
      </c>
      <c r="AE78">
        <v>17</v>
      </c>
      <c r="AF78">
        <f t="shared" si="20"/>
        <v>0.17</v>
      </c>
      <c r="AG78">
        <f t="shared" si="24"/>
        <v>0.16</v>
      </c>
      <c r="AH78">
        <f t="shared" si="21"/>
        <v>-0.95416525314619549</v>
      </c>
      <c r="AI78">
        <f t="shared" si="22"/>
        <v>0.13906028153926356</v>
      </c>
      <c r="AJ78">
        <f t="shared" si="23"/>
        <v>2.0939718460736445E-2</v>
      </c>
    </row>
    <row r="79" spans="4:39" x14ac:dyDescent="0.25">
      <c r="D79">
        <v>0.91530000000300005</v>
      </c>
      <c r="E79">
        <f t="shared" si="16"/>
        <v>3.9822865927528532E-2</v>
      </c>
      <c r="O79">
        <v>18</v>
      </c>
      <c r="P79">
        <v>0.61020000000200003</v>
      </c>
      <c r="Q79">
        <f t="shared" si="17"/>
        <v>0.17499999999999999</v>
      </c>
      <c r="R79">
        <f t="shared" si="18"/>
        <v>-0.93458929107347943</v>
      </c>
      <c r="S79">
        <f t="shared" si="19"/>
        <v>-1.084551009489128</v>
      </c>
      <c r="AC79">
        <v>0.91530000000300005</v>
      </c>
      <c r="AD79">
        <v>0.61020000000200003</v>
      </c>
      <c r="AE79">
        <v>18</v>
      </c>
      <c r="AF79">
        <f t="shared" si="20"/>
        <v>0.18</v>
      </c>
      <c r="AG79">
        <f t="shared" si="24"/>
        <v>0.17</v>
      </c>
      <c r="AH79">
        <f t="shared" si="21"/>
        <v>-0.91536508784281501</v>
      </c>
      <c r="AI79">
        <f t="shared" si="22"/>
        <v>0.13906028153926356</v>
      </c>
      <c r="AJ79">
        <f t="shared" si="23"/>
        <v>3.0939718460736454E-2</v>
      </c>
    </row>
    <row r="80" spans="4:39" x14ac:dyDescent="0.25">
      <c r="D80">
        <v>1.2204000000040001</v>
      </c>
      <c r="E80">
        <f t="shared" si="16"/>
        <v>1.1641967413441803</v>
      </c>
      <c r="O80">
        <v>19</v>
      </c>
      <c r="P80">
        <v>0.61020000000200003</v>
      </c>
      <c r="Q80">
        <f t="shared" si="17"/>
        <v>0.185</v>
      </c>
      <c r="R80">
        <f t="shared" si="18"/>
        <v>-0.89647336400191613</v>
      </c>
      <c r="S80">
        <f t="shared" si="19"/>
        <v>-1.084551009489128</v>
      </c>
      <c r="AC80">
        <v>1.2204000000040001</v>
      </c>
      <c r="AD80">
        <v>0.61020000000200003</v>
      </c>
      <c r="AE80">
        <v>19</v>
      </c>
      <c r="AF80">
        <f t="shared" si="20"/>
        <v>0.19</v>
      </c>
      <c r="AG80">
        <f t="shared" si="24"/>
        <v>0.18</v>
      </c>
      <c r="AH80">
        <f t="shared" si="21"/>
        <v>-0.87789629505122846</v>
      </c>
      <c r="AI80">
        <f t="shared" si="22"/>
        <v>0.13906028153926356</v>
      </c>
      <c r="AJ80">
        <f t="shared" si="23"/>
        <v>4.0939718460736435E-2</v>
      </c>
    </row>
    <row r="81" spans="4:42" x14ac:dyDescent="0.25">
      <c r="D81">
        <v>0.91530000000300005</v>
      </c>
      <c r="E81">
        <f t="shared" si="16"/>
        <v>3.9822865927528532E-2</v>
      </c>
      <c r="O81">
        <v>20</v>
      </c>
      <c r="P81">
        <v>0.61020000000200003</v>
      </c>
      <c r="Q81">
        <f t="shared" si="17"/>
        <v>0.19500000000000001</v>
      </c>
      <c r="R81">
        <f t="shared" si="18"/>
        <v>-0.85961736424191304</v>
      </c>
      <c r="S81">
        <f t="shared" si="19"/>
        <v>-1.084551009489128</v>
      </c>
      <c r="AC81">
        <v>0.91530000000300005</v>
      </c>
      <c r="AD81">
        <v>0.61020000000200003</v>
      </c>
      <c r="AE81">
        <v>20</v>
      </c>
      <c r="AF81">
        <f t="shared" si="20"/>
        <v>0.2</v>
      </c>
      <c r="AG81">
        <f t="shared" si="24"/>
        <v>0.19</v>
      </c>
      <c r="AH81">
        <f t="shared" si="21"/>
        <v>-0.84162123357291452</v>
      </c>
      <c r="AI81">
        <f t="shared" si="22"/>
        <v>0.13906028153926356</v>
      </c>
      <c r="AJ81">
        <f t="shared" si="23"/>
        <v>5.0939718460736444E-2</v>
      </c>
    </row>
    <row r="82" spans="4:42" x14ac:dyDescent="0.25">
      <c r="D82">
        <v>0.30510000000100002</v>
      </c>
      <c r="E82">
        <f t="shared" si="16"/>
        <v>-2.208924884905775</v>
      </c>
      <c r="O82">
        <v>21</v>
      </c>
      <c r="P82">
        <v>0.61020000000200003</v>
      </c>
      <c r="Q82">
        <f t="shared" si="17"/>
        <v>0.20499999999999999</v>
      </c>
      <c r="R82">
        <f t="shared" si="18"/>
        <v>-0.82389363033855767</v>
      </c>
      <c r="S82">
        <f t="shared" si="19"/>
        <v>-1.084551009489128</v>
      </c>
      <c r="AC82">
        <v>0.30510000000100002</v>
      </c>
      <c r="AD82">
        <v>0.61020000000200003</v>
      </c>
      <c r="AE82">
        <v>21</v>
      </c>
      <c r="AF82">
        <f t="shared" si="20"/>
        <v>0.21</v>
      </c>
      <c r="AG82">
        <f t="shared" si="24"/>
        <v>0.2</v>
      </c>
      <c r="AH82">
        <f t="shared" si="21"/>
        <v>-0.80642124701824058</v>
      </c>
      <c r="AI82">
        <f t="shared" si="22"/>
        <v>0.13906028153926356</v>
      </c>
      <c r="AJ82">
        <f t="shared" si="23"/>
        <v>6.0939718460736453E-2</v>
      </c>
    </row>
    <row r="83" spans="4:42" x14ac:dyDescent="0.25">
      <c r="D83">
        <v>0.91530000000300005</v>
      </c>
      <c r="E83">
        <f t="shared" si="16"/>
        <v>3.9822865927528532E-2</v>
      </c>
      <c r="O83">
        <v>22</v>
      </c>
      <c r="P83">
        <v>0.61020000000200003</v>
      </c>
      <c r="Q83">
        <f t="shared" si="17"/>
        <v>0.215</v>
      </c>
      <c r="R83">
        <f t="shared" si="18"/>
        <v>-0.78919165265822189</v>
      </c>
      <c r="S83">
        <f t="shared" si="19"/>
        <v>-1.084551009489128</v>
      </c>
      <c r="AC83">
        <v>0.91530000000300005</v>
      </c>
      <c r="AD83">
        <v>0.61020000000200003</v>
      </c>
      <c r="AE83">
        <v>22</v>
      </c>
      <c r="AF83">
        <f t="shared" si="20"/>
        <v>0.22</v>
      </c>
      <c r="AG83">
        <f t="shared" si="24"/>
        <v>0.21</v>
      </c>
      <c r="AH83">
        <f t="shared" si="21"/>
        <v>-0.77219321418868503</v>
      </c>
      <c r="AI83">
        <f t="shared" si="22"/>
        <v>0.13906028153926356</v>
      </c>
      <c r="AJ83">
        <f t="shared" si="23"/>
        <v>7.0939718460736434E-2</v>
      </c>
    </row>
    <row r="84" spans="4:42" x14ac:dyDescent="0.25">
      <c r="D84">
        <v>1.2204000000040001</v>
      </c>
      <c r="E84">
        <f t="shared" si="16"/>
        <v>1.1641967413441803</v>
      </c>
      <c r="O84">
        <v>23</v>
      </c>
      <c r="P84">
        <v>0.61020000000200003</v>
      </c>
      <c r="Q84">
        <f t="shared" si="17"/>
        <v>0.22500000000000001</v>
      </c>
      <c r="R84">
        <f t="shared" si="18"/>
        <v>-0.75541502636046909</v>
      </c>
      <c r="S84">
        <f t="shared" si="19"/>
        <v>-1.084551009489128</v>
      </c>
      <c r="AC84">
        <v>1.2204000000040001</v>
      </c>
      <c r="AD84">
        <v>0.61020000000200003</v>
      </c>
      <c r="AE84">
        <v>23</v>
      </c>
      <c r="AF84">
        <f t="shared" si="20"/>
        <v>0.23</v>
      </c>
      <c r="AG84">
        <f t="shared" si="24"/>
        <v>0.22</v>
      </c>
      <c r="AH84">
        <f t="shared" si="21"/>
        <v>-0.73884684918521393</v>
      </c>
      <c r="AI84">
        <f t="shared" si="22"/>
        <v>0.13906028153926356</v>
      </c>
      <c r="AJ84">
        <f t="shared" si="23"/>
        <v>8.0939718460736443E-2</v>
      </c>
    </row>
    <row r="85" spans="4:42" x14ac:dyDescent="0.25">
      <c r="D85">
        <v>0.91530000000300005</v>
      </c>
      <c r="E85">
        <f t="shared" si="16"/>
        <v>3.9822865927528532E-2</v>
      </c>
      <c r="O85">
        <v>24</v>
      </c>
      <c r="P85">
        <v>0.61096771642100001</v>
      </c>
      <c r="Q85">
        <f t="shared" si="17"/>
        <v>0.23499999999999999</v>
      </c>
      <c r="R85">
        <f t="shared" si="18"/>
        <v>-0.72247905192806261</v>
      </c>
      <c r="S85">
        <f t="shared" si="19"/>
        <v>-1.0817217722382295</v>
      </c>
      <c r="AC85">
        <v>0.91530000000300005</v>
      </c>
      <c r="AD85">
        <v>0.61096771642100001</v>
      </c>
      <c r="AE85">
        <v>24</v>
      </c>
      <c r="AF85">
        <f t="shared" si="20"/>
        <v>0.24</v>
      </c>
      <c r="AG85">
        <f t="shared" si="24"/>
        <v>0.23</v>
      </c>
      <c r="AH85">
        <f t="shared" si="21"/>
        <v>-0.7063025628400873</v>
      </c>
      <c r="AI85">
        <f t="shared" si="22"/>
        <v>0.13968808787455136</v>
      </c>
      <c r="AJ85">
        <f t="shared" si="23"/>
        <v>9.0311912125448646E-2</v>
      </c>
    </row>
    <row r="86" spans="4:42" x14ac:dyDescent="0.25">
      <c r="D86">
        <v>0.91572428847099996</v>
      </c>
      <c r="E86">
        <f t="shared" si="16"/>
        <v>4.1386480706479989E-2</v>
      </c>
      <c r="O86">
        <v>25</v>
      </c>
      <c r="P86">
        <v>0.64430279008400004</v>
      </c>
      <c r="Q86">
        <f t="shared" si="17"/>
        <v>0.245</v>
      </c>
      <c r="R86">
        <f t="shared" si="18"/>
        <v>-0.69030882393303394</v>
      </c>
      <c r="S86">
        <f t="shared" si="19"/>
        <v>-0.95887324401258467</v>
      </c>
      <c r="AC86">
        <v>0.91572428847099996</v>
      </c>
      <c r="AD86">
        <v>0.64430279008400004</v>
      </c>
      <c r="AE86">
        <v>25</v>
      </c>
      <c r="AF86">
        <f t="shared" si="20"/>
        <v>0.25</v>
      </c>
      <c r="AG86">
        <f t="shared" si="24"/>
        <v>0.24</v>
      </c>
      <c r="AH86">
        <f t="shared" si="21"/>
        <v>-0.67448975019608193</v>
      </c>
      <c r="AI86">
        <f t="shared" si="22"/>
        <v>0.16881130258167654</v>
      </c>
      <c r="AJ86">
        <f t="shared" si="23"/>
        <v>7.1188697418323454E-2</v>
      </c>
    </row>
    <row r="87" spans="4:42" x14ac:dyDescent="0.25">
      <c r="D87">
        <v>0.91530000000300005</v>
      </c>
      <c r="E87">
        <f t="shared" si="16"/>
        <v>3.9822865927528532E-2</v>
      </c>
      <c r="O87">
        <v>26</v>
      </c>
      <c r="P87">
        <v>0.91530000000300005</v>
      </c>
      <c r="Q87">
        <f t="shared" si="17"/>
        <v>0.255</v>
      </c>
      <c r="R87">
        <f t="shared" si="18"/>
        <v>-0.65883769273618775</v>
      </c>
      <c r="S87">
        <f t="shared" si="19"/>
        <v>3.9822865927527859E-2</v>
      </c>
      <c r="AC87">
        <v>0.91530000000300005</v>
      </c>
      <c r="AD87">
        <v>0.91530000000300005</v>
      </c>
      <c r="AE87">
        <v>26</v>
      </c>
      <c r="AF87">
        <f t="shared" si="20"/>
        <v>0.26</v>
      </c>
      <c r="AG87">
        <f t="shared" si="24"/>
        <v>0.25</v>
      </c>
      <c r="AH87">
        <f t="shared" si="21"/>
        <v>-0.64334540539291696</v>
      </c>
      <c r="AI87">
        <f t="shared" si="22"/>
        <v>0.51588282684265219</v>
      </c>
      <c r="AJ87">
        <f t="shared" si="23"/>
        <v>0.26588282684265219</v>
      </c>
    </row>
    <row r="88" spans="4:42" x14ac:dyDescent="0.25">
      <c r="D88">
        <v>0.91580119928699999</v>
      </c>
      <c r="E88">
        <f t="shared" si="16"/>
        <v>4.1669917324792444E-2</v>
      </c>
      <c r="O88">
        <v>27</v>
      </c>
      <c r="P88">
        <v>0.91530000000300005</v>
      </c>
      <c r="Q88">
        <f t="shared" si="17"/>
        <v>0.26500000000000001</v>
      </c>
      <c r="R88">
        <f t="shared" si="18"/>
        <v>-0.62800601443756987</v>
      </c>
      <c r="S88">
        <f t="shared" si="19"/>
        <v>3.9822865927527859E-2</v>
      </c>
      <c r="AC88">
        <v>0.91580119928699999</v>
      </c>
      <c r="AD88">
        <v>0.91530000000300005</v>
      </c>
      <c r="AE88">
        <v>27</v>
      </c>
      <c r="AF88">
        <f t="shared" si="20"/>
        <v>0.27</v>
      </c>
      <c r="AG88">
        <f t="shared" si="24"/>
        <v>0.26</v>
      </c>
      <c r="AH88">
        <f t="shared" si="21"/>
        <v>-0.61281299101662734</v>
      </c>
      <c r="AI88">
        <f t="shared" si="22"/>
        <v>0.51588282684265219</v>
      </c>
      <c r="AJ88">
        <f t="shared" si="23"/>
        <v>0.25588282684265218</v>
      </c>
    </row>
    <row r="89" spans="4:42" x14ac:dyDescent="0.25">
      <c r="D89">
        <v>1.220789647273</v>
      </c>
      <c r="E89">
        <f t="shared" si="16"/>
        <v>1.1656326941789543</v>
      </c>
      <c r="O89">
        <v>28</v>
      </c>
      <c r="P89">
        <v>0.91530000000300005</v>
      </c>
      <c r="Q89">
        <f t="shared" si="17"/>
        <v>0.27500000000000002</v>
      </c>
      <c r="R89">
        <f t="shared" si="18"/>
        <v>-0.59776012604247841</v>
      </c>
      <c r="S89">
        <f t="shared" si="19"/>
        <v>3.9822865927527859E-2</v>
      </c>
      <c r="AC89">
        <v>1.220789647273</v>
      </c>
      <c r="AD89">
        <v>0.91530000000300005</v>
      </c>
      <c r="AE89">
        <v>28</v>
      </c>
      <c r="AF89">
        <f t="shared" si="20"/>
        <v>0.28000000000000003</v>
      </c>
      <c r="AG89">
        <f t="shared" si="24"/>
        <v>0.27</v>
      </c>
      <c r="AH89">
        <f t="shared" si="21"/>
        <v>-0.58284150727121631</v>
      </c>
      <c r="AI89">
        <f t="shared" si="22"/>
        <v>0.51588282684265219</v>
      </c>
      <c r="AJ89">
        <f t="shared" si="23"/>
        <v>0.24588282684265217</v>
      </c>
    </row>
    <row r="90" spans="4:42" x14ac:dyDescent="0.25">
      <c r="D90">
        <v>1.2204000000040001</v>
      </c>
      <c r="E90">
        <f t="shared" si="16"/>
        <v>1.1641967413441803</v>
      </c>
      <c r="O90">
        <v>29</v>
      </c>
      <c r="P90">
        <v>0.91530000000300005</v>
      </c>
      <c r="Q90">
        <f t="shared" si="17"/>
        <v>0.28499999999999998</v>
      </c>
      <c r="R90">
        <f t="shared" si="18"/>
        <v>-0.56805149833898283</v>
      </c>
      <c r="S90">
        <f t="shared" si="19"/>
        <v>3.9822865927527859E-2</v>
      </c>
      <c r="AC90">
        <v>1.2204000000040001</v>
      </c>
      <c r="AD90">
        <v>0.91530000000300005</v>
      </c>
      <c r="AE90">
        <v>29</v>
      </c>
      <c r="AF90">
        <f t="shared" si="20"/>
        <v>0.28999999999999998</v>
      </c>
      <c r="AG90">
        <f t="shared" si="24"/>
        <v>0.28000000000000003</v>
      </c>
      <c r="AH90">
        <f t="shared" si="21"/>
        <v>-0.55338471955567303</v>
      </c>
      <c r="AI90">
        <f t="shared" si="22"/>
        <v>0.51588282684265219</v>
      </c>
      <c r="AJ90">
        <f t="shared" si="23"/>
        <v>0.23588282684265216</v>
      </c>
    </row>
    <row r="91" spans="4:42" x14ac:dyDescent="0.25">
      <c r="D91">
        <v>0.61020000000200003</v>
      </c>
      <c r="E91">
        <f t="shared" si="16"/>
        <v>-1.0845510094891233</v>
      </c>
      <c r="O91">
        <v>30</v>
      </c>
      <c r="P91">
        <v>0.91530000000300005</v>
      </c>
      <c r="Q91">
        <f t="shared" si="17"/>
        <v>0.29499999999999998</v>
      </c>
      <c r="R91">
        <f t="shared" si="18"/>
        <v>-0.5388360302784504</v>
      </c>
      <c r="S91">
        <f t="shared" si="19"/>
        <v>3.9822865927527859E-2</v>
      </c>
      <c r="AC91">
        <v>0.61020000000200003</v>
      </c>
      <c r="AD91">
        <v>0.91530000000300005</v>
      </c>
      <c r="AE91">
        <v>30</v>
      </c>
      <c r="AF91">
        <f t="shared" si="20"/>
        <v>0.3</v>
      </c>
      <c r="AG91">
        <f t="shared" si="24"/>
        <v>0.28999999999999998</v>
      </c>
      <c r="AH91">
        <f t="shared" si="21"/>
        <v>-0.52440051270804089</v>
      </c>
      <c r="AI91">
        <f t="shared" si="22"/>
        <v>0.51588282684265219</v>
      </c>
      <c r="AJ91">
        <f t="shared" si="23"/>
        <v>0.22588282684265221</v>
      </c>
    </row>
    <row r="92" spans="4:42" x14ac:dyDescent="0.25">
      <c r="D92">
        <v>0.91639452465600002</v>
      </c>
      <c r="E92">
        <f t="shared" si="16"/>
        <v>4.3856477614937946E-2</v>
      </c>
      <c r="O92">
        <v>31</v>
      </c>
      <c r="P92">
        <v>0.91530000000300005</v>
      </c>
      <c r="Q92">
        <f t="shared" si="17"/>
        <v>0.30499999999999999</v>
      </c>
      <c r="R92">
        <f t="shared" si="18"/>
        <v>-0.51007345696859485</v>
      </c>
      <c r="S92">
        <f t="shared" si="19"/>
        <v>3.9822865927527859E-2</v>
      </c>
      <c r="AC92">
        <v>0.91639452465600002</v>
      </c>
      <c r="AD92">
        <v>0.91530000000300005</v>
      </c>
      <c r="AE92">
        <v>31</v>
      </c>
      <c r="AF92">
        <f t="shared" si="20"/>
        <v>0.31</v>
      </c>
      <c r="AG92">
        <f t="shared" si="24"/>
        <v>0.3</v>
      </c>
      <c r="AH92">
        <f t="shared" si="21"/>
        <v>-0.49585034734745354</v>
      </c>
      <c r="AI92">
        <f t="shared" si="22"/>
        <v>0.51588282684265219</v>
      </c>
      <c r="AJ92">
        <f t="shared" si="23"/>
        <v>0.2158828268426522</v>
      </c>
    </row>
    <row r="93" spans="4:42" x14ac:dyDescent="0.25">
      <c r="D93">
        <v>0.91530000000300005</v>
      </c>
      <c r="E93">
        <f t="shared" si="16"/>
        <v>3.9822865927528532E-2</v>
      </c>
      <c r="O93">
        <v>32</v>
      </c>
      <c r="P93">
        <v>0.91530000000300005</v>
      </c>
      <c r="Q93">
        <f t="shared" si="17"/>
        <v>0.315</v>
      </c>
      <c r="R93">
        <f t="shared" si="18"/>
        <v>-0.48172684958473044</v>
      </c>
      <c r="S93">
        <f t="shared" si="19"/>
        <v>3.9822865927527859E-2</v>
      </c>
      <c r="AC93">
        <v>0.91530000000300005</v>
      </c>
      <c r="AD93">
        <v>0.91530000000300005</v>
      </c>
      <c r="AE93">
        <v>32</v>
      </c>
      <c r="AF93">
        <f t="shared" si="20"/>
        <v>0.32</v>
      </c>
      <c r="AG93">
        <f t="shared" si="24"/>
        <v>0.31</v>
      </c>
      <c r="AH93">
        <f t="shared" si="21"/>
        <v>-0.46769879911450829</v>
      </c>
      <c r="AI93">
        <f t="shared" si="22"/>
        <v>0.51588282684265219</v>
      </c>
      <c r="AJ93">
        <f t="shared" si="23"/>
        <v>0.20588282684265219</v>
      </c>
    </row>
    <row r="94" spans="4:42" x14ac:dyDescent="0.25">
      <c r="D94">
        <v>0.91530000000300005</v>
      </c>
      <c r="E94">
        <f t="shared" si="16"/>
        <v>3.9822865927528532E-2</v>
      </c>
      <c r="O94">
        <v>33</v>
      </c>
      <c r="P94">
        <v>0.91530000000300005</v>
      </c>
      <c r="Q94">
        <f t="shared" si="17"/>
        <v>0.32500000000000001</v>
      </c>
      <c r="R94">
        <f t="shared" si="18"/>
        <v>-0.45376219016987951</v>
      </c>
      <c r="S94">
        <f t="shared" si="19"/>
        <v>3.9822865927527859E-2</v>
      </c>
      <c r="AC94">
        <v>0.91530000000300005</v>
      </c>
      <c r="AD94">
        <v>0.91530000000300005</v>
      </c>
      <c r="AE94">
        <v>33</v>
      </c>
      <c r="AF94">
        <f t="shared" si="20"/>
        <v>0.33</v>
      </c>
      <c r="AG94">
        <f t="shared" si="24"/>
        <v>0.32</v>
      </c>
      <c r="AH94">
        <f t="shared" si="21"/>
        <v>-0.43991316567323374</v>
      </c>
      <c r="AI94">
        <f t="shared" si="22"/>
        <v>0.51588282684265219</v>
      </c>
      <c r="AJ94">
        <f t="shared" si="23"/>
        <v>0.19588282684265218</v>
      </c>
      <c r="AP94">
        <f>1.3581/SQRT(1000)</f>
        <v>4.2946892902746767E-2</v>
      </c>
    </row>
    <row r="95" spans="4:42" x14ac:dyDescent="0.25">
      <c r="D95">
        <v>0.91533333333599998</v>
      </c>
      <c r="E95">
        <f t="shared" si="16"/>
        <v>3.9945708040952203E-2</v>
      </c>
      <c r="O95">
        <v>34</v>
      </c>
      <c r="P95">
        <v>0.91530000000300005</v>
      </c>
      <c r="Q95">
        <f t="shared" si="17"/>
        <v>0.33500000000000002</v>
      </c>
      <c r="R95">
        <f t="shared" si="18"/>
        <v>-0.42614800784127821</v>
      </c>
      <c r="S95">
        <f t="shared" si="19"/>
        <v>3.9822865927527859E-2</v>
      </c>
      <c r="AC95">
        <v>0.91533333333599998</v>
      </c>
      <c r="AD95">
        <v>0.91530000000300005</v>
      </c>
      <c r="AE95">
        <v>34</v>
      </c>
      <c r="AF95">
        <f t="shared" si="20"/>
        <v>0.34</v>
      </c>
      <c r="AG95">
        <f t="shared" si="24"/>
        <v>0.33</v>
      </c>
      <c r="AH95">
        <f t="shared" si="21"/>
        <v>-0.41246312944140484</v>
      </c>
      <c r="AI95">
        <f t="shared" si="22"/>
        <v>0.51588282684265219</v>
      </c>
      <c r="AJ95">
        <f t="shared" si="23"/>
        <v>0.18588282684265217</v>
      </c>
    </row>
    <row r="96" spans="4:42" x14ac:dyDescent="0.25">
      <c r="D96">
        <v>0.91530000000300005</v>
      </c>
      <c r="E96">
        <f t="shared" si="16"/>
        <v>3.9822865927528532E-2</v>
      </c>
      <c r="O96">
        <v>35</v>
      </c>
      <c r="P96">
        <v>0.91530000000300005</v>
      </c>
      <c r="Q96">
        <f t="shared" si="17"/>
        <v>0.34499999999999997</v>
      </c>
      <c r="R96">
        <f t="shared" si="18"/>
        <v>-0.39885506564233691</v>
      </c>
      <c r="S96">
        <f t="shared" si="19"/>
        <v>3.9822865927527859E-2</v>
      </c>
      <c r="AC96">
        <v>0.91530000000300005</v>
      </c>
      <c r="AD96">
        <v>0.91530000000300005</v>
      </c>
      <c r="AE96">
        <v>35</v>
      </c>
      <c r="AF96">
        <f t="shared" si="20"/>
        <v>0.35</v>
      </c>
      <c r="AG96">
        <f t="shared" si="24"/>
        <v>0.34</v>
      </c>
      <c r="AH96">
        <f t="shared" si="21"/>
        <v>-0.38532046640756784</v>
      </c>
      <c r="AI96">
        <f t="shared" si="22"/>
        <v>0.51588282684265219</v>
      </c>
      <c r="AJ96">
        <f t="shared" si="23"/>
        <v>0.17588282684265216</v>
      </c>
    </row>
    <row r="97" spans="4:36" x14ac:dyDescent="0.25">
      <c r="D97">
        <v>0.91530000000300005</v>
      </c>
      <c r="E97">
        <f t="shared" si="16"/>
        <v>3.9822865927528532E-2</v>
      </c>
      <c r="O97">
        <v>36</v>
      </c>
      <c r="P97">
        <v>0.91530000000300005</v>
      </c>
      <c r="Q97">
        <f t="shared" si="17"/>
        <v>0.35499999999999998</v>
      </c>
      <c r="R97">
        <f t="shared" si="18"/>
        <v>-0.3718560893850747</v>
      </c>
      <c r="S97">
        <f t="shared" si="19"/>
        <v>3.9822865927527859E-2</v>
      </c>
      <c r="AC97">
        <v>0.91530000000300005</v>
      </c>
      <c r="AD97">
        <v>0.91530000000300005</v>
      </c>
      <c r="AE97">
        <v>36</v>
      </c>
      <c r="AF97">
        <f t="shared" si="20"/>
        <v>0.36</v>
      </c>
      <c r="AG97">
        <f t="shared" si="24"/>
        <v>0.35</v>
      </c>
      <c r="AH97">
        <f t="shared" si="21"/>
        <v>-0.35845879325119384</v>
      </c>
      <c r="AI97">
        <f t="shared" si="22"/>
        <v>0.51588282684265219</v>
      </c>
      <c r="AJ97">
        <f t="shared" si="23"/>
        <v>0.16588282684265221</v>
      </c>
    </row>
    <row r="98" spans="4:36" x14ac:dyDescent="0.25">
      <c r="D98">
        <v>0.61020000000200003</v>
      </c>
      <c r="E98">
        <f t="shared" si="16"/>
        <v>-1.0845510094891233</v>
      </c>
      <c r="O98">
        <v>37</v>
      </c>
      <c r="P98">
        <v>0.91530000000300005</v>
      </c>
      <c r="Q98">
        <f t="shared" si="17"/>
        <v>0.36499999999999999</v>
      </c>
      <c r="R98">
        <f t="shared" si="18"/>
        <v>-0.34512553147047242</v>
      </c>
      <c r="S98">
        <f t="shared" si="19"/>
        <v>3.9822865927527859E-2</v>
      </c>
      <c r="AC98">
        <v>0.61020000000200003</v>
      </c>
      <c r="AD98">
        <v>0.91530000000300005</v>
      </c>
      <c r="AE98">
        <v>37</v>
      </c>
      <c r="AF98">
        <f t="shared" si="20"/>
        <v>0.37</v>
      </c>
      <c r="AG98">
        <f t="shared" si="24"/>
        <v>0.36</v>
      </c>
      <c r="AH98">
        <f t="shared" si="21"/>
        <v>-0.33185334643681658</v>
      </c>
      <c r="AI98">
        <f t="shared" si="22"/>
        <v>0.51588282684265219</v>
      </c>
      <c r="AJ98">
        <f t="shared" si="23"/>
        <v>0.1558828268426522</v>
      </c>
    </row>
    <row r="99" spans="4:36" x14ac:dyDescent="0.25">
      <c r="D99">
        <v>0.915326595774</v>
      </c>
      <c r="E99">
        <f t="shared" si="16"/>
        <v>3.9920878350041829E-2</v>
      </c>
      <c r="O99">
        <v>38</v>
      </c>
      <c r="P99">
        <v>0.91530000000300005</v>
      </c>
      <c r="Q99">
        <f t="shared" si="17"/>
        <v>0.375</v>
      </c>
      <c r="R99">
        <f t="shared" si="18"/>
        <v>-0.3186393639643752</v>
      </c>
      <c r="S99">
        <f t="shared" si="19"/>
        <v>3.9822865927527859E-2</v>
      </c>
      <c r="AC99">
        <v>0.915326595774</v>
      </c>
      <c r="AD99">
        <v>0.91530000000300005</v>
      </c>
      <c r="AE99">
        <v>38</v>
      </c>
      <c r="AF99">
        <f t="shared" si="20"/>
        <v>0.38</v>
      </c>
      <c r="AG99">
        <f t="shared" si="24"/>
        <v>0.37</v>
      </c>
      <c r="AH99">
        <f t="shared" si="21"/>
        <v>-0.30548078809939727</v>
      </c>
      <c r="AI99">
        <f t="shared" si="22"/>
        <v>0.51588282684265219</v>
      </c>
      <c r="AJ99">
        <f t="shared" si="23"/>
        <v>0.14588282684265219</v>
      </c>
    </row>
    <row r="100" spans="4:36" x14ac:dyDescent="0.25">
      <c r="D100">
        <v>0.91530000000300005</v>
      </c>
      <c r="E100">
        <f t="shared" si="16"/>
        <v>3.9822865927528532E-2</v>
      </c>
      <c r="O100">
        <v>39</v>
      </c>
      <c r="P100">
        <v>0.91530000000300005</v>
      </c>
      <c r="Q100">
        <f t="shared" si="17"/>
        <v>0.38500000000000001</v>
      </c>
      <c r="R100">
        <f t="shared" si="18"/>
        <v>-0.29237489622680418</v>
      </c>
      <c r="S100">
        <f t="shared" si="19"/>
        <v>3.9822865927527859E-2</v>
      </c>
      <c r="AC100">
        <v>0.91530000000300005</v>
      </c>
      <c r="AD100">
        <v>0.91530000000300005</v>
      </c>
      <c r="AE100">
        <v>39</v>
      </c>
      <c r="AF100">
        <f t="shared" si="20"/>
        <v>0.39</v>
      </c>
      <c r="AG100">
        <f t="shared" si="24"/>
        <v>0.38</v>
      </c>
      <c r="AH100">
        <f t="shared" si="21"/>
        <v>-0.27931903444745415</v>
      </c>
      <c r="AI100">
        <f t="shared" si="22"/>
        <v>0.51588282684265219</v>
      </c>
      <c r="AJ100">
        <f t="shared" si="23"/>
        <v>0.13588282684265218</v>
      </c>
    </row>
    <row r="101" spans="4:36" x14ac:dyDescent="0.25">
      <c r="D101">
        <v>0.61020000000200003</v>
      </c>
      <c r="E101">
        <f t="shared" si="16"/>
        <v>-1.0845510094891233</v>
      </c>
      <c r="O101">
        <v>40</v>
      </c>
      <c r="P101">
        <v>0.91530000000300005</v>
      </c>
      <c r="Q101">
        <f t="shared" si="17"/>
        <v>0.39500000000000002</v>
      </c>
      <c r="R101">
        <f t="shared" si="18"/>
        <v>-0.26631061320409499</v>
      </c>
      <c r="S101">
        <f t="shared" si="19"/>
        <v>3.9822865927527859E-2</v>
      </c>
      <c r="AC101">
        <v>0.61020000000200003</v>
      </c>
      <c r="AD101">
        <v>0.91530000000300005</v>
      </c>
      <c r="AE101">
        <v>40</v>
      </c>
      <c r="AF101">
        <f t="shared" si="20"/>
        <v>0.4</v>
      </c>
      <c r="AG101">
        <f t="shared" si="24"/>
        <v>0.39</v>
      </c>
      <c r="AH101">
        <f t="shared" si="21"/>
        <v>-0.25334710313579978</v>
      </c>
      <c r="AI101">
        <f t="shared" si="22"/>
        <v>0.51588282684265219</v>
      </c>
      <c r="AJ101">
        <f t="shared" si="23"/>
        <v>0.12588282684265217</v>
      </c>
    </row>
    <row r="102" spans="4:36" x14ac:dyDescent="0.25">
      <c r="D102">
        <v>1.222507013815</v>
      </c>
      <c r="E102">
        <f t="shared" si="16"/>
        <v>1.1719616423085286</v>
      </c>
      <c r="O102">
        <v>41</v>
      </c>
      <c r="P102">
        <v>0.91530000000300005</v>
      </c>
      <c r="Q102">
        <f t="shared" si="17"/>
        <v>0.40500000000000003</v>
      </c>
      <c r="R102">
        <f t="shared" si="18"/>
        <v>-0.2404260311423079</v>
      </c>
      <c r="S102">
        <f t="shared" si="19"/>
        <v>3.9822865927527859E-2</v>
      </c>
      <c r="AC102">
        <v>1.222507013815</v>
      </c>
      <c r="AD102">
        <v>0.91530000000300005</v>
      </c>
      <c r="AE102">
        <v>41</v>
      </c>
      <c r="AF102">
        <f t="shared" si="20"/>
        <v>0.41</v>
      </c>
      <c r="AG102">
        <f t="shared" si="24"/>
        <v>0.4</v>
      </c>
      <c r="AH102">
        <f t="shared" si="21"/>
        <v>-0.2275449766411495</v>
      </c>
      <c r="AI102">
        <f t="shared" si="22"/>
        <v>0.51588282684265219</v>
      </c>
      <c r="AJ102">
        <f t="shared" si="23"/>
        <v>0.11588282684265216</v>
      </c>
    </row>
    <row r="103" spans="4:36" x14ac:dyDescent="0.25">
      <c r="D103">
        <v>1.2204000000040001</v>
      </c>
      <c r="E103">
        <f t="shared" si="16"/>
        <v>1.1641967413441803</v>
      </c>
      <c r="O103">
        <v>42</v>
      </c>
      <c r="P103">
        <v>0.91530000000300005</v>
      </c>
      <c r="Q103">
        <f t="shared" si="17"/>
        <v>0.41499999999999998</v>
      </c>
      <c r="R103">
        <f t="shared" si="18"/>
        <v>-0.21470156800174456</v>
      </c>
      <c r="S103">
        <f t="shared" si="19"/>
        <v>3.9822865927527859E-2</v>
      </c>
      <c r="AC103">
        <v>1.2204000000040001</v>
      </c>
      <c r="AD103">
        <v>0.91530000000300005</v>
      </c>
      <c r="AE103">
        <v>42</v>
      </c>
      <c r="AF103">
        <f t="shared" si="20"/>
        <v>0.42</v>
      </c>
      <c r="AG103">
        <f t="shared" si="24"/>
        <v>0.41</v>
      </c>
      <c r="AH103">
        <f t="shared" si="21"/>
        <v>-0.20189347914185088</v>
      </c>
      <c r="AI103">
        <f t="shared" si="22"/>
        <v>0.51588282684265219</v>
      </c>
      <c r="AJ103">
        <f t="shared" si="23"/>
        <v>0.10588282684265221</v>
      </c>
    </row>
    <row r="104" spans="4:36" x14ac:dyDescent="0.25">
      <c r="D104">
        <v>1.5255000000050001</v>
      </c>
      <c r="E104">
        <f t="shared" si="16"/>
        <v>2.2885706167608322</v>
      </c>
      <c r="O104">
        <v>43</v>
      </c>
      <c r="P104">
        <v>0.91530000000300005</v>
      </c>
      <c r="Q104">
        <f t="shared" si="17"/>
        <v>0.42499999999999999</v>
      </c>
      <c r="R104">
        <f t="shared" si="18"/>
        <v>-0.18911842627279254</v>
      </c>
      <c r="S104">
        <f t="shared" si="19"/>
        <v>3.9822865927527859E-2</v>
      </c>
      <c r="AC104">
        <v>1.5255000000050001</v>
      </c>
      <c r="AD104">
        <v>0.91530000000300005</v>
      </c>
      <c r="AE104">
        <v>43</v>
      </c>
      <c r="AF104">
        <f t="shared" si="20"/>
        <v>0.43</v>
      </c>
      <c r="AG104">
        <f t="shared" si="24"/>
        <v>0.42</v>
      </c>
      <c r="AH104">
        <f t="shared" si="21"/>
        <v>-0.17637416478086138</v>
      </c>
      <c r="AI104">
        <f t="shared" si="22"/>
        <v>0.51588282684265219</v>
      </c>
      <c r="AJ104">
        <f t="shared" si="23"/>
        <v>9.5882826842652202E-2</v>
      </c>
    </row>
    <row r="105" spans="4:36" x14ac:dyDescent="0.25">
      <c r="D105">
        <v>0.91530000000300005</v>
      </c>
      <c r="E105">
        <f t="shared" si="16"/>
        <v>3.9822865927528532E-2</v>
      </c>
      <c r="O105">
        <v>44</v>
      </c>
      <c r="P105">
        <v>0.91530000000300005</v>
      </c>
      <c r="Q105">
        <f t="shared" si="17"/>
        <v>0.435</v>
      </c>
      <c r="R105">
        <f t="shared" si="18"/>
        <v>-0.16365848623314128</v>
      </c>
      <c r="S105">
        <f t="shared" si="19"/>
        <v>3.9822865927527859E-2</v>
      </c>
      <c r="AC105">
        <v>0.91530000000300005</v>
      </c>
      <c r="AD105">
        <v>0.91530000000300005</v>
      </c>
      <c r="AE105">
        <v>44</v>
      </c>
      <c r="AF105">
        <f t="shared" si="20"/>
        <v>0.44</v>
      </c>
      <c r="AG105">
        <f t="shared" si="24"/>
        <v>0.43</v>
      </c>
      <c r="AH105">
        <f t="shared" si="21"/>
        <v>-0.15096921549677725</v>
      </c>
      <c r="AI105">
        <f t="shared" si="22"/>
        <v>0.51588282684265219</v>
      </c>
      <c r="AJ105">
        <f t="shared" si="23"/>
        <v>8.5882826842652193E-2</v>
      </c>
    </row>
    <row r="106" spans="4:36" x14ac:dyDescent="0.25">
      <c r="D106">
        <v>1.2204000000040001</v>
      </c>
      <c r="E106">
        <f t="shared" si="16"/>
        <v>1.1641967413441803</v>
      </c>
      <c r="O106">
        <v>45</v>
      </c>
      <c r="P106">
        <v>0.91530000000300005</v>
      </c>
      <c r="Q106">
        <f t="shared" si="17"/>
        <v>0.44500000000000001</v>
      </c>
      <c r="R106">
        <f t="shared" si="18"/>
        <v>-0.1383042079614045</v>
      </c>
      <c r="S106">
        <f t="shared" si="19"/>
        <v>3.9822865927527859E-2</v>
      </c>
      <c r="AC106">
        <v>1.2204000000040001</v>
      </c>
      <c r="AD106">
        <v>0.91530000000300005</v>
      </c>
      <c r="AE106">
        <v>45</v>
      </c>
      <c r="AF106">
        <f t="shared" si="20"/>
        <v>0.45</v>
      </c>
      <c r="AG106">
        <f t="shared" si="24"/>
        <v>0.44</v>
      </c>
      <c r="AH106">
        <f t="shared" si="21"/>
        <v>-0.12566134685507402</v>
      </c>
      <c r="AI106">
        <f t="shared" si="22"/>
        <v>0.51588282684265219</v>
      </c>
      <c r="AJ106">
        <f t="shared" si="23"/>
        <v>7.5882826842652185E-2</v>
      </c>
    </row>
    <row r="107" spans="4:36" x14ac:dyDescent="0.25">
      <c r="D107">
        <v>0.61020000000200003</v>
      </c>
      <c r="E107">
        <f t="shared" si="16"/>
        <v>-1.0845510094891233</v>
      </c>
      <c r="O107">
        <v>46</v>
      </c>
      <c r="P107">
        <v>0.91530000000300005</v>
      </c>
      <c r="Q107">
        <f t="shared" si="17"/>
        <v>0.45500000000000002</v>
      </c>
      <c r="R107">
        <f t="shared" si="18"/>
        <v>-0.11303854064456513</v>
      </c>
      <c r="S107">
        <f t="shared" si="19"/>
        <v>3.9822865927527859E-2</v>
      </c>
      <c r="AC107">
        <v>0.61020000000200003</v>
      </c>
      <c r="AD107">
        <v>0.91530000000300005</v>
      </c>
      <c r="AE107">
        <v>46</v>
      </c>
      <c r="AF107">
        <f t="shared" si="20"/>
        <v>0.46</v>
      </c>
      <c r="AG107">
        <f t="shared" si="24"/>
        <v>0.45</v>
      </c>
      <c r="AH107">
        <f t="shared" si="21"/>
        <v>-0.10043372051146976</v>
      </c>
      <c r="AI107">
        <f t="shared" si="22"/>
        <v>0.51588282684265219</v>
      </c>
      <c r="AJ107">
        <f t="shared" si="23"/>
        <v>6.5882826842652176E-2</v>
      </c>
    </row>
    <row r="108" spans="4:36" x14ac:dyDescent="0.25">
      <c r="D108">
        <v>0.91530000000300005</v>
      </c>
      <c r="E108">
        <f t="shared" si="16"/>
        <v>3.9822865927528532E-2</v>
      </c>
      <c r="O108">
        <v>47</v>
      </c>
      <c r="P108">
        <v>0.91530000000300005</v>
      </c>
      <c r="Q108">
        <f t="shared" si="17"/>
        <v>0.46500000000000002</v>
      </c>
      <c r="R108">
        <f t="shared" si="18"/>
        <v>-8.7844837895871677E-2</v>
      </c>
      <c r="S108">
        <f t="shared" si="19"/>
        <v>3.9822865927527859E-2</v>
      </c>
      <c r="AC108">
        <v>0.91530000000300005</v>
      </c>
      <c r="AD108">
        <v>0.91530000000300005</v>
      </c>
      <c r="AE108">
        <v>47</v>
      </c>
      <c r="AF108">
        <f t="shared" si="20"/>
        <v>0.47</v>
      </c>
      <c r="AG108">
        <f t="shared" si="24"/>
        <v>0.46</v>
      </c>
      <c r="AH108">
        <f t="shared" si="21"/>
        <v>-7.5269862099829901E-2</v>
      </c>
      <c r="AI108">
        <f t="shared" si="22"/>
        <v>0.51588282684265219</v>
      </c>
      <c r="AJ108">
        <f t="shared" si="23"/>
        <v>5.5882826842652167E-2</v>
      </c>
    </row>
    <row r="109" spans="4:36" x14ac:dyDescent="0.25">
      <c r="D109">
        <v>0.30510000000100002</v>
      </c>
      <c r="E109">
        <f t="shared" si="16"/>
        <v>-2.208924884905775</v>
      </c>
      <c r="O109">
        <v>48</v>
      </c>
      <c r="P109">
        <v>0.91530000000300005</v>
      </c>
      <c r="Q109">
        <f t="shared" si="17"/>
        <v>0.47499999999999998</v>
      </c>
      <c r="R109">
        <f t="shared" si="18"/>
        <v>-6.2706777943213846E-2</v>
      </c>
      <c r="S109">
        <f t="shared" si="19"/>
        <v>3.9822865927527859E-2</v>
      </c>
      <c r="AC109">
        <v>0.30510000000100002</v>
      </c>
      <c r="AD109">
        <v>0.91530000000300005</v>
      </c>
      <c r="AE109">
        <v>48</v>
      </c>
      <c r="AF109">
        <f t="shared" si="20"/>
        <v>0.48</v>
      </c>
      <c r="AG109">
        <f t="shared" si="24"/>
        <v>0.47</v>
      </c>
      <c r="AH109">
        <f t="shared" si="21"/>
        <v>-5.0153583464733656E-2</v>
      </c>
      <c r="AI109">
        <f t="shared" si="22"/>
        <v>0.51588282684265219</v>
      </c>
      <c r="AJ109">
        <f t="shared" si="23"/>
        <v>4.5882826842652213E-2</v>
      </c>
    </row>
    <row r="110" spans="4:36" x14ac:dyDescent="0.25">
      <c r="D110">
        <v>0.91530000000300005</v>
      </c>
      <c r="E110">
        <f t="shared" si="16"/>
        <v>3.9822865927528532E-2</v>
      </c>
      <c r="O110">
        <v>49</v>
      </c>
      <c r="P110">
        <v>0.91530000000300005</v>
      </c>
      <c r="Q110">
        <f t="shared" si="17"/>
        <v>0.48499999999999999</v>
      </c>
      <c r="R110">
        <f t="shared" si="18"/>
        <v>-3.7608287661255936E-2</v>
      </c>
      <c r="S110">
        <f t="shared" si="19"/>
        <v>3.9822865927527859E-2</v>
      </c>
      <c r="AC110">
        <v>0.91530000000300005</v>
      </c>
      <c r="AD110">
        <v>0.91530000000300005</v>
      </c>
      <c r="AE110">
        <v>49</v>
      </c>
      <c r="AF110">
        <f t="shared" si="20"/>
        <v>0.49</v>
      </c>
      <c r="AG110">
        <f t="shared" si="24"/>
        <v>0.48</v>
      </c>
      <c r="AH110">
        <f t="shared" si="21"/>
        <v>-2.506890825871106E-2</v>
      </c>
      <c r="AI110">
        <f t="shared" si="22"/>
        <v>0.51588282684265219</v>
      </c>
      <c r="AJ110">
        <f t="shared" si="23"/>
        <v>3.5882826842652205E-2</v>
      </c>
    </row>
    <row r="111" spans="4:36" x14ac:dyDescent="0.25">
      <c r="D111">
        <v>0.91530000000300005</v>
      </c>
      <c r="E111">
        <f t="shared" si="16"/>
        <v>3.9822865927528532E-2</v>
      </c>
      <c r="O111">
        <v>50</v>
      </c>
      <c r="P111">
        <v>0.91530000000300005</v>
      </c>
      <c r="Q111">
        <f t="shared" si="17"/>
        <v>0.495</v>
      </c>
      <c r="R111">
        <f t="shared" si="18"/>
        <v>-1.2533469508069276E-2</v>
      </c>
      <c r="S111">
        <f t="shared" si="19"/>
        <v>3.9822865927527859E-2</v>
      </c>
      <c r="AC111">
        <v>0.91530000000300005</v>
      </c>
      <c r="AD111">
        <v>0.91530000000300005</v>
      </c>
      <c r="AE111">
        <v>50</v>
      </c>
      <c r="AF111">
        <f t="shared" si="20"/>
        <v>0.5</v>
      </c>
      <c r="AG111">
        <f t="shared" si="24"/>
        <v>0.49</v>
      </c>
      <c r="AH111">
        <f t="shared" si="21"/>
        <v>0</v>
      </c>
      <c r="AI111">
        <f t="shared" si="22"/>
        <v>0.51588282684265219</v>
      </c>
      <c r="AJ111">
        <f t="shared" si="23"/>
        <v>2.5882826842652196E-2</v>
      </c>
    </row>
    <row r="112" spans="4:36" x14ac:dyDescent="0.25">
      <c r="D112">
        <v>0.91530000000300005</v>
      </c>
      <c r="E112">
        <f t="shared" si="16"/>
        <v>3.9822865927528532E-2</v>
      </c>
      <c r="O112">
        <v>51</v>
      </c>
      <c r="P112">
        <v>0.91530000000300005</v>
      </c>
      <c r="Q112">
        <f t="shared" si="17"/>
        <v>0.505</v>
      </c>
      <c r="R112">
        <f t="shared" si="18"/>
        <v>1.2533469508069276E-2</v>
      </c>
      <c r="S112">
        <f t="shared" si="19"/>
        <v>3.9822865927527859E-2</v>
      </c>
      <c r="AC112">
        <v>0.91530000000300005</v>
      </c>
      <c r="AD112">
        <v>0.91530000000300005</v>
      </c>
      <c r="AE112">
        <v>51</v>
      </c>
      <c r="AF112">
        <f t="shared" si="20"/>
        <v>0.51</v>
      </c>
      <c r="AG112">
        <f t="shared" si="24"/>
        <v>0.5</v>
      </c>
      <c r="AH112">
        <f t="shared" si="21"/>
        <v>2.506890825871106E-2</v>
      </c>
      <c r="AI112">
        <f t="shared" si="22"/>
        <v>0.51588282684265219</v>
      </c>
      <c r="AJ112">
        <f t="shared" si="23"/>
        <v>1.5882826842652187E-2</v>
      </c>
    </row>
    <row r="113" spans="4:36" x14ac:dyDescent="0.25">
      <c r="D113">
        <v>1.2204000000040001</v>
      </c>
      <c r="E113">
        <f t="shared" si="16"/>
        <v>1.1641967413441803</v>
      </c>
      <c r="O113">
        <v>52</v>
      </c>
      <c r="P113">
        <v>0.91530000000300005</v>
      </c>
      <c r="Q113">
        <f t="shared" si="17"/>
        <v>0.51500000000000001</v>
      </c>
      <c r="R113">
        <f t="shared" si="18"/>
        <v>3.7608287661255936E-2</v>
      </c>
      <c r="S113">
        <f t="shared" si="19"/>
        <v>3.9822865927527859E-2</v>
      </c>
      <c r="AC113">
        <v>1.2204000000040001</v>
      </c>
      <c r="AD113">
        <v>0.91530000000300005</v>
      </c>
      <c r="AE113">
        <v>52</v>
      </c>
      <c r="AF113">
        <f t="shared" si="20"/>
        <v>0.52</v>
      </c>
      <c r="AG113">
        <f t="shared" si="24"/>
        <v>0.51</v>
      </c>
      <c r="AH113">
        <f t="shared" si="21"/>
        <v>5.0153583464733656E-2</v>
      </c>
      <c r="AI113">
        <f t="shared" si="22"/>
        <v>0.51588282684265219</v>
      </c>
      <c r="AJ113">
        <f t="shared" si="23"/>
        <v>5.8828268426521779E-3</v>
      </c>
    </row>
    <row r="114" spans="4:36" x14ac:dyDescent="0.25">
      <c r="D114">
        <v>0.91530000000300005</v>
      </c>
      <c r="E114">
        <f t="shared" si="16"/>
        <v>3.9822865927528532E-2</v>
      </c>
      <c r="O114">
        <v>53</v>
      </c>
      <c r="P114">
        <v>0.91530000000300005</v>
      </c>
      <c r="Q114">
        <f t="shared" si="17"/>
        <v>0.52500000000000002</v>
      </c>
      <c r="R114">
        <f t="shared" si="18"/>
        <v>6.2706777943213846E-2</v>
      </c>
      <c r="S114">
        <f t="shared" si="19"/>
        <v>3.9822865927527859E-2</v>
      </c>
      <c r="AC114">
        <v>0.91530000000300005</v>
      </c>
      <c r="AD114">
        <v>0.91530000000300005</v>
      </c>
      <c r="AE114">
        <v>53</v>
      </c>
      <c r="AF114">
        <f t="shared" si="20"/>
        <v>0.53</v>
      </c>
      <c r="AG114">
        <f t="shared" si="24"/>
        <v>0.52</v>
      </c>
      <c r="AH114">
        <f t="shared" si="21"/>
        <v>7.5269862099829901E-2</v>
      </c>
      <c r="AI114">
        <f t="shared" si="22"/>
        <v>0.51588282684265219</v>
      </c>
      <c r="AJ114">
        <f t="shared" si="23"/>
        <v>4.117173157347831E-3</v>
      </c>
    </row>
    <row r="115" spans="4:36" x14ac:dyDescent="0.25">
      <c r="D115">
        <v>0.61020000000200003</v>
      </c>
      <c r="E115">
        <f t="shared" si="16"/>
        <v>-1.0845510094891233</v>
      </c>
      <c r="O115">
        <v>54</v>
      </c>
      <c r="P115">
        <v>0.91530000000300005</v>
      </c>
      <c r="Q115">
        <f t="shared" si="17"/>
        <v>0.53500000000000003</v>
      </c>
      <c r="R115">
        <f t="shared" si="18"/>
        <v>8.7844837895871816E-2</v>
      </c>
      <c r="S115">
        <f t="shared" si="19"/>
        <v>3.9822865927527859E-2</v>
      </c>
      <c r="AC115">
        <v>0.61020000000200003</v>
      </c>
      <c r="AD115">
        <v>0.91530000000300005</v>
      </c>
      <c r="AE115">
        <v>54</v>
      </c>
      <c r="AF115">
        <f t="shared" si="20"/>
        <v>0.54</v>
      </c>
      <c r="AG115">
        <f t="shared" si="24"/>
        <v>0.53</v>
      </c>
      <c r="AH115">
        <f t="shared" si="21"/>
        <v>0.10043372051146988</v>
      </c>
      <c r="AI115">
        <f t="shared" si="22"/>
        <v>0.51588282684265219</v>
      </c>
      <c r="AJ115">
        <f t="shared" si="23"/>
        <v>1.411717315734784E-2</v>
      </c>
    </row>
    <row r="116" spans="4:36" x14ac:dyDescent="0.25">
      <c r="D116">
        <v>0.91530000000300005</v>
      </c>
      <c r="E116">
        <f t="shared" si="16"/>
        <v>3.9822865927528532E-2</v>
      </c>
      <c r="O116">
        <v>55</v>
      </c>
      <c r="P116">
        <v>0.91530000000300005</v>
      </c>
      <c r="Q116">
        <f t="shared" si="17"/>
        <v>0.54500000000000004</v>
      </c>
      <c r="R116">
        <f t="shared" si="18"/>
        <v>0.11303854064456527</v>
      </c>
      <c r="S116">
        <f t="shared" si="19"/>
        <v>3.9822865927527859E-2</v>
      </c>
      <c r="AC116">
        <v>0.91530000000300005</v>
      </c>
      <c r="AD116">
        <v>0.91530000000300005</v>
      </c>
      <c r="AE116">
        <v>55</v>
      </c>
      <c r="AF116">
        <f t="shared" si="20"/>
        <v>0.55000000000000004</v>
      </c>
      <c r="AG116">
        <f t="shared" si="24"/>
        <v>0.54</v>
      </c>
      <c r="AH116">
        <f t="shared" si="21"/>
        <v>0.12566134685507416</v>
      </c>
      <c r="AI116">
        <f t="shared" si="22"/>
        <v>0.51588282684265219</v>
      </c>
      <c r="AJ116">
        <f t="shared" si="23"/>
        <v>2.4117173157347849E-2</v>
      </c>
    </row>
    <row r="117" spans="4:36" x14ac:dyDescent="0.25">
      <c r="D117">
        <v>0.30510000000100002</v>
      </c>
      <c r="E117">
        <f t="shared" si="16"/>
        <v>-2.208924884905775</v>
      </c>
      <c r="O117">
        <v>56</v>
      </c>
      <c r="P117">
        <v>0.91530000000300005</v>
      </c>
      <c r="Q117">
        <f t="shared" si="17"/>
        <v>0.55500000000000005</v>
      </c>
      <c r="R117">
        <f t="shared" si="18"/>
        <v>0.13830420796140466</v>
      </c>
      <c r="S117">
        <f t="shared" si="19"/>
        <v>3.9822865927527859E-2</v>
      </c>
      <c r="AC117">
        <v>0.30510000000100002</v>
      </c>
      <c r="AD117">
        <v>0.91530000000300005</v>
      </c>
      <c r="AE117">
        <v>56</v>
      </c>
      <c r="AF117">
        <f t="shared" si="20"/>
        <v>0.56000000000000005</v>
      </c>
      <c r="AG117">
        <f t="shared" si="24"/>
        <v>0.55000000000000004</v>
      </c>
      <c r="AH117">
        <f t="shared" si="21"/>
        <v>0.15096921549677741</v>
      </c>
      <c r="AI117">
        <f t="shared" si="22"/>
        <v>0.51588282684265219</v>
      </c>
      <c r="AJ117">
        <f t="shared" si="23"/>
        <v>3.4117173157347858E-2</v>
      </c>
    </row>
    <row r="118" spans="4:36" x14ac:dyDescent="0.25">
      <c r="D118">
        <v>0.91530000000300005</v>
      </c>
      <c r="E118">
        <f t="shared" si="16"/>
        <v>3.9822865927528532E-2</v>
      </c>
      <c r="O118">
        <v>57</v>
      </c>
      <c r="P118">
        <v>0.91530000000300005</v>
      </c>
      <c r="Q118">
        <f t="shared" si="17"/>
        <v>0.56499999999999995</v>
      </c>
      <c r="R118">
        <f t="shared" si="18"/>
        <v>0.16365848623314114</v>
      </c>
      <c r="S118">
        <f t="shared" si="19"/>
        <v>3.9822865927527859E-2</v>
      </c>
      <c r="AC118">
        <v>0.91530000000300005</v>
      </c>
      <c r="AD118">
        <v>0.91530000000300005</v>
      </c>
      <c r="AE118">
        <v>57</v>
      </c>
      <c r="AF118">
        <f t="shared" si="20"/>
        <v>0.56999999999999995</v>
      </c>
      <c r="AG118">
        <f t="shared" si="24"/>
        <v>0.56000000000000005</v>
      </c>
      <c r="AH118">
        <f t="shared" si="21"/>
        <v>0.17637416478086121</v>
      </c>
      <c r="AI118">
        <f t="shared" si="22"/>
        <v>0.51588282684265219</v>
      </c>
      <c r="AJ118">
        <f t="shared" si="23"/>
        <v>4.4117173157347866E-2</v>
      </c>
    </row>
    <row r="119" spans="4:36" x14ac:dyDescent="0.25">
      <c r="D119">
        <v>0.61020000000200003</v>
      </c>
      <c r="E119">
        <f t="shared" si="16"/>
        <v>-1.0845510094891233</v>
      </c>
      <c r="O119">
        <v>58</v>
      </c>
      <c r="P119">
        <v>0.91530000000300005</v>
      </c>
      <c r="Q119">
        <f t="shared" si="17"/>
        <v>0.57499999999999996</v>
      </c>
      <c r="R119">
        <f t="shared" si="18"/>
        <v>0.18911842627279243</v>
      </c>
      <c r="S119">
        <f t="shared" si="19"/>
        <v>3.9822865927527859E-2</v>
      </c>
      <c r="AC119">
        <v>0.61020000000200003</v>
      </c>
      <c r="AD119">
        <v>0.91530000000300005</v>
      </c>
      <c r="AE119">
        <v>58</v>
      </c>
      <c r="AF119">
        <f t="shared" si="20"/>
        <v>0.57999999999999996</v>
      </c>
      <c r="AG119">
        <f t="shared" si="24"/>
        <v>0.56999999999999995</v>
      </c>
      <c r="AH119">
        <f t="shared" si="21"/>
        <v>0.20189347914185077</v>
      </c>
      <c r="AI119">
        <f t="shared" si="22"/>
        <v>0.51588282684265219</v>
      </c>
      <c r="AJ119">
        <f t="shared" si="23"/>
        <v>5.4117173157347764E-2</v>
      </c>
    </row>
    <row r="120" spans="4:36" x14ac:dyDescent="0.25">
      <c r="D120">
        <v>0.91530000000300005</v>
      </c>
      <c r="E120">
        <f t="shared" si="16"/>
        <v>3.9822865927528532E-2</v>
      </c>
      <c r="O120">
        <v>59</v>
      </c>
      <c r="P120">
        <v>0.91530000000300005</v>
      </c>
      <c r="Q120">
        <f t="shared" si="17"/>
        <v>0.58499999999999996</v>
      </c>
      <c r="R120">
        <f t="shared" si="18"/>
        <v>0.21470156800174439</v>
      </c>
      <c r="S120">
        <f t="shared" si="19"/>
        <v>3.9822865927527859E-2</v>
      </c>
      <c r="AC120">
        <v>0.91530000000300005</v>
      </c>
      <c r="AD120">
        <v>0.91530000000300005</v>
      </c>
      <c r="AE120">
        <v>59</v>
      </c>
      <c r="AF120">
        <f t="shared" si="20"/>
        <v>0.59</v>
      </c>
      <c r="AG120">
        <f t="shared" si="24"/>
        <v>0.57999999999999996</v>
      </c>
      <c r="AH120">
        <f t="shared" si="21"/>
        <v>0.22754497664114934</v>
      </c>
      <c r="AI120">
        <f t="shared" si="22"/>
        <v>0.51588282684265219</v>
      </c>
      <c r="AJ120">
        <f t="shared" si="23"/>
        <v>6.4117173157347773E-2</v>
      </c>
    </row>
    <row r="121" spans="4:36" x14ac:dyDescent="0.25">
      <c r="D121">
        <v>1.2204000000040001</v>
      </c>
      <c r="E121">
        <f t="shared" si="16"/>
        <v>1.1641967413441803</v>
      </c>
      <c r="O121">
        <v>60</v>
      </c>
      <c r="P121">
        <v>0.91530000000300005</v>
      </c>
      <c r="Q121">
        <f t="shared" si="17"/>
        <v>0.59499999999999997</v>
      </c>
      <c r="R121">
        <f t="shared" si="18"/>
        <v>0.2404260311423079</v>
      </c>
      <c r="S121">
        <f t="shared" si="19"/>
        <v>3.9822865927527859E-2</v>
      </c>
      <c r="AC121">
        <v>1.2204000000040001</v>
      </c>
      <c r="AD121">
        <v>0.91530000000300005</v>
      </c>
      <c r="AE121">
        <v>60</v>
      </c>
      <c r="AF121">
        <f t="shared" si="20"/>
        <v>0.6</v>
      </c>
      <c r="AG121">
        <f t="shared" si="24"/>
        <v>0.59</v>
      </c>
      <c r="AH121">
        <f t="shared" si="21"/>
        <v>0.25334710313579978</v>
      </c>
      <c r="AI121">
        <f t="shared" si="22"/>
        <v>0.51588282684265219</v>
      </c>
      <c r="AJ121">
        <f t="shared" si="23"/>
        <v>7.4117173157347782E-2</v>
      </c>
    </row>
    <row r="122" spans="4:36" x14ac:dyDescent="0.25">
      <c r="D122">
        <v>0.61020000000200003</v>
      </c>
      <c r="E122">
        <f t="shared" si="16"/>
        <v>-1.0845510094891233</v>
      </c>
      <c r="O122">
        <v>61</v>
      </c>
      <c r="P122">
        <v>0.91530000000300005</v>
      </c>
      <c r="Q122">
        <f t="shared" si="17"/>
        <v>0.60499999999999998</v>
      </c>
      <c r="R122">
        <f t="shared" si="18"/>
        <v>0.26631061320409499</v>
      </c>
      <c r="S122">
        <f t="shared" si="19"/>
        <v>3.9822865927527859E-2</v>
      </c>
      <c r="AC122">
        <v>0.61020000000200003</v>
      </c>
      <c r="AD122">
        <v>0.91530000000300005</v>
      </c>
      <c r="AE122">
        <v>61</v>
      </c>
      <c r="AF122">
        <f t="shared" si="20"/>
        <v>0.61</v>
      </c>
      <c r="AG122">
        <f t="shared" si="24"/>
        <v>0.6</v>
      </c>
      <c r="AH122">
        <f t="shared" si="21"/>
        <v>0.27931903444745415</v>
      </c>
      <c r="AI122">
        <f t="shared" si="22"/>
        <v>0.51588282684265219</v>
      </c>
      <c r="AJ122">
        <f t="shared" si="23"/>
        <v>8.4117173157347791E-2</v>
      </c>
    </row>
    <row r="123" spans="4:36" x14ac:dyDescent="0.25">
      <c r="D123">
        <v>0.61020000000200003</v>
      </c>
      <c r="E123">
        <f t="shared" si="16"/>
        <v>-1.0845510094891233</v>
      </c>
      <c r="O123">
        <v>62</v>
      </c>
      <c r="P123">
        <v>0.91530000000300005</v>
      </c>
      <c r="Q123">
        <f t="shared" si="17"/>
        <v>0.61499999999999999</v>
      </c>
      <c r="R123">
        <f t="shared" si="18"/>
        <v>0.29237489622680418</v>
      </c>
      <c r="S123">
        <f t="shared" si="19"/>
        <v>3.9822865927527859E-2</v>
      </c>
      <c r="AC123">
        <v>0.61020000000200003</v>
      </c>
      <c r="AD123">
        <v>0.91530000000300005</v>
      </c>
      <c r="AE123">
        <v>62</v>
      </c>
      <c r="AF123">
        <f t="shared" si="20"/>
        <v>0.62</v>
      </c>
      <c r="AG123">
        <f t="shared" si="24"/>
        <v>0.61</v>
      </c>
      <c r="AH123">
        <f t="shared" si="21"/>
        <v>0.30548078809939727</v>
      </c>
      <c r="AI123">
        <f t="shared" si="22"/>
        <v>0.51588282684265219</v>
      </c>
      <c r="AJ123">
        <f t="shared" si="23"/>
        <v>9.41171731573478E-2</v>
      </c>
    </row>
    <row r="124" spans="4:36" x14ac:dyDescent="0.25">
      <c r="D124">
        <v>1.2204000000040001</v>
      </c>
      <c r="E124">
        <f t="shared" si="16"/>
        <v>1.1641967413441803</v>
      </c>
      <c r="O124">
        <v>63</v>
      </c>
      <c r="P124">
        <v>0.91530000000300005</v>
      </c>
      <c r="Q124">
        <f t="shared" si="17"/>
        <v>0.625</v>
      </c>
      <c r="R124">
        <f t="shared" si="18"/>
        <v>0.3186393639643752</v>
      </c>
      <c r="S124">
        <f t="shared" si="19"/>
        <v>3.9822865927527859E-2</v>
      </c>
      <c r="AC124">
        <v>1.2204000000040001</v>
      </c>
      <c r="AD124">
        <v>0.91530000000300005</v>
      </c>
      <c r="AE124">
        <v>63</v>
      </c>
      <c r="AF124">
        <f t="shared" si="20"/>
        <v>0.63</v>
      </c>
      <c r="AG124">
        <f t="shared" si="24"/>
        <v>0.62</v>
      </c>
      <c r="AH124">
        <f t="shared" si="21"/>
        <v>0.33185334643681658</v>
      </c>
      <c r="AI124">
        <f t="shared" si="22"/>
        <v>0.51588282684265219</v>
      </c>
      <c r="AJ124">
        <f t="shared" si="23"/>
        <v>0.10411717315734781</v>
      </c>
    </row>
    <row r="125" spans="4:36" x14ac:dyDescent="0.25">
      <c r="D125">
        <v>0.64430279008400004</v>
      </c>
      <c r="E125">
        <f t="shared" si="16"/>
        <v>-0.95887324401258034</v>
      </c>
      <c r="O125">
        <v>64</v>
      </c>
      <c r="P125">
        <v>0.915326595774</v>
      </c>
      <c r="Q125">
        <f t="shared" si="17"/>
        <v>0.63500000000000001</v>
      </c>
      <c r="R125">
        <f t="shared" si="18"/>
        <v>0.34512553147047242</v>
      </c>
      <c r="S125">
        <f t="shared" si="19"/>
        <v>3.9920878350041163E-2</v>
      </c>
      <c r="AC125">
        <v>0.64430279008400004</v>
      </c>
      <c r="AD125">
        <v>0.915326595774</v>
      </c>
      <c r="AE125">
        <v>64</v>
      </c>
      <c r="AF125">
        <f t="shared" si="20"/>
        <v>0.64</v>
      </c>
      <c r="AG125">
        <f t="shared" si="24"/>
        <v>0.63</v>
      </c>
      <c r="AH125">
        <f t="shared" si="21"/>
        <v>0.35845879325119384</v>
      </c>
      <c r="AI125">
        <f t="shared" si="22"/>
        <v>0.51592189707336944</v>
      </c>
      <c r="AJ125">
        <f t="shared" si="23"/>
        <v>0.11407810292663056</v>
      </c>
    </row>
    <row r="126" spans="4:36" x14ac:dyDescent="0.25">
      <c r="D126">
        <v>1.2204000000040001</v>
      </c>
      <c r="E126">
        <f t="shared" si="16"/>
        <v>1.1641967413441803</v>
      </c>
      <c r="O126">
        <v>65</v>
      </c>
      <c r="P126">
        <v>0.91533333333599998</v>
      </c>
      <c r="Q126">
        <f t="shared" si="17"/>
        <v>0.64500000000000002</v>
      </c>
      <c r="R126">
        <f t="shared" si="18"/>
        <v>0.3718560893850747</v>
      </c>
      <c r="S126">
        <f t="shared" si="19"/>
        <v>3.994570804095153E-2</v>
      </c>
      <c r="AC126">
        <v>1.2204000000040001</v>
      </c>
      <c r="AD126">
        <v>0.91533333333599998</v>
      </c>
      <c r="AE126">
        <v>65</v>
      </c>
      <c r="AF126">
        <f t="shared" si="20"/>
        <v>0.65</v>
      </c>
      <c r="AG126">
        <f t="shared" si="24"/>
        <v>0.64</v>
      </c>
      <c r="AH126">
        <f t="shared" si="21"/>
        <v>0.38532046640756784</v>
      </c>
      <c r="AI126">
        <f t="shared" si="22"/>
        <v>0.51593179479194862</v>
      </c>
      <c r="AJ126">
        <f t="shared" si="23"/>
        <v>0.1240682052080514</v>
      </c>
    </row>
    <row r="127" spans="4:36" x14ac:dyDescent="0.25">
      <c r="D127">
        <v>0.91530000000300005</v>
      </c>
      <c r="E127">
        <f t="shared" ref="E127:E161" si="25">STANDARDIZE(D127,$D$162,$D$163)</f>
        <v>3.9822865927528532E-2</v>
      </c>
      <c r="O127">
        <v>66</v>
      </c>
      <c r="P127">
        <v>0.91570407199600001</v>
      </c>
      <c r="Q127">
        <f t="shared" ref="Q127:Q160" si="26">(O127-0.5)/100</f>
        <v>0.65500000000000003</v>
      </c>
      <c r="R127">
        <f t="shared" ref="R127:R160" si="27">_xlfn.NORM.S.INV(Q127)</f>
        <v>0.39885506564233691</v>
      </c>
      <c r="S127">
        <f t="shared" ref="S127:S160" si="28">STANDARDIZE(P127,$P$162,$P$163)</f>
        <v>4.1311977670285036E-2</v>
      </c>
      <c r="AC127">
        <v>0.91530000000300005</v>
      </c>
      <c r="AD127">
        <v>0.91570407199600001</v>
      </c>
      <c r="AE127">
        <v>66</v>
      </c>
      <c r="AF127">
        <f t="shared" ref="AF127:AF161" si="29">AE127/$AM$62</f>
        <v>0.66</v>
      </c>
      <c r="AG127">
        <f t="shared" si="24"/>
        <v>0.65</v>
      </c>
      <c r="AH127">
        <f t="shared" ref="AH127:AH161" si="30">IF(AF127&lt;1,_xlfn.NORM.S.INV(AF127),"")</f>
        <v>0.41246312944140473</v>
      </c>
      <c r="AI127">
        <f t="shared" ref="AI127:AI161" si="31">_xlfn.NORM.DIST(AD127,$AM$63,$AM$64,TRUE)</f>
        <v>0.51647640778852733</v>
      </c>
      <c r="AJ127">
        <f t="shared" ref="AJ127:AJ161" si="32">ABS(AI127-AG127)</f>
        <v>0.1335235922114727</v>
      </c>
    </row>
    <row r="128" spans="4:36" x14ac:dyDescent="0.25">
      <c r="D128">
        <v>0.93772873219300001</v>
      </c>
      <c r="E128">
        <f t="shared" si="25"/>
        <v>0.1224786526632539</v>
      </c>
      <c r="O128">
        <v>67</v>
      </c>
      <c r="P128">
        <v>0.91572428847099996</v>
      </c>
      <c r="Q128">
        <f t="shared" si="26"/>
        <v>0.66500000000000004</v>
      </c>
      <c r="R128">
        <f t="shared" si="27"/>
        <v>0.42614800784127838</v>
      </c>
      <c r="S128">
        <f t="shared" si="28"/>
        <v>4.1386480706479323E-2</v>
      </c>
      <c r="AC128">
        <v>0.93772873219300001</v>
      </c>
      <c r="AD128">
        <v>0.91572428847099996</v>
      </c>
      <c r="AE128">
        <v>67</v>
      </c>
      <c r="AF128">
        <f t="shared" si="29"/>
        <v>0.67</v>
      </c>
      <c r="AG128">
        <f t="shared" si="24"/>
        <v>0.66</v>
      </c>
      <c r="AH128">
        <f t="shared" si="30"/>
        <v>0.43991316567323396</v>
      </c>
      <c r="AI128">
        <f t="shared" si="31"/>
        <v>0.51650610480145809</v>
      </c>
      <c r="AJ128">
        <f t="shared" si="32"/>
        <v>0.14349389519854194</v>
      </c>
    </row>
    <row r="129" spans="4:36" x14ac:dyDescent="0.25">
      <c r="D129">
        <v>1.2205257633519999</v>
      </c>
      <c r="E129">
        <f t="shared" si="25"/>
        <v>1.1646602124126022</v>
      </c>
      <c r="O129">
        <v>68</v>
      </c>
      <c r="P129">
        <v>0.91580119928699999</v>
      </c>
      <c r="Q129">
        <f t="shared" si="26"/>
        <v>0.67500000000000004</v>
      </c>
      <c r="R129">
        <f t="shared" si="27"/>
        <v>0.45376219016987968</v>
      </c>
      <c r="S129">
        <f t="shared" si="28"/>
        <v>4.1669917324791778E-2</v>
      </c>
      <c r="AC129">
        <v>1.2205257633519999</v>
      </c>
      <c r="AD129">
        <v>0.91580119928699999</v>
      </c>
      <c r="AE129">
        <v>68</v>
      </c>
      <c r="AF129">
        <f t="shared" si="29"/>
        <v>0.68</v>
      </c>
      <c r="AG129">
        <f t="shared" ref="AG129:AG161" si="33">(AE129-1)/$AM$62</f>
        <v>0.67</v>
      </c>
      <c r="AH129">
        <f t="shared" si="30"/>
        <v>0.46769879911450835</v>
      </c>
      <c r="AI129">
        <f t="shared" si="31"/>
        <v>0.51661908219001318</v>
      </c>
      <c r="AJ129">
        <f t="shared" si="32"/>
        <v>0.15338091780998686</v>
      </c>
    </row>
    <row r="130" spans="4:36" x14ac:dyDescent="0.25">
      <c r="D130">
        <v>0.91530000000300005</v>
      </c>
      <c r="E130">
        <f t="shared" si="25"/>
        <v>3.9822865927528532E-2</v>
      </c>
      <c r="O130">
        <v>69</v>
      </c>
      <c r="P130">
        <v>0.91610358299899997</v>
      </c>
      <c r="Q130">
        <f t="shared" si="26"/>
        <v>0.68500000000000005</v>
      </c>
      <c r="R130">
        <f t="shared" si="27"/>
        <v>0.48172684958473044</v>
      </c>
      <c r="S130">
        <f t="shared" si="28"/>
        <v>4.2784280963346917E-2</v>
      </c>
      <c r="AC130">
        <v>0.91530000000300005</v>
      </c>
      <c r="AD130">
        <v>0.91610358299899997</v>
      </c>
      <c r="AE130">
        <v>69</v>
      </c>
      <c r="AF130">
        <f t="shared" si="29"/>
        <v>0.69</v>
      </c>
      <c r="AG130">
        <f t="shared" si="33"/>
        <v>0.68</v>
      </c>
      <c r="AH130">
        <f t="shared" si="30"/>
        <v>0.49585034734745331</v>
      </c>
      <c r="AI130">
        <f t="shared" si="31"/>
        <v>0.51706325275516407</v>
      </c>
      <c r="AJ130">
        <f t="shared" si="32"/>
        <v>0.16293674724483598</v>
      </c>
    </row>
    <row r="131" spans="4:36" x14ac:dyDescent="0.25">
      <c r="D131">
        <v>0.91530000000300005</v>
      </c>
      <c r="E131">
        <f t="shared" si="25"/>
        <v>3.9822865927528532E-2</v>
      </c>
      <c r="O131">
        <v>70</v>
      </c>
      <c r="P131">
        <v>0.91621382376299998</v>
      </c>
      <c r="Q131">
        <f t="shared" si="26"/>
        <v>0.69499999999999995</v>
      </c>
      <c r="R131">
        <f t="shared" si="27"/>
        <v>0.51007345696859474</v>
      </c>
      <c r="S131">
        <f t="shared" si="28"/>
        <v>4.3190547220466488E-2</v>
      </c>
      <c r="AC131">
        <v>0.91530000000300005</v>
      </c>
      <c r="AD131">
        <v>0.91621382376299998</v>
      </c>
      <c r="AE131">
        <v>70</v>
      </c>
      <c r="AF131">
        <f t="shared" si="29"/>
        <v>0.7</v>
      </c>
      <c r="AG131">
        <f t="shared" si="33"/>
        <v>0.69</v>
      </c>
      <c r="AH131">
        <f t="shared" si="30"/>
        <v>0.52440051270804078</v>
      </c>
      <c r="AI131">
        <f t="shared" si="31"/>
        <v>0.51722517985799166</v>
      </c>
      <c r="AJ131">
        <f t="shared" si="32"/>
        <v>0.17277482014200829</v>
      </c>
    </row>
    <row r="132" spans="4:36" x14ac:dyDescent="0.25">
      <c r="D132">
        <v>0.91570407199600001</v>
      </c>
      <c r="E132">
        <f t="shared" si="25"/>
        <v>4.1311977670285702E-2</v>
      </c>
      <c r="O132">
        <v>71</v>
      </c>
      <c r="P132">
        <v>0.91639452465600002</v>
      </c>
      <c r="Q132">
        <f t="shared" si="26"/>
        <v>0.70499999999999996</v>
      </c>
      <c r="R132">
        <f t="shared" si="27"/>
        <v>0.53883603027845006</v>
      </c>
      <c r="S132">
        <f t="shared" si="28"/>
        <v>4.3856477614937286E-2</v>
      </c>
      <c r="AC132">
        <v>0.91570407199600001</v>
      </c>
      <c r="AD132">
        <v>0.91639452465600002</v>
      </c>
      <c r="AE132">
        <v>71</v>
      </c>
      <c r="AF132">
        <f t="shared" si="29"/>
        <v>0.71</v>
      </c>
      <c r="AG132">
        <f t="shared" si="33"/>
        <v>0.7</v>
      </c>
      <c r="AH132">
        <f t="shared" si="30"/>
        <v>0.5533847195556727</v>
      </c>
      <c r="AI132">
        <f t="shared" si="31"/>
        <v>0.51749059613564796</v>
      </c>
      <c r="AJ132">
        <f t="shared" si="32"/>
        <v>0.18250940386435199</v>
      </c>
    </row>
    <row r="133" spans="4:36" x14ac:dyDescent="0.25">
      <c r="D133">
        <v>0.61020000000200003</v>
      </c>
      <c r="E133">
        <f t="shared" si="25"/>
        <v>-1.0845510094891233</v>
      </c>
      <c r="O133">
        <v>72</v>
      </c>
      <c r="P133">
        <v>0.91647944517299995</v>
      </c>
      <c r="Q133">
        <f t="shared" si="26"/>
        <v>0.71499999999999997</v>
      </c>
      <c r="R133">
        <f t="shared" si="27"/>
        <v>0.56805149833898272</v>
      </c>
      <c r="S133">
        <f t="shared" si="28"/>
        <v>4.4169432091506561E-2</v>
      </c>
      <c r="AC133">
        <v>0.61020000000200003</v>
      </c>
      <c r="AD133">
        <v>0.91647944517299995</v>
      </c>
      <c r="AE133">
        <v>72</v>
      </c>
      <c r="AF133">
        <f t="shared" si="29"/>
        <v>0.72</v>
      </c>
      <c r="AG133">
        <f t="shared" si="33"/>
        <v>0.71</v>
      </c>
      <c r="AH133">
        <f t="shared" si="30"/>
        <v>0.58284150727121631</v>
      </c>
      <c r="AI133">
        <f t="shared" si="31"/>
        <v>0.51761532603950355</v>
      </c>
      <c r="AJ133">
        <f t="shared" si="32"/>
        <v>0.19238467396049641</v>
      </c>
    </row>
    <row r="134" spans="4:36" x14ac:dyDescent="0.25">
      <c r="D134">
        <v>0.30510000000100002</v>
      </c>
      <c r="E134">
        <f t="shared" si="25"/>
        <v>-2.208924884905775</v>
      </c>
      <c r="O134">
        <v>73</v>
      </c>
      <c r="P134">
        <v>0.92268943506099999</v>
      </c>
      <c r="Q134">
        <f t="shared" si="26"/>
        <v>0.72499999999999998</v>
      </c>
      <c r="R134">
        <f t="shared" si="27"/>
        <v>0.59776012604247841</v>
      </c>
      <c r="S134">
        <f t="shared" si="28"/>
        <v>6.7054880785855808E-2</v>
      </c>
      <c r="AC134">
        <v>0.30510000000100002</v>
      </c>
      <c r="AD134">
        <v>0.92268943506099999</v>
      </c>
      <c r="AE134">
        <v>73</v>
      </c>
      <c r="AF134">
        <f t="shared" si="29"/>
        <v>0.73</v>
      </c>
      <c r="AG134">
        <f t="shared" si="33"/>
        <v>0.72</v>
      </c>
      <c r="AH134">
        <f t="shared" si="30"/>
        <v>0.61281299101662734</v>
      </c>
      <c r="AI134">
        <f t="shared" si="31"/>
        <v>0.5267309935381872</v>
      </c>
      <c r="AJ134">
        <f t="shared" si="32"/>
        <v>0.19326900646181278</v>
      </c>
    </row>
    <row r="135" spans="4:36" x14ac:dyDescent="0.25">
      <c r="D135">
        <v>1.2208513528260001</v>
      </c>
      <c r="E135">
        <f t="shared" si="25"/>
        <v>1.1658600953974441</v>
      </c>
      <c r="O135">
        <v>74</v>
      </c>
      <c r="P135">
        <v>0.93772873219300001</v>
      </c>
      <c r="Q135">
        <f t="shared" si="26"/>
        <v>0.73499999999999999</v>
      </c>
      <c r="R135">
        <f t="shared" si="27"/>
        <v>0.62800601443756987</v>
      </c>
      <c r="S135">
        <f t="shared" si="28"/>
        <v>0.12247865266325354</v>
      </c>
      <c r="AC135">
        <v>1.2208513528260001</v>
      </c>
      <c r="AD135">
        <v>0.93772873219300001</v>
      </c>
      <c r="AE135">
        <v>74</v>
      </c>
      <c r="AF135">
        <f t="shared" si="29"/>
        <v>0.74</v>
      </c>
      <c r="AG135">
        <f t="shared" si="33"/>
        <v>0.73</v>
      </c>
      <c r="AH135">
        <f t="shared" si="30"/>
        <v>0.64334540539291696</v>
      </c>
      <c r="AI135">
        <f t="shared" si="31"/>
        <v>0.54874002429751489</v>
      </c>
      <c r="AJ135">
        <f t="shared" si="32"/>
        <v>0.18125997570248509</v>
      </c>
    </row>
    <row r="136" spans="4:36" x14ac:dyDescent="0.25">
      <c r="D136">
        <v>0.91530000000300005</v>
      </c>
      <c r="E136">
        <f t="shared" si="25"/>
        <v>3.9822865927528532E-2</v>
      </c>
      <c r="O136">
        <v>75</v>
      </c>
      <c r="P136">
        <v>1.2204000000040001</v>
      </c>
      <c r="Q136">
        <f t="shared" si="26"/>
        <v>0.745</v>
      </c>
      <c r="R136">
        <f t="shared" si="27"/>
        <v>0.65883769273618775</v>
      </c>
      <c r="S136">
        <f t="shared" si="28"/>
        <v>1.1641967413441838</v>
      </c>
      <c r="AC136">
        <v>0.91530000000300005</v>
      </c>
      <c r="AD136">
        <v>1.2204000000040001</v>
      </c>
      <c r="AE136">
        <v>75</v>
      </c>
      <c r="AF136">
        <f t="shared" si="29"/>
        <v>0.75</v>
      </c>
      <c r="AG136">
        <f t="shared" si="33"/>
        <v>0.74</v>
      </c>
      <c r="AH136">
        <f t="shared" si="30"/>
        <v>0.67448975019608193</v>
      </c>
      <c r="AI136">
        <f t="shared" si="31"/>
        <v>0.87782785473323832</v>
      </c>
      <c r="AJ136">
        <f t="shared" si="32"/>
        <v>0.13782785473323833</v>
      </c>
    </row>
    <row r="137" spans="4:36" x14ac:dyDescent="0.25">
      <c r="D137">
        <v>1.2204000000040001</v>
      </c>
      <c r="E137">
        <f t="shared" si="25"/>
        <v>1.1641967413441803</v>
      </c>
      <c r="O137">
        <v>76</v>
      </c>
      <c r="P137">
        <v>1.2204000000040001</v>
      </c>
      <c r="Q137">
        <f t="shared" si="26"/>
        <v>0.755</v>
      </c>
      <c r="R137">
        <f t="shared" si="27"/>
        <v>0.69030882393303394</v>
      </c>
      <c r="S137">
        <f t="shared" si="28"/>
        <v>1.1641967413441838</v>
      </c>
      <c r="AC137">
        <v>1.2204000000040001</v>
      </c>
      <c r="AD137">
        <v>1.2204000000040001</v>
      </c>
      <c r="AE137">
        <v>76</v>
      </c>
      <c r="AF137">
        <f t="shared" si="29"/>
        <v>0.76</v>
      </c>
      <c r="AG137">
        <f t="shared" si="33"/>
        <v>0.75</v>
      </c>
      <c r="AH137">
        <f t="shared" si="30"/>
        <v>0.7063025628400873</v>
      </c>
      <c r="AI137">
        <f t="shared" si="31"/>
        <v>0.87782785473323832</v>
      </c>
      <c r="AJ137">
        <f t="shared" si="32"/>
        <v>0.12782785473323832</v>
      </c>
    </row>
    <row r="138" spans="4:36" x14ac:dyDescent="0.25">
      <c r="D138">
        <v>0.91530000000300005</v>
      </c>
      <c r="E138">
        <f t="shared" si="25"/>
        <v>3.9822865927528532E-2</v>
      </c>
      <c r="O138">
        <v>77</v>
      </c>
      <c r="P138">
        <v>1.2204000000040001</v>
      </c>
      <c r="Q138">
        <f t="shared" si="26"/>
        <v>0.76500000000000001</v>
      </c>
      <c r="R138">
        <f t="shared" si="27"/>
        <v>0.72247905192806261</v>
      </c>
      <c r="S138">
        <f t="shared" si="28"/>
        <v>1.1641967413441838</v>
      </c>
      <c r="AC138">
        <v>0.91530000000300005</v>
      </c>
      <c r="AD138">
        <v>1.2204000000040001</v>
      </c>
      <c r="AE138">
        <v>77</v>
      </c>
      <c r="AF138">
        <f t="shared" si="29"/>
        <v>0.77</v>
      </c>
      <c r="AG138">
        <f t="shared" si="33"/>
        <v>0.76</v>
      </c>
      <c r="AH138">
        <f t="shared" si="30"/>
        <v>0.73884684918521393</v>
      </c>
      <c r="AI138">
        <f t="shared" si="31"/>
        <v>0.87782785473323832</v>
      </c>
      <c r="AJ138">
        <f t="shared" si="32"/>
        <v>0.11782785473323831</v>
      </c>
    </row>
    <row r="139" spans="4:36" x14ac:dyDescent="0.25">
      <c r="D139">
        <v>0.30510000000100002</v>
      </c>
      <c r="E139">
        <f t="shared" si="25"/>
        <v>-2.208924884905775</v>
      </c>
      <c r="O139">
        <v>78</v>
      </c>
      <c r="P139">
        <v>1.2204000000040001</v>
      </c>
      <c r="Q139">
        <f t="shared" si="26"/>
        <v>0.77500000000000002</v>
      </c>
      <c r="R139">
        <f t="shared" si="27"/>
        <v>0.75541502636046909</v>
      </c>
      <c r="S139">
        <f t="shared" si="28"/>
        <v>1.1641967413441838</v>
      </c>
      <c r="AC139">
        <v>0.30510000000100002</v>
      </c>
      <c r="AD139">
        <v>1.2204000000040001</v>
      </c>
      <c r="AE139">
        <v>78</v>
      </c>
      <c r="AF139">
        <f t="shared" si="29"/>
        <v>0.78</v>
      </c>
      <c r="AG139">
        <f t="shared" si="33"/>
        <v>0.77</v>
      </c>
      <c r="AH139">
        <f t="shared" si="30"/>
        <v>0.77219321418868503</v>
      </c>
      <c r="AI139">
        <f t="shared" si="31"/>
        <v>0.87782785473323832</v>
      </c>
      <c r="AJ139">
        <f t="shared" si="32"/>
        <v>0.1078278547332383</v>
      </c>
    </row>
    <row r="140" spans="4:36" x14ac:dyDescent="0.25">
      <c r="D140">
        <v>1.2214467787800001</v>
      </c>
      <c r="E140">
        <f t="shared" si="25"/>
        <v>1.1680543968966914</v>
      </c>
      <c r="O140">
        <v>79</v>
      </c>
      <c r="P140">
        <v>1.2204000000040001</v>
      </c>
      <c r="Q140">
        <f t="shared" si="26"/>
        <v>0.78500000000000003</v>
      </c>
      <c r="R140">
        <f t="shared" si="27"/>
        <v>0.78919165265822189</v>
      </c>
      <c r="S140">
        <f t="shared" si="28"/>
        <v>1.1641967413441838</v>
      </c>
      <c r="AC140">
        <v>1.2214467787800001</v>
      </c>
      <c r="AD140">
        <v>1.2204000000040001</v>
      </c>
      <c r="AE140">
        <v>79</v>
      </c>
      <c r="AF140">
        <f t="shared" si="29"/>
        <v>0.79</v>
      </c>
      <c r="AG140">
        <f t="shared" si="33"/>
        <v>0.78</v>
      </c>
      <c r="AH140">
        <f t="shared" si="30"/>
        <v>0.80642124701824058</v>
      </c>
      <c r="AI140">
        <f t="shared" si="31"/>
        <v>0.87782785473323832</v>
      </c>
      <c r="AJ140">
        <f t="shared" si="32"/>
        <v>9.7827854733238295E-2</v>
      </c>
    </row>
    <row r="141" spans="4:36" x14ac:dyDescent="0.25">
      <c r="D141">
        <v>1.2204000000040001</v>
      </c>
      <c r="E141">
        <f t="shared" si="25"/>
        <v>1.1641967413441803</v>
      </c>
      <c r="O141">
        <v>80</v>
      </c>
      <c r="P141">
        <v>1.2204000000040001</v>
      </c>
      <c r="Q141">
        <f t="shared" si="26"/>
        <v>0.79500000000000004</v>
      </c>
      <c r="R141">
        <f t="shared" si="27"/>
        <v>0.82389363033855767</v>
      </c>
      <c r="S141">
        <f t="shared" si="28"/>
        <v>1.1641967413441838</v>
      </c>
      <c r="AC141">
        <v>1.2204000000040001</v>
      </c>
      <c r="AD141">
        <v>1.2204000000040001</v>
      </c>
      <c r="AE141">
        <v>80</v>
      </c>
      <c r="AF141">
        <f t="shared" si="29"/>
        <v>0.8</v>
      </c>
      <c r="AG141">
        <f t="shared" si="33"/>
        <v>0.79</v>
      </c>
      <c r="AH141">
        <f t="shared" si="30"/>
        <v>0.84162123357291474</v>
      </c>
      <c r="AI141">
        <f t="shared" si="31"/>
        <v>0.87782785473323832</v>
      </c>
      <c r="AJ141">
        <f t="shared" si="32"/>
        <v>8.7827854733238286E-2</v>
      </c>
    </row>
    <row r="142" spans="4:36" x14ac:dyDescent="0.25">
      <c r="D142">
        <v>0.61020000000200003</v>
      </c>
      <c r="E142">
        <f t="shared" si="25"/>
        <v>-1.0845510094891233</v>
      </c>
      <c r="O142">
        <v>81</v>
      </c>
      <c r="P142">
        <v>1.2204000000040001</v>
      </c>
      <c r="Q142">
        <f t="shared" si="26"/>
        <v>0.80500000000000005</v>
      </c>
      <c r="R142">
        <f t="shared" si="27"/>
        <v>0.85961736424191149</v>
      </c>
      <c r="S142">
        <f t="shared" si="28"/>
        <v>1.1641967413441838</v>
      </c>
      <c r="AC142">
        <v>0.61020000000200003</v>
      </c>
      <c r="AD142">
        <v>1.2204000000040001</v>
      </c>
      <c r="AE142">
        <v>81</v>
      </c>
      <c r="AF142">
        <f t="shared" si="29"/>
        <v>0.81</v>
      </c>
      <c r="AG142">
        <f t="shared" si="33"/>
        <v>0.8</v>
      </c>
      <c r="AH142">
        <f t="shared" si="30"/>
        <v>0.87789629505122857</v>
      </c>
      <c r="AI142">
        <f t="shared" si="31"/>
        <v>0.87782785473323832</v>
      </c>
      <c r="AJ142">
        <f t="shared" si="32"/>
        <v>7.7827854733238278E-2</v>
      </c>
    </row>
    <row r="143" spans="4:36" x14ac:dyDescent="0.25">
      <c r="D143">
        <v>0.91530000000300005</v>
      </c>
      <c r="E143">
        <f t="shared" si="25"/>
        <v>3.9822865927528532E-2</v>
      </c>
      <c r="O143">
        <v>82</v>
      </c>
      <c r="P143">
        <v>1.2204000000040001</v>
      </c>
      <c r="Q143">
        <f t="shared" si="26"/>
        <v>0.81499999999999995</v>
      </c>
      <c r="R143">
        <f t="shared" si="27"/>
        <v>0.89647336400191591</v>
      </c>
      <c r="S143">
        <f t="shared" si="28"/>
        <v>1.1641967413441838</v>
      </c>
      <c r="AC143">
        <v>0.91530000000300005</v>
      </c>
      <c r="AD143">
        <v>1.2204000000040001</v>
      </c>
      <c r="AE143">
        <v>82</v>
      </c>
      <c r="AF143">
        <f t="shared" si="29"/>
        <v>0.82</v>
      </c>
      <c r="AG143">
        <f t="shared" si="33"/>
        <v>0.81</v>
      </c>
      <c r="AH143">
        <f t="shared" si="30"/>
        <v>0.91536508784281256</v>
      </c>
      <c r="AI143">
        <f t="shared" si="31"/>
        <v>0.87782785473323832</v>
      </c>
      <c r="AJ143">
        <f t="shared" si="32"/>
        <v>6.7827854733238269E-2</v>
      </c>
    </row>
    <row r="144" spans="4:36" x14ac:dyDescent="0.25">
      <c r="D144">
        <v>0.61020000000200003</v>
      </c>
      <c r="E144">
        <f t="shared" si="25"/>
        <v>-1.0845510094891233</v>
      </c>
      <c r="O144">
        <v>83</v>
      </c>
      <c r="P144">
        <v>1.2204000000040001</v>
      </c>
      <c r="Q144">
        <f t="shared" si="26"/>
        <v>0.82499999999999996</v>
      </c>
      <c r="R144">
        <f t="shared" si="27"/>
        <v>0.9345892910734801</v>
      </c>
      <c r="S144">
        <f t="shared" si="28"/>
        <v>1.1641967413441838</v>
      </c>
      <c r="AC144">
        <v>0.61020000000200003</v>
      </c>
      <c r="AD144">
        <v>1.2204000000040001</v>
      </c>
      <c r="AE144">
        <v>83</v>
      </c>
      <c r="AF144">
        <f t="shared" si="29"/>
        <v>0.83</v>
      </c>
      <c r="AG144">
        <f t="shared" si="33"/>
        <v>0.82</v>
      </c>
      <c r="AH144">
        <f t="shared" si="30"/>
        <v>0.95416525314619549</v>
      </c>
      <c r="AI144">
        <f t="shared" si="31"/>
        <v>0.87782785473323832</v>
      </c>
      <c r="AJ144">
        <f t="shared" si="32"/>
        <v>5.7827854733238371E-2</v>
      </c>
    </row>
    <row r="145" spans="4:36" x14ac:dyDescent="0.25">
      <c r="D145">
        <v>0.91530000000300005</v>
      </c>
      <c r="E145">
        <f t="shared" si="25"/>
        <v>3.9822865927528532E-2</v>
      </c>
      <c r="O145">
        <v>84</v>
      </c>
      <c r="P145">
        <v>1.2204000000040001</v>
      </c>
      <c r="Q145">
        <f t="shared" si="26"/>
        <v>0.83499999999999996</v>
      </c>
      <c r="R145">
        <f t="shared" si="27"/>
        <v>0.97411387705930974</v>
      </c>
      <c r="S145">
        <f t="shared" si="28"/>
        <v>1.1641967413441838</v>
      </c>
      <c r="AC145">
        <v>0.91530000000300005</v>
      </c>
      <c r="AD145">
        <v>1.2204000000040001</v>
      </c>
      <c r="AE145">
        <v>84</v>
      </c>
      <c r="AF145">
        <f t="shared" si="29"/>
        <v>0.84</v>
      </c>
      <c r="AG145">
        <f t="shared" si="33"/>
        <v>0.83</v>
      </c>
      <c r="AH145">
        <f t="shared" si="30"/>
        <v>0.9944578832097497</v>
      </c>
      <c r="AI145">
        <f t="shared" si="31"/>
        <v>0.87782785473323832</v>
      </c>
      <c r="AJ145">
        <f t="shared" si="32"/>
        <v>4.7827854733238362E-2</v>
      </c>
    </row>
    <row r="146" spans="4:36" x14ac:dyDescent="0.25">
      <c r="D146">
        <v>0.91530000000300005</v>
      </c>
      <c r="E146">
        <f t="shared" si="25"/>
        <v>3.9822865927528532E-2</v>
      </c>
      <c r="O146">
        <v>85</v>
      </c>
      <c r="P146">
        <v>1.2204000000040001</v>
      </c>
      <c r="Q146">
        <f t="shared" si="26"/>
        <v>0.84499999999999997</v>
      </c>
      <c r="R146">
        <f t="shared" si="27"/>
        <v>1.0152220332170301</v>
      </c>
      <c r="S146">
        <f t="shared" si="28"/>
        <v>1.1641967413441838</v>
      </c>
      <c r="AC146">
        <v>0.91530000000300005</v>
      </c>
      <c r="AD146">
        <v>1.2204000000040001</v>
      </c>
      <c r="AE146">
        <v>85</v>
      </c>
      <c r="AF146">
        <f t="shared" si="29"/>
        <v>0.85</v>
      </c>
      <c r="AG146">
        <f t="shared" si="33"/>
        <v>0.84</v>
      </c>
      <c r="AH146">
        <f t="shared" si="30"/>
        <v>1.0364333894937898</v>
      </c>
      <c r="AI146">
        <f t="shared" si="31"/>
        <v>0.87782785473323832</v>
      </c>
      <c r="AJ146">
        <f t="shared" si="32"/>
        <v>3.7827854733238353E-2</v>
      </c>
    </row>
    <row r="147" spans="4:36" x14ac:dyDescent="0.25">
      <c r="D147">
        <v>1.2204000000040001</v>
      </c>
      <c r="E147">
        <f t="shared" si="25"/>
        <v>1.1641967413441803</v>
      </c>
      <c r="O147">
        <v>86</v>
      </c>
      <c r="P147">
        <v>1.2204000000040001</v>
      </c>
      <c r="Q147">
        <f t="shared" si="26"/>
        <v>0.85499999999999998</v>
      </c>
      <c r="R147">
        <f t="shared" si="27"/>
        <v>1.058121617684777</v>
      </c>
      <c r="S147">
        <f t="shared" si="28"/>
        <v>1.1641967413441838</v>
      </c>
      <c r="AC147">
        <v>1.2204000000040001</v>
      </c>
      <c r="AD147">
        <v>1.2204000000040001</v>
      </c>
      <c r="AE147">
        <v>86</v>
      </c>
      <c r="AF147">
        <f t="shared" si="29"/>
        <v>0.86</v>
      </c>
      <c r="AG147">
        <f t="shared" si="33"/>
        <v>0.85</v>
      </c>
      <c r="AH147">
        <f t="shared" si="30"/>
        <v>1.0803193408149565</v>
      </c>
      <c r="AI147">
        <f t="shared" si="31"/>
        <v>0.87782785473323832</v>
      </c>
      <c r="AJ147">
        <f t="shared" si="32"/>
        <v>2.7827854733238344E-2</v>
      </c>
    </row>
    <row r="148" spans="4:36" x14ac:dyDescent="0.25">
      <c r="D148">
        <v>0.61020000000200003</v>
      </c>
      <c r="E148">
        <f t="shared" si="25"/>
        <v>-1.0845510094891233</v>
      </c>
      <c r="O148">
        <v>87</v>
      </c>
      <c r="P148">
        <v>1.2204000000040001</v>
      </c>
      <c r="Q148">
        <f t="shared" si="26"/>
        <v>0.86499999999999999</v>
      </c>
      <c r="R148">
        <f t="shared" si="27"/>
        <v>1.1030625561995977</v>
      </c>
      <c r="S148">
        <f t="shared" si="28"/>
        <v>1.1641967413441838</v>
      </c>
      <c r="AC148">
        <v>0.61020000000200003</v>
      </c>
      <c r="AD148">
        <v>1.2204000000040001</v>
      </c>
      <c r="AE148">
        <v>87</v>
      </c>
      <c r="AF148">
        <f t="shared" si="29"/>
        <v>0.87</v>
      </c>
      <c r="AG148">
        <f t="shared" si="33"/>
        <v>0.86</v>
      </c>
      <c r="AH148">
        <f t="shared" si="30"/>
        <v>1.1263911290388013</v>
      </c>
      <c r="AI148">
        <f t="shared" si="31"/>
        <v>0.87782785473323832</v>
      </c>
      <c r="AJ148">
        <f t="shared" si="32"/>
        <v>1.7827854733238335E-2</v>
      </c>
    </row>
    <row r="149" spans="4:36" x14ac:dyDescent="0.25">
      <c r="D149">
        <v>1.2204000000040001</v>
      </c>
      <c r="E149">
        <f t="shared" si="25"/>
        <v>1.1641967413441803</v>
      </c>
      <c r="O149">
        <v>88</v>
      </c>
      <c r="P149">
        <v>1.2204000000040001</v>
      </c>
      <c r="Q149">
        <f t="shared" si="26"/>
        <v>0.875</v>
      </c>
      <c r="R149">
        <f t="shared" si="27"/>
        <v>1.1503493803760083</v>
      </c>
      <c r="S149">
        <f t="shared" si="28"/>
        <v>1.1641967413441838</v>
      </c>
      <c r="AC149">
        <v>1.2204000000040001</v>
      </c>
      <c r="AD149">
        <v>1.2204000000040001</v>
      </c>
      <c r="AE149">
        <v>88</v>
      </c>
      <c r="AF149">
        <f t="shared" si="29"/>
        <v>0.88</v>
      </c>
      <c r="AG149">
        <f t="shared" si="33"/>
        <v>0.87</v>
      </c>
      <c r="AH149">
        <f t="shared" si="30"/>
        <v>1.1749867920660904</v>
      </c>
      <c r="AI149">
        <f t="shared" si="31"/>
        <v>0.87782785473323832</v>
      </c>
      <c r="AJ149">
        <f t="shared" si="32"/>
        <v>7.8278547332383264E-3</v>
      </c>
    </row>
    <row r="150" spans="4:36" x14ac:dyDescent="0.25">
      <c r="D150">
        <v>1.221454586945</v>
      </c>
      <c r="E150">
        <f t="shared" si="25"/>
        <v>1.1680831720416958</v>
      </c>
      <c r="O150">
        <v>89</v>
      </c>
      <c r="P150">
        <v>1.2204000000040001</v>
      </c>
      <c r="Q150">
        <f t="shared" si="26"/>
        <v>0.88500000000000001</v>
      </c>
      <c r="R150">
        <f t="shared" si="27"/>
        <v>1.2003588580308597</v>
      </c>
      <c r="S150">
        <f t="shared" si="28"/>
        <v>1.1641967413441838</v>
      </c>
      <c r="AC150">
        <v>1.221454586945</v>
      </c>
      <c r="AD150">
        <v>1.2204000000040001</v>
      </c>
      <c r="AE150">
        <v>89</v>
      </c>
      <c r="AF150">
        <f t="shared" si="29"/>
        <v>0.89</v>
      </c>
      <c r="AG150">
        <f t="shared" si="33"/>
        <v>0.88</v>
      </c>
      <c r="AH150">
        <f t="shared" si="30"/>
        <v>1.2265281200366105</v>
      </c>
      <c r="AI150">
        <f t="shared" si="31"/>
        <v>0.87782785473323832</v>
      </c>
      <c r="AJ150">
        <f t="shared" si="32"/>
        <v>2.1721452667616825E-3</v>
      </c>
    </row>
    <row r="151" spans="4:36" x14ac:dyDescent="0.25">
      <c r="D151">
        <v>0.91530000000300005</v>
      </c>
      <c r="E151">
        <f t="shared" si="25"/>
        <v>3.9822865927528532E-2</v>
      </c>
      <c r="O151">
        <v>90</v>
      </c>
      <c r="P151">
        <v>1.2204000000040001</v>
      </c>
      <c r="Q151">
        <f t="shared" si="26"/>
        <v>0.89500000000000002</v>
      </c>
      <c r="R151">
        <f t="shared" si="27"/>
        <v>1.2535654384704511</v>
      </c>
      <c r="S151">
        <f t="shared" si="28"/>
        <v>1.1641967413441838</v>
      </c>
      <c r="AC151">
        <v>0.91530000000300005</v>
      </c>
      <c r="AD151">
        <v>1.2204000000040001</v>
      </c>
      <c r="AE151">
        <v>90</v>
      </c>
      <c r="AF151">
        <f t="shared" si="29"/>
        <v>0.9</v>
      </c>
      <c r="AG151">
        <f t="shared" si="33"/>
        <v>0.89</v>
      </c>
      <c r="AH151">
        <f t="shared" si="30"/>
        <v>1.2815515655446006</v>
      </c>
      <c r="AI151">
        <f t="shared" si="31"/>
        <v>0.87782785473323832</v>
      </c>
      <c r="AJ151">
        <f t="shared" si="32"/>
        <v>1.2172145266761691E-2</v>
      </c>
    </row>
    <row r="152" spans="4:36" x14ac:dyDescent="0.25">
      <c r="D152">
        <v>0.91530000000300005</v>
      </c>
      <c r="E152">
        <f t="shared" si="25"/>
        <v>3.9822865927528532E-2</v>
      </c>
      <c r="O152">
        <v>91</v>
      </c>
      <c r="P152">
        <v>1.2205257633519999</v>
      </c>
      <c r="Q152">
        <f t="shared" si="26"/>
        <v>0.90500000000000003</v>
      </c>
      <c r="R152">
        <f t="shared" si="27"/>
        <v>1.3105791121681303</v>
      </c>
      <c r="S152">
        <f t="shared" si="28"/>
        <v>1.1646602124126055</v>
      </c>
      <c r="AC152">
        <v>0.91530000000300005</v>
      </c>
      <c r="AD152">
        <v>1.2205257633519999</v>
      </c>
      <c r="AE152">
        <v>91</v>
      </c>
      <c r="AF152">
        <f t="shared" si="29"/>
        <v>0.91</v>
      </c>
      <c r="AG152">
        <f t="shared" si="33"/>
        <v>0.9</v>
      </c>
      <c r="AH152">
        <f t="shared" si="30"/>
        <v>1.3407550336902161</v>
      </c>
      <c r="AI152">
        <f t="shared" si="31"/>
        <v>0.87792171982847167</v>
      </c>
      <c r="AJ152">
        <f t="shared" si="32"/>
        <v>2.2078280171528353E-2</v>
      </c>
    </row>
    <row r="153" spans="4:36" x14ac:dyDescent="0.25">
      <c r="D153">
        <v>0.61020000000200003</v>
      </c>
      <c r="E153">
        <f t="shared" si="25"/>
        <v>-1.0845510094891233</v>
      </c>
      <c r="O153">
        <v>92</v>
      </c>
      <c r="P153">
        <v>1.220789647273</v>
      </c>
      <c r="Q153">
        <f t="shared" si="26"/>
        <v>0.91500000000000004</v>
      </c>
      <c r="R153">
        <f t="shared" si="27"/>
        <v>1.3722038089987258</v>
      </c>
      <c r="S153">
        <f t="shared" si="28"/>
        <v>1.1656326941789577</v>
      </c>
      <c r="AC153">
        <v>0.61020000000200003</v>
      </c>
      <c r="AD153">
        <v>1.220789647273</v>
      </c>
      <c r="AE153">
        <v>92</v>
      </c>
      <c r="AF153">
        <f t="shared" si="29"/>
        <v>0.92</v>
      </c>
      <c r="AG153">
        <f t="shared" si="33"/>
        <v>0.91</v>
      </c>
      <c r="AH153">
        <f t="shared" si="30"/>
        <v>1.4050715603096329</v>
      </c>
      <c r="AI153">
        <f t="shared" si="31"/>
        <v>0.87811850835409044</v>
      </c>
      <c r="AJ153">
        <f t="shared" si="32"/>
        <v>3.1881491645909588E-2</v>
      </c>
    </row>
    <row r="154" spans="4:36" x14ac:dyDescent="0.25">
      <c r="D154">
        <v>0.30510000000100002</v>
      </c>
      <c r="E154">
        <f t="shared" si="25"/>
        <v>-2.208924884905775</v>
      </c>
      <c r="O154">
        <v>93</v>
      </c>
      <c r="P154">
        <v>1.2208513528260001</v>
      </c>
      <c r="Q154">
        <f t="shared" si="26"/>
        <v>0.92500000000000004</v>
      </c>
      <c r="R154">
        <f t="shared" si="27"/>
        <v>1.4395314709384563</v>
      </c>
      <c r="S154">
        <f t="shared" si="28"/>
        <v>1.1658600953974474</v>
      </c>
      <c r="AC154">
        <v>0.30510000000100002</v>
      </c>
      <c r="AD154">
        <v>1.2208513528260001</v>
      </c>
      <c r="AE154">
        <v>93</v>
      </c>
      <c r="AF154">
        <f t="shared" si="29"/>
        <v>0.93</v>
      </c>
      <c r="AG154">
        <f t="shared" si="33"/>
        <v>0.92</v>
      </c>
      <c r="AH154">
        <f t="shared" si="30"/>
        <v>1.4757910281791713</v>
      </c>
      <c r="AI154">
        <f t="shared" si="31"/>
        <v>0.8781644924262324</v>
      </c>
      <c r="AJ154">
        <f t="shared" si="32"/>
        <v>4.1835507573767639E-2</v>
      </c>
    </row>
    <row r="155" spans="4:36" x14ac:dyDescent="0.25">
      <c r="D155">
        <v>1.25854821737</v>
      </c>
      <c r="E155">
        <f t="shared" si="25"/>
        <v>1.3047829720878892</v>
      </c>
      <c r="O155">
        <v>94</v>
      </c>
      <c r="P155">
        <v>1.2214467787800001</v>
      </c>
      <c r="Q155">
        <f t="shared" si="26"/>
        <v>0.93500000000000005</v>
      </c>
      <c r="R155">
        <f t="shared" si="27"/>
        <v>1.5141018876192844</v>
      </c>
      <c r="S155">
        <f t="shared" si="28"/>
        <v>1.168054396896695</v>
      </c>
      <c r="AC155">
        <v>1.25854821737</v>
      </c>
      <c r="AD155">
        <v>1.2214467787800001</v>
      </c>
      <c r="AE155">
        <v>94</v>
      </c>
      <c r="AF155">
        <f t="shared" si="29"/>
        <v>0.94</v>
      </c>
      <c r="AG155">
        <f t="shared" si="33"/>
        <v>0.93</v>
      </c>
      <c r="AH155">
        <f t="shared" si="30"/>
        <v>1.5547735945968528</v>
      </c>
      <c r="AI155">
        <f t="shared" si="31"/>
        <v>0.87860758821914797</v>
      </c>
      <c r="AJ155">
        <f t="shared" si="32"/>
        <v>5.1392411780852076E-2</v>
      </c>
    </row>
    <row r="156" spans="4:36" x14ac:dyDescent="0.25">
      <c r="D156">
        <v>1.2204000000040001</v>
      </c>
      <c r="E156">
        <f t="shared" si="25"/>
        <v>1.1641967413441803</v>
      </c>
      <c r="O156">
        <v>95</v>
      </c>
      <c r="P156">
        <v>1.221454586945</v>
      </c>
      <c r="Q156">
        <f t="shared" si="26"/>
        <v>0.94499999999999995</v>
      </c>
      <c r="R156">
        <f t="shared" si="27"/>
        <v>1.5981931399228169</v>
      </c>
      <c r="S156">
        <f t="shared" si="28"/>
        <v>1.1680831720416993</v>
      </c>
      <c r="AC156">
        <v>1.2204000000040001</v>
      </c>
      <c r="AD156">
        <v>1.221454586945</v>
      </c>
      <c r="AE156">
        <v>95</v>
      </c>
      <c r="AF156">
        <f t="shared" si="29"/>
        <v>0.95</v>
      </c>
      <c r="AG156">
        <f t="shared" si="33"/>
        <v>0.94</v>
      </c>
      <c r="AH156">
        <f t="shared" si="30"/>
        <v>1.6448536269514715</v>
      </c>
      <c r="AI156">
        <f t="shared" si="31"/>
        <v>0.87861339125450466</v>
      </c>
      <c r="AJ156">
        <f t="shared" si="32"/>
        <v>6.1386608745495286E-2</v>
      </c>
    </row>
    <row r="157" spans="4:36" x14ac:dyDescent="0.25">
      <c r="D157">
        <v>0.91530000000300005</v>
      </c>
      <c r="E157">
        <f t="shared" si="25"/>
        <v>3.9822865927528532E-2</v>
      </c>
      <c r="O157">
        <v>96</v>
      </c>
      <c r="P157">
        <v>1.221610090177</v>
      </c>
      <c r="Q157">
        <f t="shared" si="26"/>
        <v>0.95499999999999996</v>
      </c>
      <c r="R157">
        <f t="shared" si="27"/>
        <v>1.6953977102721358</v>
      </c>
      <c r="S157">
        <f>STANDARDIZE(P157,$P$162,$P$163)</f>
        <v>1.1686562424173239</v>
      </c>
      <c r="AC157">
        <v>0.91530000000300005</v>
      </c>
      <c r="AD157">
        <v>1.221610090177</v>
      </c>
      <c r="AE157">
        <v>96</v>
      </c>
      <c r="AF157">
        <f t="shared" si="29"/>
        <v>0.96</v>
      </c>
      <c r="AG157">
        <f t="shared" si="33"/>
        <v>0.95</v>
      </c>
      <c r="AH157">
        <f t="shared" si="30"/>
        <v>1.7506860712521695</v>
      </c>
      <c r="AI157">
        <f t="shared" si="31"/>
        <v>0.87872892077825315</v>
      </c>
      <c r="AJ157">
        <f t="shared" si="32"/>
        <v>7.1271079221746803E-2</v>
      </c>
    </row>
    <row r="158" spans="4:36" x14ac:dyDescent="0.25">
      <c r="D158">
        <v>0.91647944517299995</v>
      </c>
      <c r="E158">
        <f t="shared" si="25"/>
        <v>4.4169432091507213E-2</v>
      </c>
      <c r="O158">
        <v>97</v>
      </c>
      <c r="P158">
        <v>1.222507013815</v>
      </c>
      <c r="Q158">
        <f t="shared" si="26"/>
        <v>0.96499999999999997</v>
      </c>
      <c r="R158">
        <f t="shared" si="27"/>
        <v>1.8119106729525971</v>
      </c>
      <c r="S158">
        <f t="shared" si="28"/>
        <v>1.1719616423085322</v>
      </c>
      <c r="AC158">
        <v>0.91647944517299995</v>
      </c>
      <c r="AD158">
        <v>1.222507013815</v>
      </c>
      <c r="AE158">
        <v>97</v>
      </c>
      <c r="AF158">
        <f t="shared" si="29"/>
        <v>0.97</v>
      </c>
      <c r="AG158">
        <f t="shared" si="33"/>
        <v>0.96</v>
      </c>
      <c r="AH158">
        <f t="shared" si="30"/>
        <v>1.8807936081512504</v>
      </c>
      <c r="AI158">
        <f t="shared" si="31"/>
        <v>0.8793937717185274</v>
      </c>
      <c r="AJ158">
        <f t="shared" si="32"/>
        <v>8.0606228281472569E-2</v>
      </c>
    </row>
    <row r="159" spans="4:36" x14ac:dyDescent="0.25">
      <c r="D159">
        <v>0.61096771642100001</v>
      </c>
      <c r="E159">
        <f t="shared" si="25"/>
        <v>-1.0817217722382246</v>
      </c>
      <c r="O159">
        <v>98</v>
      </c>
      <c r="P159">
        <v>1.25854821737</v>
      </c>
      <c r="Q159">
        <f t="shared" si="26"/>
        <v>0.97499999999999998</v>
      </c>
      <c r="R159">
        <f t="shared" si="27"/>
        <v>1.9599639845400536</v>
      </c>
      <c r="S159">
        <f t="shared" si="28"/>
        <v>1.3047829720878932</v>
      </c>
      <c r="AC159">
        <v>0.61096771642100001</v>
      </c>
      <c r="AD159">
        <v>1.25854821737</v>
      </c>
      <c r="AE159">
        <v>98</v>
      </c>
      <c r="AF159">
        <f t="shared" si="29"/>
        <v>0.98</v>
      </c>
      <c r="AG159">
        <f t="shared" si="33"/>
        <v>0.97</v>
      </c>
      <c r="AH159">
        <f t="shared" si="30"/>
        <v>2.0537489106318221</v>
      </c>
      <c r="AI159">
        <f t="shared" si="31"/>
        <v>0.90401662052990706</v>
      </c>
      <c r="AJ159">
        <f t="shared" si="32"/>
        <v>6.5983379470092918E-2</v>
      </c>
    </row>
    <row r="160" spans="4:36" x14ac:dyDescent="0.25">
      <c r="D160">
        <v>1.2204000000040001</v>
      </c>
      <c r="E160">
        <f t="shared" si="25"/>
        <v>1.1641967413441803</v>
      </c>
      <c r="O160">
        <v>99</v>
      </c>
      <c r="P160">
        <v>1.5255000000050001</v>
      </c>
      <c r="Q160">
        <f t="shared" si="26"/>
        <v>0.98499999999999999</v>
      </c>
      <c r="R160">
        <f t="shared" si="27"/>
        <v>2.1700903775845601</v>
      </c>
      <c r="S160">
        <f t="shared" si="28"/>
        <v>2.2885706167608397</v>
      </c>
      <c r="AC160">
        <v>1.2204000000040001</v>
      </c>
      <c r="AD160">
        <v>1.5255000000050001</v>
      </c>
      <c r="AE160">
        <v>99</v>
      </c>
      <c r="AF160">
        <f t="shared" si="29"/>
        <v>0.99</v>
      </c>
      <c r="AG160">
        <f t="shared" si="33"/>
        <v>0.98</v>
      </c>
      <c r="AH160">
        <f t="shared" si="30"/>
        <v>2.3263478740408408</v>
      </c>
      <c r="AI160">
        <f t="shared" si="31"/>
        <v>0.98894784362114896</v>
      </c>
      <c r="AJ160">
        <f t="shared" si="32"/>
        <v>8.9478436211489765E-3</v>
      </c>
    </row>
    <row r="161" spans="3:36" x14ac:dyDescent="0.25">
      <c r="D161">
        <v>0.91530000000300005</v>
      </c>
      <c r="E161">
        <f t="shared" si="25"/>
        <v>3.9822865927528532E-2</v>
      </c>
      <c r="O161">
        <v>100</v>
      </c>
      <c r="P161">
        <v>1.5506994742060001</v>
      </c>
      <c r="Q161">
        <f>(O161-0.5)/100</f>
        <v>0.995</v>
      </c>
      <c r="R161">
        <f>_xlfn.NORM.S.INV(Q161)</f>
        <v>2.5758293035488999</v>
      </c>
      <c r="S161">
        <f>STANDARDIZE(P161,$P$162,$P$163)</f>
        <v>2.3814373177301857</v>
      </c>
      <c r="AC161">
        <v>0.91530000000300005</v>
      </c>
      <c r="AD161">
        <v>1.5506994742060001</v>
      </c>
      <c r="AE161">
        <v>100</v>
      </c>
      <c r="AF161">
        <f t="shared" si="29"/>
        <v>1</v>
      </c>
      <c r="AG161">
        <f t="shared" si="33"/>
        <v>0.99</v>
      </c>
      <c r="AH161" t="str">
        <f t="shared" si="30"/>
        <v/>
      </c>
      <c r="AI161">
        <f t="shared" si="31"/>
        <v>0.99137738728820168</v>
      </c>
      <c r="AJ161">
        <f t="shared" si="32"/>
        <v>1.3773872882016924E-3</v>
      </c>
    </row>
    <row r="162" spans="3:36" x14ac:dyDescent="0.25">
      <c r="C162" t="s">
        <v>29</v>
      </c>
      <c r="D162" s="7">
        <f>AVERAGE(D62:D161)</f>
        <v>0.90449402464180051</v>
      </c>
      <c r="O162" t="s">
        <v>29</v>
      </c>
      <c r="P162" s="7">
        <f>AVERAGE(P62:P161)</f>
        <v>0.90449402464180073</v>
      </c>
    </row>
    <row r="163" spans="3:36" x14ac:dyDescent="0.25">
      <c r="C163" t="s">
        <v>30</v>
      </c>
      <c r="D163">
        <f>STDEV(D62:D161)</f>
        <v>0.27135102181909121</v>
      </c>
      <c r="O163" t="s">
        <v>30</v>
      </c>
      <c r="P163">
        <f>STDEV(P62:P161)</f>
        <v>0.27135102181909021</v>
      </c>
    </row>
    <row r="164" spans="3:36" x14ac:dyDescent="0.25">
      <c r="C164" t="s">
        <v>33</v>
      </c>
      <c r="D164">
        <f>SKEW(D62:D161)</f>
        <v>-0.34940133072128365</v>
      </c>
    </row>
  </sheetData>
  <sortState xmlns:xlrd2="http://schemas.microsoft.com/office/spreadsheetml/2017/richdata2" ref="AD5:AD54">
    <sortCondition ref="AD5"/>
  </sortState>
  <hyperlinks>
    <hyperlink ref="B1" r:id="rId1" xr:uid="{F105CD29-8A17-4EAC-98D6-18F43AF3306F}"/>
    <hyperlink ref="B2" r:id="rId2" xr:uid="{6D4BAFBE-A532-44D4-A8B2-37DA1423BD3B}"/>
  </hyperlinks>
  <pageMargins left="0.7" right="0.7" top="0.75" bottom="0.75" header="0.3" footer="0.3"/>
  <pageSetup orientation="portrait" horizontalDpi="300" verticalDpi="300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8E32-D847-46DD-A9C2-FCA6CC8CF645}">
  <dimension ref="A1:U102"/>
  <sheetViews>
    <sheetView workbookViewId="0">
      <selection activeCell="G29" sqref="G29"/>
    </sheetView>
  </sheetViews>
  <sheetFormatPr defaultRowHeight="15" x14ac:dyDescent="0.25"/>
  <cols>
    <col min="1" max="1" width="22.28515625" bestFit="1" customWidth="1"/>
  </cols>
  <sheetData>
    <row r="1" spans="1:21" ht="18.75" x14ac:dyDescent="0.3">
      <c r="A1" s="2" t="s">
        <v>47</v>
      </c>
      <c r="B1" s="5">
        <v>1</v>
      </c>
      <c r="C1" s="5">
        <v>2</v>
      </c>
      <c r="D1" s="5">
        <v>3</v>
      </c>
      <c r="E1" s="5">
        <v>4</v>
      </c>
      <c r="F1" s="5">
        <v>5</v>
      </c>
    </row>
    <row r="2" spans="1:21" ht="15.75" thickBot="1" x14ac:dyDescent="0.3">
      <c r="B2">
        <v>2.4300000003000002E-2</v>
      </c>
      <c r="C2">
        <v>0.10696251452199999</v>
      </c>
      <c r="D2">
        <v>0.91530000000300005</v>
      </c>
      <c r="E2">
        <v>9.0153000000030001</v>
      </c>
      <c r="F2">
        <v>90.015300000002995</v>
      </c>
    </row>
    <row r="3" spans="1:21" x14ac:dyDescent="0.25">
      <c r="B3">
        <v>2.4644617290999999E-2</v>
      </c>
      <c r="C3">
        <v>7.0200000001999996E-2</v>
      </c>
      <c r="D3">
        <v>0.91530000000300005</v>
      </c>
      <c r="E3">
        <v>6.0102000000020004</v>
      </c>
      <c r="F3">
        <v>60.010200000002001</v>
      </c>
      <c r="H3" s="18" t="s">
        <v>64</v>
      </c>
      <c r="I3" s="18"/>
      <c r="K3" s="18" t="s">
        <v>79</v>
      </c>
      <c r="L3" s="18"/>
      <c r="N3" s="18" t="s">
        <v>80</v>
      </c>
      <c r="O3" s="18"/>
      <c r="Q3" s="18" t="s">
        <v>81</v>
      </c>
      <c r="R3" s="18"/>
      <c r="T3" s="18" t="s">
        <v>78</v>
      </c>
      <c r="U3" s="18"/>
    </row>
    <row r="4" spans="1:21" x14ac:dyDescent="0.25">
      <c r="B4">
        <v>1.6200000002E-2</v>
      </c>
      <c r="C4">
        <v>0.14040000000399999</v>
      </c>
      <c r="D4">
        <v>1.2204000000040001</v>
      </c>
      <c r="E4">
        <v>6.0102000000020004</v>
      </c>
      <c r="F4">
        <v>120.020444444448</v>
      </c>
      <c r="H4" s="16"/>
      <c r="I4" s="16"/>
      <c r="K4" s="16"/>
      <c r="L4" s="16"/>
      <c r="N4" s="16"/>
      <c r="O4" s="16"/>
      <c r="Q4" s="16"/>
      <c r="R4" s="16"/>
      <c r="T4" s="16"/>
      <c r="U4" s="16"/>
    </row>
    <row r="5" spans="1:21" x14ac:dyDescent="0.25">
      <c r="B5">
        <v>2.4300000003000002E-2</v>
      </c>
      <c r="C5">
        <v>0.106950502157</v>
      </c>
      <c r="D5">
        <v>0.61020000000200003</v>
      </c>
      <c r="E5">
        <v>9.0153000000030001</v>
      </c>
      <c r="F5">
        <v>120.020400000004</v>
      </c>
      <c r="H5" s="16" t="s">
        <v>65</v>
      </c>
      <c r="I5" s="16">
        <v>2.7654759508129994E-2</v>
      </c>
      <c r="K5" s="16" t="s">
        <v>65</v>
      </c>
      <c r="L5" s="16">
        <v>0.10365527842296998</v>
      </c>
      <c r="N5" s="16" t="s">
        <v>65</v>
      </c>
      <c r="O5" s="16">
        <v>0.90449402464180051</v>
      </c>
      <c r="Q5" s="16" t="s">
        <v>65</v>
      </c>
      <c r="R5" s="16">
        <v>8.4751969248428782</v>
      </c>
      <c r="T5" s="16" t="s">
        <v>65</v>
      </c>
      <c r="U5" s="16">
        <v>88.815110336073758</v>
      </c>
    </row>
    <row r="6" spans="1:21" x14ac:dyDescent="0.25">
      <c r="B6">
        <v>2.4300000003000002E-2</v>
      </c>
      <c r="C6">
        <v>9.3533333336000002E-2</v>
      </c>
      <c r="D6">
        <v>0.91530000000300005</v>
      </c>
      <c r="E6">
        <v>9.0153000000030001</v>
      </c>
      <c r="F6">
        <v>30.005100000001001</v>
      </c>
      <c r="H6" s="16" t="s">
        <v>66</v>
      </c>
      <c r="I6" s="16">
        <v>1.2471441567679907E-3</v>
      </c>
      <c r="K6" s="16" t="s">
        <v>66</v>
      </c>
      <c r="L6" s="16">
        <v>3.1283518946860363E-3</v>
      </c>
      <c r="N6" s="16" t="s">
        <v>66</v>
      </c>
      <c r="O6" s="16">
        <v>2.7135102181909121E-2</v>
      </c>
      <c r="Q6" s="16" t="s">
        <v>66</v>
      </c>
      <c r="R6" s="16">
        <v>0.22752000057372671</v>
      </c>
      <c r="T6" s="16" t="s">
        <v>66</v>
      </c>
      <c r="U6" s="16">
        <v>2.2934625577585459</v>
      </c>
    </row>
    <row r="7" spans="1:21" x14ac:dyDescent="0.25">
      <c r="B7">
        <v>2.4300000003000002E-2</v>
      </c>
      <c r="C7">
        <v>0.10530000000299999</v>
      </c>
      <c r="D7">
        <v>0.30510000000100002</v>
      </c>
      <c r="E7">
        <v>9.0168154843719996</v>
      </c>
      <c r="F7">
        <v>60.010200000002001</v>
      </c>
      <c r="H7" s="16" t="s">
        <v>67</v>
      </c>
      <c r="I7" s="16">
        <v>2.5716666675500002E-2</v>
      </c>
      <c r="K7" s="16" t="s">
        <v>67</v>
      </c>
      <c r="L7" s="16">
        <v>0.10530000000299999</v>
      </c>
      <c r="N7" s="16" t="s">
        <v>67</v>
      </c>
      <c r="O7" s="16">
        <v>0.91530000000300005</v>
      </c>
      <c r="Q7" s="16" t="s">
        <v>67</v>
      </c>
      <c r="R7" s="16">
        <v>9.0153000000030001</v>
      </c>
      <c r="T7" s="16" t="s">
        <v>67</v>
      </c>
      <c r="U7" s="16">
        <v>90.015300000002995</v>
      </c>
    </row>
    <row r="8" spans="1:21" x14ac:dyDescent="0.25">
      <c r="B8">
        <v>3.2795122231E-2</v>
      </c>
      <c r="C8">
        <v>0.14040000000399999</v>
      </c>
      <c r="D8">
        <v>1.5506994742060001</v>
      </c>
      <c r="E8">
        <v>12.020400000004001</v>
      </c>
      <c r="F8">
        <v>90.015300000002995</v>
      </c>
      <c r="H8" s="16" t="s">
        <v>68</v>
      </c>
      <c r="I8" s="16">
        <v>2.4300000003000002E-2</v>
      </c>
      <c r="K8" s="16" t="s">
        <v>68</v>
      </c>
      <c r="L8" s="16">
        <v>0.10530000000299999</v>
      </c>
      <c r="N8" s="16" t="s">
        <v>68</v>
      </c>
      <c r="O8" s="16">
        <v>0.91530000000300005</v>
      </c>
      <c r="Q8" s="16" t="s">
        <v>68</v>
      </c>
      <c r="R8" s="16">
        <v>9.0153000000030001</v>
      </c>
      <c r="T8" s="16" t="s">
        <v>68</v>
      </c>
      <c r="U8" s="16">
        <v>90.015300000002995</v>
      </c>
    </row>
    <row r="9" spans="1:21" x14ac:dyDescent="0.25">
      <c r="B9">
        <v>3.2400000004E-2</v>
      </c>
      <c r="C9">
        <v>0.10530000000299999</v>
      </c>
      <c r="D9">
        <v>0.91530000000300005</v>
      </c>
      <c r="E9">
        <v>12.020400000004001</v>
      </c>
      <c r="F9">
        <v>90.015300000002995</v>
      </c>
      <c r="H9" s="16" t="s">
        <v>30</v>
      </c>
      <c r="I9" s="16">
        <v>1.2471441567679906E-2</v>
      </c>
      <c r="K9" s="16" t="s">
        <v>30</v>
      </c>
      <c r="L9" s="16">
        <v>3.1283518946860364E-2</v>
      </c>
      <c r="N9" s="16" t="s">
        <v>30</v>
      </c>
      <c r="O9" s="16">
        <v>0.27135102181909121</v>
      </c>
      <c r="Q9" s="16" t="s">
        <v>30</v>
      </c>
      <c r="R9" s="16">
        <v>2.275200005737267</v>
      </c>
      <c r="T9" s="16" t="s">
        <v>30</v>
      </c>
      <c r="U9" s="16">
        <v>22.934625577585461</v>
      </c>
    </row>
    <row r="10" spans="1:21" x14ac:dyDescent="0.25">
      <c r="B10">
        <v>2.9633333336999999E-2</v>
      </c>
      <c r="C10">
        <v>0.14040000000399999</v>
      </c>
      <c r="D10">
        <v>0.61020000000200003</v>
      </c>
      <c r="E10">
        <v>12.020400000004001</v>
      </c>
      <c r="F10">
        <v>90.015300000002995</v>
      </c>
      <c r="H10" s="16" t="s">
        <v>69</v>
      </c>
      <c r="I10" s="16">
        <v>1.5553685477605426E-4</v>
      </c>
      <c r="K10" s="16" t="s">
        <v>69</v>
      </c>
      <c r="L10" s="16">
        <v>9.7865855769857122E-4</v>
      </c>
      <c r="N10" s="16" t="s">
        <v>69</v>
      </c>
      <c r="O10" s="16">
        <v>7.3631377042264926E-2</v>
      </c>
      <c r="Q10" s="16" t="s">
        <v>69</v>
      </c>
      <c r="R10" s="16">
        <v>5.1765350661068599</v>
      </c>
      <c r="T10" s="16" t="s">
        <v>69</v>
      </c>
      <c r="U10" s="16">
        <v>525.99705038403715</v>
      </c>
    </row>
    <row r="11" spans="1:21" x14ac:dyDescent="0.25">
      <c r="B11">
        <v>2.4300000003000002E-2</v>
      </c>
      <c r="C11">
        <v>0.10530000000299999</v>
      </c>
      <c r="D11">
        <v>0.91610358299899997</v>
      </c>
      <c r="E11">
        <v>9.0153000000030001</v>
      </c>
      <c r="F11">
        <v>90.015300000002995</v>
      </c>
      <c r="H11" s="16" t="s">
        <v>70</v>
      </c>
      <c r="I11" s="16">
        <v>31.0598151951367</v>
      </c>
      <c r="K11" s="16" t="s">
        <v>70</v>
      </c>
      <c r="L11" s="16">
        <v>0.22012811187686276</v>
      </c>
      <c r="N11" s="16" t="s">
        <v>70</v>
      </c>
      <c r="O11" s="16">
        <v>8.2575143882666069E-2</v>
      </c>
      <c r="Q11" s="16" t="s">
        <v>70</v>
      </c>
      <c r="R11" s="16">
        <v>-0.18255680268391705</v>
      </c>
      <c r="T11" s="16" t="s">
        <v>70</v>
      </c>
      <c r="U11" s="16">
        <v>0.23705058136283474</v>
      </c>
    </row>
    <row r="12" spans="1:21" x14ac:dyDescent="0.25">
      <c r="B12">
        <v>2.4300000003000002E-2</v>
      </c>
      <c r="C12">
        <v>0.10530000000299999</v>
      </c>
      <c r="D12">
        <v>1.221610090177</v>
      </c>
      <c r="E12">
        <v>6.0102000000020004</v>
      </c>
      <c r="F12">
        <v>60.010200000002001</v>
      </c>
      <c r="H12" s="16" t="s">
        <v>71</v>
      </c>
      <c r="I12" s="16">
        <v>4.3885933774126427</v>
      </c>
      <c r="K12" s="16" t="s">
        <v>71</v>
      </c>
      <c r="L12" s="16">
        <v>0.13546334758149359</v>
      </c>
      <c r="N12" s="16" t="s">
        <v>71</v>
      </c>
      <c r="O12" s="16">
        <v>-0.34940133072128365</v>
      </c>
      <c r="Q12" s="16" t="s">
        <v>71</v>
      </c>
      <c r="R12" s="16">
        <v>-0.25586275919061979</v>
      </c>
      <c r="T12" s="16" t="s">
        <v>71</v>
      </c>
      <c r="U12" s="16">
        <v>6.8021854875333757E-2</v>
      </c>
    </row>
    <row r="13" spans="1:21" x14ac:dyDescent="0.25">
      <c r="B13">
        <v>2.4300000003000002E-2</v>
      </c>
      <c r="C13">
        <v>0.14040000000399999</v>
      </c>
      <c r="D13">
        <v>0.91530000000300005</v>
      </c>
      <c r="E13">
        <v>9.0153000000030001</v>
      </c>
      <c r="F13">
        <v>90.015300000002995</v>
      </c>
      <c r="H13" s="16" t="s">
        <v>72</v>
      </c>
      <c r="I13" s="16">
        <v>0.112594030915</v>
      </c>
      <c r="K13" s="16" t="s">
        <v>72</v>
      </c>
      <c r="L13" s="16">
        <v>0.16284260142199999</v>
      </c>
      <c r="N13" s="16" t="s">
        <v>72</v>
      </c>
      <c r="O13" s="16">
        <v>1.2455994742050001</v>
      </c>
      <c r="Q13" s="16" t="s">
        <v>72</v>
      </c>
      <c r="R13" s="16">
        <v>9.0235297948879989</v>
      </c>
      <c r="T13" s="16" t="s">
        <v>72</v>
      </c>
      <c r="U13" s="16">
        <v>120.020400000004</v>
      </c>
    </row>
    <row r="14" spans="1:21" x14ac:dyDescent="0.25">
      <c r="B14">
        <v>2.4300000003000002E-2</v>
      </c>
      <c r="C14">
        <v>0.10530000000299999</v>
      </c>
      <c r="D14">
        <v>0.91621382376299998</v>
      </c>
      <c r="E14">
        <v>9.0153000000030001</v>
      </c>
      <c r="F14">
        <v>90.015300000002995</v>
      </c>
      <c r="H14" s="16" t="s">
        <v>73</v>
      </c>
      <c r="I14" s="16">
        <v>8.100000001E-3</v>
      </c>
      <c r="K14" s="16" t="s">
        <v>73</v>
      </c>
      <c r="L14" s="16">
        <v>3.5100000000999998E-2</v>
      </c>
      <c r="N14" s="16" t="s">
        <v>73</v>
      </c>
      <c r="O14" s="16">
        <v>0.30510000000100002</v>
      </c>
      <c r="Q14" s="16" t="s">
        <v>73</v>
      </c>
      <c r="R14" s="16">
        <v>3.0051000000010002</v>
      </c>
      <c r="T14" s="16" t="s">
        <v>73</v>
      </c>
      <c r="U14" s="16">
        <v>30.005100000001001</v>
      </c>
    </row>
    <row r="15" spans="1:21" x14ac:dyDescent="0.25">
      <c r="B15">
        <v>2.4300000003000002E-2</v>
      </c>
      <c r="C15">
        <v>7.0200000001999996E-2</v>
      </c>
      <c r="D15">
        <v>0.92268943506099999</v>
      </c>
      <c r="E15">
        <v>12.020400000004001</v>
      </c>
      <c r="F15">
        <v>120.020400000004</v>
      </c>
      <c r="H15" s="16" t="s">
        <v>74</v>
      </c>
      <c r="I15" s="16">
        <v>0.12069403091600001</v>
      </c>
      <c r="K15" s="16" t="s">
        <v>74</v>
      </c>
      <c r="L15" s="16">
        <v>0.19794260142299999</v>
      </c>
      <c r="N15" s="16" t="s">
        <v>74</v>
      </c>
      <c r="O15" s="16">
        <v>1.5506994742060001</v>
      </c>
      <c r="Q15" s="16" t="s">
        <v>74</v>
      </c>
      <c r="R15" s="16">
        <v>12.028629794889</v>
      </c>
      <c r="T15" s="16" t="s">
        <v>74</v>
      </c>
      <c r="U15" s="16">
        <v>150.025500000005</v>
      </c>
    </row>
    <row r="16" spans="1:21" x14ac:dyDescent="0.25">
      <c r="B16">
        <v>2.5733333340000001E-2</v>
      </c>
      <c r="C16">
        <v>0.14273731846599999</v>
      </c>
      <c r="D16">
        <v>0.61020000000200003</v>
      </c>
      <c r="E16">
        <v>6.0102000000020004</v>
      </c>
      <c r="F16">
        <v>120.020400000004</v>
      </c>
      <c r="H16" s="16" t="s">
        <v>75</v>
      </c>
      <c r="I16" s="16">
        <v>2.7654759508129994</v>
      </c>
      <c r="K16" s="16" t="s">
        <v>75</v>
      </c>
      <c r="L16" s="16">
        <v>10.365527842296999</v>
      </c>
      <c r="N16" s="16" t="s">
        <v>75</v>
      </c>
      <c r="O16" s="16">
        <v>90.449402464180054</v>
      </c>
      <c r="Q16" s="16" t="s">
        <v>75</v>
      </c>
      <c r="R16" s="16">
        <v>847.51969248428782</v>
      </c>
      <c r="T16" s="16" t="s">
        <v>75</v>
      </c>
      <c r="U16" s="16">
        <v>8881.5110336073758</v>
      </c>
    </row>
    <row r="17" spans="2:21" x14ac:dyDescent="0.25">
      <c r="B17">
        <v>2.4526741179999999E-2</v>
      </c>
      <c r="C17">
        <v>0.10530000000299999</v>
      </c>
      <c r="D17">
        <v>0.91530000000300005</v>
      </c>
      <c r="E17">
        <v>9.0153000000030001</v>
      </c>
      <c r="F17">
        <v>120.020400000004</v>
      </c>
      <c r="H17" s="16" t="s">
        <v>76</v>
      </c>
      <c r="I17" s="16">
        <v>100</v>
      </c>
      <c r="K17" s="16" t="s">
        <v>76</v>
      </c>
      <c r="L17" s="16">
        <v>100</v>
      </c>
      <c r="N17" s="16" t="s">
        <v>76</v>
      </c>
      <c r="O17" s="16">
        <v>100</v>
      </c>
      <c r="Q17" s="16" t="s">
        <v>76</v>
      </c>
      <c r="R17" s="16">
        <v>100</v>
      </c>
      <c r="T17" s="16" t="s">
        <v>76</v>
      </c>
      <c r="U17" s="16">
        <v>100</v>
      </c>
    </row>
    <row r="18" spans="2:21" ht="15.75" thickBot="1" x14ac:dyDescent="0.3">
      <c r="B18">
        <v>2.696666667E-2</v>
      </c>
      <c r="C18">
        <v>0.17580000001500001</v>
      </c>
      <c r="D18">
        <v>0.91530000000300005</v>
      </c>
      <c r="E18">
        <v>6.0102000000020004</v>
      </c>
      <c r="F18">
        <v>90.015300000002995</v>
      </c>
      <c r="H18" s="17" t="s">
        <v>77</v>
      </c>
      <c r="I18" s="17">
        <v>2.4746045769309943E-3</v>
      </c>
      <c r="K18" s="17" t="s">
        <v>77</v>
      </c>
      <c r="L18" s="17">
        <v>6.2073288599635177E-3</v>
      </c>
      <c r="N18" s="17" t="s">
        <v>77</v>
      </c>
      <c r="O18" s="17">
        <v>5.3841929732373638E-2</v>
      </c>
      <c r="Q18" s="17" t="s">
        <v>77</v>
      </c>
      <c r="R18" s="17">
        <v>0.45144904196333974</v>
      </c>
      <c r="T18" s="17" t="s">
        <v>77</v>
      </c>
      <c r="U18" s="17">
        <v>4.5507272849332479</v>
      </c>
    </row>
    <row r="19" spans="2:21" x14ac:dyDescent="0.25">
      <c r="B19">
        <v>1.6200000002E-2</v>
      </c>
      <c r="C19">
        <v>0.14591726123400001</v>
      </c>
      <c r="D19">
        <v>0.91530000000300005</v>
      </c>
      <c r="E19">
        <v>9.0153333333360006</v>
      </c>
      <c r="F19">
        <v>120.020400000004</v>
      </c>
    </row>
    <row r="20" spans="2:21" x14ac:dyDescent="0.25">
      <c r="B20">
        <v>3.0300000003999999E-2</v>
      </c>
      <c r="C20">
        <v>0.128088256648</v>
      </c>
      <c r="D20">
        <v>1.2204000000040001</v>
      </c>
      <c r="E20">
        <v>6.0102000000020004</v>
      </c>
      <c r="F20">
        <v>60.010200000002001</v>
      </c>
    </row>
    <row r="21" spans="2:21" x14ac:dyDescent="0.25">
      <c r="B21">
        <v>3.2400000004E-2</v>
      </c>
      <c r="C21">
        <v>0.14040000000399999</v>
      </c>
      <c r="D21">
        <v>0.91530000000300005</v>
      </c>
      <c r="E21">
        <v>12.020444444448</v>
      </c>
      <c r="F21">
        <v>90.015300000002995</v>
      </c>
      <c r="H21" s="7" t="s">
        <v>29</v>
      </c>
      <c r="I21">
        <f>I5</f>
        <v>2.7654759508129994E-2</v>
      </c>
      <c r="J21">
        <f>L5</f>
        <v>0.10365527842296998</v>
      </c>
      <c r="K21">
        <f>O5</f>
        <v>0.90449402464180051</v>
      </c>
      <c r="L21">
        <f>R5</f>
        <v>8.4751969248428782</v>
      </c>
      <c r="M21">
        <f>U5</f>
        <v>88.815110336073758</v>
      </c>
    </row>
    <row r="22" spans="2:21" x14ac:dyDescent="0.25">
      <c r="B22">
        <v>2.7000000002999999E-2</v>
      </c>
      <c r="C22">
        <v>0.10530000000299999</v>
      </c>
      <c r="D22">
        <v>0.30510000000100002</v>
      </c>
      <c r="E22">
        <v>9.0153000000030001</v>
      </c>
      <c r="F22">
        <v>90.015300000002995</v>
      </c>
      <c r="H22" s="7" t="s">
        <v>82</v>
      </c>
      <c r="I22">
        <f>I18</f>
        <v>2.4746045769309943E-3</v>
      </c>
      <c r="J22">
        <f>L18</f>
        <v>6.2073288599635177E-3</v>
      </c>
      <c r="K22">
        <f>O18</f>
        <v>5.3841929732373638E-2</v>
      </c>
      <c r="L22">
        <f>R18</f>
        <v>0.45144904196333974</v>
      </c>
      <c r="M22">
        <f>U18</f>
        <v>4.5507272849332479</v>
      </c>
    </row>
    <row r="23" spans="2:21" x14ac:dyDescent="0.25">
      <c r="B23">
        <v>2.5933333342999999E-2</v>
      </c>
      <c r="C23">
        <v>0.105471172073</v>
      </c>
      <c r="D23">
        <v>0.91530000000300005</v>
      </c>
      <c r="E23">
        <v>6.0102000000020004</v>
      </c>
      <c r="F23">
        <v>90.015300000002995</v>
      </c>
    </row>
    <row r="24" spans="2:21" x14ac:dyDescent="0.25">
      <c r="B24">
        <v>1.7533333341000001E-2</v>
      </c>
      <c r="C24">
        <v>0.14044987923899999</v>
      </c>
      <c r="D24">
        <v>1.2204000000040001</v>
      </c>
      <c r="E24">
        <v>6.0102000000020004</v>
      </c>
      <c r="F24">
        <v>90.015300000002995</v>
      </c>
    </row>
    <row r="25" spans="2:21" x14ac:dyDescent="0.25">
      <c r="B25">
        <v>1.6200000002E-2</v>
      </c>
      <c r="C25">
        <v>7.0200000001999996E-2</v>
      </c>
      <c r="D25">
        <v>0.91530000000300005</v>
      </c>
      <c r="E25">
        <v>9.0466619928219991</v>
      </c>
      <c r="F25">
        <v>90.015300000002995</v>
      </c>
    </row>
    <row r="26" spans="2:21" x14ac:dyDescent="0.25">
      <c r="B26">
        <v>2.4333333336000001E-2</v>
      </c>
      <c r="C26">
        <v>0.140416466209</v>
      </c>
      <c r="D26">
        <v>0.91572428847099996</v>
      </c>
      <c r="E26">
        <v>9.0153000000030001</v>
      </c>
      <c r="F26">
        <v>90.015300000002995</v>
      </c>
    </row>
    <row r="27" spans="2:21" x14ac:dyDescent="0.25">
      <c r="B27">
        <v>2.4300000003000002E-2</v>
      </c>
      <c r="C27">
        <v>0.14040000000399999</v>
      </c>
      <c r="D27">
        <v>0.91530000000300005</v>
      </c>
      <c r="E27">
        <v>12.020400000004001</v>
      </c>
      <c r="F27">
        <v>60.010200000002001</v>
      </c>
    </row>
    <row r="28" spans="2:21" x14ac:dyDescent="0.25">
      <c r="B28">
        <v>2.4300000003000002E-2</v>
      </c>
      <c r="C28">
        <v>0.10530000000299999</v>
      </c>
      <c r="D28">
        <v>0.91580119928699999</v>
      </c>
      <c r="E28">
        <v>12.020400000004001</v>
      </c>
      <c r="F28">
        <v>90.015300000002995</v>
      </c>
    </row>
    <row r="29" spans="2:21" x14ac:dyDescent="0.25">
      <c r="B29">
        <v>1.8866666668999998E-2</v>
      </c>
      <c r="C29">
        <v>7.0200000001999996E-2</v>
      </c>
      <c r="D29">
        <v>1.220789647273</v>
      </c>
      <c r="E29">
        <v>9.0153000000030001</v>
      </c>
      <c r="F29">
        <v>90.015300000002995</v>
      </c>
    </row>
    <row r="30" spans="2:21" x14ac:dyDescent="0.25">
      <c r="B30">
        <v>2.4300000003000002E-2</v>
      </c>
      <c r="C30">
        <v>0.10530000000299999</v>
      </c>
      <c r="D30">
        <v>1.2204000000040001</v>
      </c>
      <c r="E30">
        <v>9.0153000000030001</v>
      </c>
      <c r="F30">
        <v>90.015300000002995</v>
      </c>
    </row>
    <row r="31" spans="2:21" x14ac:dyDescent="0.25">
      <c r="B31">
        <v>8.100000001E-3</v>
      </c>
      <c r="C31">
        <v>0.10533333333600001</v>
      </c>
      <c r="D31">
        <v>0.61020000000200003</v>
      </c>
      <c r="E31">
        <v>9.0153000000030001</v>
      </c>
      <c r="F31">
        <v>120.020400000004</v>
      </c>
    </row>
    <row r="32" spans="2:21" x14ac:dyDescent="0.25">
      <c r="B32">
        <v>2.4754959478999999E-2</v>
      </c>
      <c r="C32">
        <v>0.10530000000299999</v>
      </c>
      <c r="D32">
        <v>0.91639452465600002</v>
      </c>
      <c r="E32">
        <v>3.0051000000010002</v>
      </c>
      <c r="F32">
        <v>120.020400000004</v>
      </c>
    </row>
    <row r="33" spans="2:6" x14ac:dyDescent="0.25">
      <c r="B33">
        <v>3.1300000004000003E-2</v>
      </c>
      <c r="C33">
        <v>0.10530000000299999</v>
      </c>
      <c r="D33">
        <v>0.91530000000300005</v>
      </c>
      <c r="E33">
        <v>12.020400000004001</v>
      </c>
      <c r="F33">
        <v>120.020400000004</v>
      </c>
    </row>
    <row r="34" spans="2:6" x14ac:dyDescent="0.25">
      <c r="B34">
        <v>2.4300000003000002E-2</v>
      </c>
      <c r="C34">
        <v>0.10530000000299999</v>
      </c>
      <c r="D34">
        <v>0.91530000000300005</v>
      </c>
      <c r="E34">
        <v>9.0153000000030001</v>
      </c>
      <c r="F34">
        <v>60.010200000002001</v>
      </c>
    </row>
    <row r="35" spans="2:6" x14ac:dyDescent="0.25">
      <c r="B35">
        <v>1.6200000002E-2</v>
      </c>
      <c r="C35">
        <v>7.0200000001999996E-2</v>
      </c>
      <c r="D35">
        <v>0.91533333333599998</v>
      </c>
      <c r="E35">
        <v>6.0102222222239998</v>
      </c>
      <c r="F35">
        <v>60.010200000002001</v>
      </c>
    </row>
    <row r="36" spans="2:6" x14ac:dyDescent="0.25">
      <c r="B36">
        <v>3.2300000003999997E-2</v>
      </c>
      <c r="C36">
        <v>7.0200000001999996E-2</v>
      </c>
      <c r="D36">
        <v>0.91530000000300005</v>
      </c>
      <c r="E36">
        <v>9.0153000000030001</v>
      </c>
      <c r="F36">
        <v>150.025500000005</v>
      </c>
    </row>
    <row r="37" spans="2:6" x14ac:dyDescent="0.25">
      <c r="B37">
        <v>3.3600000009E-2</v>
      </c>
      <c r="C37">
        <v>0.14070000001399999</v>
      </c>
      <c r="D37">
        <v>0.91530000000300005</v>
      </c>
      <c r="E37">
        <v>9.0153000000030001</v>
      </c>
      <c r="F37">
        <v>90.015300000002995</v>
      </c>
    </row>
    <row r="38" spans="2:6" x14ac:dyDescent="0.25">
      <c r="B38">
        <v>2.5833333340999999E-2</v>
      </c>
      <c r="C38">
        <v>0.10530000000299999</v>
      </c>
      <c r="D38">
        <v>0.61020000000200003</v>
      </c>
      <c r="E38">
        <v>3.0051000000010002</v>
      </c>
      <c r="F38">
        <v>90.015300000002995</v>
      </c>
    </row>
    <row r="39" spans="2:6" x14ac:dyDescent="0.25">
      <c r="B39">
        <v>5.2442095458999999E-2</v>
      </c>
      <c r="C39">
        <v>7.0200000001999996E-2</v>
      </c>
      <c r="D39">
        <v>0.915326595774</v>
      </c>
      <c r="E39">
        <v>3.0051000000010002</v>
      </c>
      <c r="F39">
        <v>120.020400000004</v>
      </c>
    </row>
    <row r="40" spans="2:6" x14ac:dyDescent="0.25">
      <c r="B40">
        <v>3.2400000004E-2</v>
      </c>
      <c r="C40">
        <v>0.14145486296400001</v>
      </c>
      <c r="D40">
        <v>0.91530000000300005</v>
      </c>
      <c r="E40">
        <v>6.0102000000020004</v>
      </c>
      <c r="F40">
        <v>60.010200000002001</v>
      </c>
    </row>
    <row r="41" spans="2:6" x14ac:dyDescent="0.25">
      <c r="B41">
        <v>3.5800000011999997E-2</v>
      </c>
      <c r="C41">
        <v>3.5100000000999998E-2</v>
      </c>
      <c r="D41">
        <v>0.61020000000200003</v>
      </c>
      <c r="E41">
        <v>9.0153000000030001</v>
      </c>
      <c r="F41">
        <v>90.015300000002995</v>
      </c>
    </row>
    <row r="42" spans="2:6" x14ac:dyDescent="0.25">
      <c r="B42">
        <v>3.5633333337999999E-2</v>
      </c>
      <c r="C42">
        <v>0.10530000000299999</v>
      </c>
      <c r="D42">
        <v>1.222507013815</v>
      </c>
      <c r="E42">
        <v>9.0153000000030001</v>
      </c>
      <c r="F42">
        <v>60.010200000002001</v>
      </c>
    </row>
    <row r="43" spans="2:6" x14ac:dyDescent="0.25">
      <c r="B43">
        <v>1.7733333340000001E-2</v>
      </c>
      <c r="C43">
        <v>7.0200000001999996E-2</v>
      </c>
      <c r="D43">
        <v>1.2204000000040001</v>
      </c>
      <c r="E43">
        <v>9.0153333333360006</v>
      </c>
      <c r="F43">
        <v>120.020400000004</v>
      </c>
    </row>
    <row r="44" spans="2:6" x14ac:dyDescent="0.25">
      <c r="B44">
        <v>2.6986828327000001E-2</v>
      </c>
      <c r="C44">
        <v>0.19794260142299999</v>
      </c>
      <c r="D44">
        <v>1.5255000000050001</v>
      </c>
      <c r="E44">
        <v>9.0153000000030001</v>
      </c>
      <c r="F44">
        <v>120.020400000004</v>
      </c>
    </row>
    <row r="45" spans="2:6" x14ac:dyDescent="0.25">
      <c r="B45">
        <v>3.0202053311E-2</v>
      </c>
      <c r="C45">
        <v>7.0200000001999996E-2</v>
      </c>
      <c r="D45">
        <v>0.91530000000300005</v>
      </c>
      <c r="E45">
        <v>9.0153000000030001</v>
      </c>
      <c r="F45">
        <v>60.010200000002001</v>
      </c>
    </row>
    <row r="46" spans="2:6" x14ac:dyDescent="0.25">
      <c r="B46">
        <v>3.4856977349999999E-2</v>
      </c>
      <c r="C46">
        <v>3.5100000000999998E-2</v>
      </c>
      <c r="D46">
        <v>1.2204000000040001</v>
      </c>
      <c r="E46">
        <v>9.0153000000030001</v>
      </c>
      <c r="F46">
        <v>60.010200000002001</v>
      </c>
    </row>
    <row r="47" spans="2:6" x14ac:dyDescent="0.25">
      <c r="B47">
        <v>2.8633333338E-2</v>
      </c>
      <c r="C47">
        <v>7.0200000001999996E-2</v>
      </c>
      <c r="D47">
        <v>0.61020000000200003</v>
      </c>
      <c r="E47">
        <v>9.0153000000030001</v>
      </c>
      <c r="F47">
        <v>60.010200000002001</v>
      </c>
    </row>
    <row r="48" spans="2:6" x14ac:dyDescent="0.25">
      <c r="B48">
        <v>2.4300000003000002E-2</v>
      </c>
      <c r="C48">
        <v>7.0200000001999996E-2</v>
      </c>
      <c r="D48">
        <v>0.91530000000300005</v>
      </c>
      <c r="E48">
        <v>6.0102222222239998</v>
      </c>
      <c r="F48">
        <v>90.015300000002995</v>
      </c>
    </row>
    <row r="49" spans="2:6" x14ac:dyDescent="0.25">
      <c r="B49">
        <v>2.9739232094999998E-2</v>
      </c>
      <c r="C49">
        <v>0.10530000000299999</v>
      </c>
      <c r="D49">
        <v>0.30510000000100002</v>
      </c>
      <c r="E49">
        <v>6.0102000000020004</v>
      </c>
      <c r="F49">
        <v>150.025500000005</v>
      </c>
    </row>
    <row r="50" spans="2:6" x14ac:dyDescent="0.25">
      <c r="B50">
        <v>3.0014655859000001E-2</v>
      </c>
      <c r="C50">
        <v>0.106647814236</v>
      </c>
      <c r="D50">
        <v>0.91530000000300005</v>
      </c>
      <c r="E50">
        <v>6.0102000000020004</v>
      </c>
      <c r="F50">
        <v>30.005111111112001</v>
      </c>
    </row>
    <row r="51" spans="2:6" x14ac:dyDescent="0.25">
      <c r="B51">
        <v>1.6200000002E-2</v>
      </c>
      <c r="C51">
        <v>0.105765365869</v>
      </c>
      <c r="D51">
        <v>0.91530000000300005</v>
      </c>
      <c r="E51">
        <v>9.0153000000030001</v>
      </c>
      <c r="F51">
        <v>60.010200000002001</v>
      </c>
    </row>
    <row r="52" spans="2:6" x14ac:dyDescent="0.25">
      <c r="B52">
        <v>3.2400000004E-2</v>
      </c>
      <c r="C52">
        <v>0.10530000000299999</v>
      </c>
      <c r="D52">
        <v>0.91530000000300005</v>
      </c>
      <c r="E52">
        <v>9.0153000000030001</v>
      </c>
      <c r="F52">
        <v>90.015300000002995</v>
      </c>
    </row>
    <row r="53" spans="2:6" x14ac:dyDescent="0.25">
      <c r="B53">
        <v>4.0500000005000002E-2</v>
      </c>
      <c r="C53">
        <v>7.0200000001999996E-2</v>
      </c>
      <c r="D53">
        <v>1.2204000000040001</v>
      </c>
      <c r="E53">
        <v>12.020400000004001</v>
      </c>
      <c r="F53">
        <v>90.015300000002995</v>
      </c>
    </row>
    <row r="54" spans="2:6" x14ac:dyDescent="0.25">
      <c r="B54">
        <v>4.8500000012E-2</v>
      </c>
      <c r="C54">
        <v>0.105527794733</v>
      </c>
      <c r="D54">
        <v>0.91530000000300005</v>
      </c>
      <c r="E54">
        <v>9.0153000000030001</v>
      </c>
      <c r="F54">
        <v>60.010200000002001</v>
      </c>
    </row>
    <row r="55" spans="2:6" x14ac:dyDescent="0.25">
      <c r="B55">
        <v>2.4300000003000002E-2</v>
      </c>
      <c r="C55">
        <v>0.10648743881099999</v>
      </c>
      <c r="D55">
        <v>0.61020000000200003</v>
      </c>
      <c r="E55">
        <v>9.0153000000030001</v>
      </c>
      <c r="F55">
        <v>90.015300000002995</v>
      </c>
    </row>
    <row r="56" spans="2:6" x14ac:dyDescent="0.25">
      <c r="B56">
        <v>3.2400000004E-2</v>
      </c>
      <c r="C56">
        <v>0.10648178686</v>
      </c>
      <c r="D56">
        <v>0.91530000000300005</v>
      </c>
      <c r="E56">
        <v>9.0153000000030001</v>
      </c>
      <c r="F56">
        <v>90.015300000002995</v>
      </c>
    </row>
    <row r="57" spans="2:6" x14ac:dyDescent="0.25">
      <c r="B57">
        <v>1.6200000002E-2</v>
      </c>
      <c r="C57">
        <v>0.10530000000299999</v>
      </c>
      <c r="D57">
        <v>0.30510000000100002</v>
      </c>
      <c r="E57">
        <v>9.0153000000030001</v>
      </c>
      <c r="F57">
        <v>90.015300000002995</v>
      </c>
    </row>
    <row r="58" spans="2:6" x14ac:dyDescent="0.25">
      <c r="B58">
        <v>3.4583902894999997E-2</v>
      </c>
      <c r="C58">
        <v>0.14040000000399999</v>
      </c>
      <c r="D58">
        <v>0.91530000000300005</v>
      </c>
      <c r="E58">
        <v>9.0153000000030001</v>
      </c>
      <c r="F58">
        <v>120.020400000004</v>
      </c>
    </row>
    <row r="59" spans="2:6" x14ac:dyDescent="0.25">
      <c r="B59">
        <v>2.4300000003000002E-2</v>
      </c>
      <c r="C59">
        <v>0.10530000000299999</v>
      </c>
      <c r="D59">
        <v>0.61020000000200003</v>
      </c>
      <c r="E59">
        <v>3.0051000000010002</v>
      </c>
      <c r="F59">
        <v>90.015300000002995</v>
      </c>
    </row>
    <row r="60" spans="2:6" x14ac:dyDescent="0.25">
      <c r="B60">
        <v>1.6200000002E-2</v>
      </c>
      <c r="C60">
        <v>4.8433333335000002E-2</v>
      </c>
      <c r="D60">
        <v>0.91530000000300005</v>
      </c>
      <c r="E60">
        <v>12.020400000004001</v>
      </c>
      <c r="F60">
        <v>60.010200000002001</v>
      </c>
    </row>
    <row r="61" spans="2:6" x14ac:dyDescent="0.25">
      <c r="B61">
        <v>5.6833333340999999E-2</v>
      </c>
      <c r="C61">
        <v>7.0200000001999996E-2</v>
      </c>
      <c r="D61">
        <v>1.2204000000040001</v>
      </c>
      <c r="E61">
        <v>6.0102000000020004</v>
      </c>
      <c r="F61">
        <v>120.020400000004</v>
      </c>
    </row>
    <row r="62" spans="2:6" x14ac:dyDescent="0.25">
      <c r="B62">
        <v>2.696666667E-2</v>
      </c>
      <c r="C62">
        <v>0.10530000000299999</v>
      </c>
      <c r="D62">
        <v>0.61020000000200003</v>
      </c>
      <c r="E62">
        <v>9.0153000000030001</v>
      </c>
      <c r="F62">
        <v>90.015300000002995</v>
      </c>
    </row>
    <row r="63" spans="2:6" x14ac:dyDescent="0.25">
      <c r="B63">
        <v>2.5400000012000001E-2</v>
      </c>
      <c r="C63">
        <v>0.10530000000299999</v>
      </c>
      <c r="D63">
        <v>0.61020000000200003</v>
      </c>
      <c r="E63">
        <v>12.020400000004001</v>
      </c>
      <c r="F63">
        <v>90.015300000002995</v>
      </c>
    </row>
    <row r="64" spans="2:6" x14ac:dyDescent="0.25">
      <c r="B64">
        <v>2.4300000003000002E-2</v>
      </c>
      <c r="C64">
        <v>0.10631527459499999</v>
      </c>
      <c r="D64">
        <v>1.2204000000040001</v>
      </c>
      <c r="E64">
        <v>9.0153000000030001</v>
      </c>
      <c r="F64">
        <v>90.015300000002995</v>
      </c>
    </row>
    <row r="65" spans="2:6" x14ac:dyDescent="0.25">
      <c r="B65">
        <v>4.0500000005000002E-2</v>
      </c>
      <c r="C65">
        <v>0.14040000000399999</v>
      </c>
      <c r="D65">
        <v>0.64430279008400004</v>
      </c>
      <c r="E65">
        <v>12.020400000004001</v>
      </c>
      <c r="F65">
        <v>60.010200000002001</v>
      </c>
    </row>
    <row r="66" spans="2:6" x14ac:dyDescent="0.25">
      <c r="B66">
        <v>2.6633333344000001E-2</v>
      </c>
      <c r="C66">
        <v>7.6966666675999995E-2</v>
      </c>
      <c r="D66">
        <v>1.2204000000040001</v>
      </c>
      <c r="E66">
        <v>9.0153000000030001</v>
      </c>
      <c r="F66">
        <v>90.015300000002995</v>
      </c>
    </row>
    <row r="67" spans="2:6" x14ac:dyDescent="0.25">
      <c r="B67">
        <v>3.2400000004E-2</v>
      </c>
      <c r="C67">
        <v>0.10530000000299999</v>
      </c>
      <c r="D67">
        <v>0.91530000000300005</v>
      </c>
      <c r="E67">
        <v>6.0102000000020004</v>
      </c>
      <c r="F67">
        <v>90.015300000002995</v>
      </c>
    </row>
    <row r="68" spans="2:6" x14ac:dyDescent="0.25">
      <c r="B68">
        <v>1.6200000002E-2</v>
      </c>
      <c r="C68">
        <v>0.17550000000499999</v>
      </c>
      <c r="D68">
        <v>0.93772873219300001</v>
      </c>
      <c r="E68">
        <v>6.0102000000020004</v>
      </c>
      <c r="F68">
        <v>90.015300000002995</v>
      </c>
    </row>
    <row r="69" spans="2:6" x14ac:dyDescent="0.25">
      <c r="B69">
        <v>2.4300000003000002E-2</v>
      </c>
      <c r="C69">
        <v>0.14040000000399999</v>
      </c>
      <c r="D69">
        <v>1.2205257633519999</v>
      </c>
      <c r="E69">
        <v>9.0153000000030001</v>
      </c>
      <c r="F69">
        <v>90.015300000002995</v>
      </c>
    </row>
    <row r="70" spans="2:6" x14ac:dyDescent="0.25">
      <c r="B70">
        <v>3.2300000003999997E-2</v>
      </c>
      <c r="C70">
        <v>0.10530000000299999</v>
      </c>
      <c r="D70">
        <v>0.91530000000300005</v>
      </c>
      <c r="E70">
        <v>9.0153000000030001</v>
      </c>
      <c r="F70">
        <v>120.020400000004</v>
      </c>
    </row>
    <row r="71" spans="2:6" x14ac:dyDescent="0.25">
      <c r="B71">
        <v>0.12069403091600001</v>
      </c>
      <c r="C71">
        <v>0.106848746386</v>
      </c>
      <c r="D71">
        <v>0.91530000000300005</v>
      </c>
      <c r="E71">
        <v>9.0153000000030001</v>
      </c>
      <c r="F71">
        <v>120.020444444448</v>
      </c>
    </row>
    <row r="72" spans="2:6" x14ac:dyDescent="0.25">
      <c r="B72">
        <v>2.5700000011E-2</v>
      </c>
      <c r="C72">
        <v>7.0200000001999996E-2</v>
      </c>
      <c r="D72">
        <v>0.91570407199600001</v>
      </c>
      <c r="E72">
        <v>9.0153000000030001</v>
      </c>
      <c r="F72">
        <v>90.015300000002995</v>
      </c>
    </row>
    <row r="73" spans="2:6" x14ac:dyDescent="0.25">
      <c r="B73">
        <v>1.2433333335E-2</v>
      </c>
      <c r="C73">
        <v>0.105600000017</v>
      </c>
      <c r="D73">
        <v>0.61020000000200003</v>
      </c>
      <c r="E73">
        <v>9.0153000000030001</v>
      </c>
      <c r="F73">
        <v>90.015300000002995</v>
      </c>
    </row>
    <row r="74" spans="2:6" x14ac:dyDescent="0.25">
      <c r="B74">
        <v>1.7733333342000002E-2</v>
      </c>
      <c r="C74">
        <v>0.10530000000299999</v>
      </c>
      <c r="D74">
        <v>0.30510000000100002</v>
      </c>
      <c r="E74">
        <v>9.0153000000030001</v>
      </c>
      <c r="F74">
        <v>120.020400000004</v>
      </c>
    </row>
    <row r="75" spans="2:6" x14ac:dyDescent="0.25">
      <c r="B75">
        <v>1.6200000002E-2</v>
      </c>
      <c r="C75">
        <v>7.0200000001999996E-2</v>
      </c>
      <c r="D75">
        <v>1.2208513528260001</v>
      </c>
      <c r="E75">
        <v>9.0153000000030001</v>
      </c>
      <c r="F75">
        <v>90.015300000002995</v>
      </c>
    </row>
    <row r="76" spans="2:6" x14ac:dyDescent="0.25">
      <c r="B76">
        <v>3.2400000004E-2</v>
      </c>
      <c r="C76">
        <v>0.10530000000299999</v>
      </c>
      <c r="D76">
        <v>0.91530000000300005</v>
      </c>
      <c r="E76">
        <v>6.0102000000020004</v>
      </c>
      <c r="F76">
        <v>60.010200000002001</v>
      </c>
    </row>
    <row r="77" spans="2:6" x14ac:dyDescent="0.25">
      <c r="B77">
        <v>2.5833333340999999E-2</v>
      </c>
      <c r="C77">
        <v>7.0200000001999996E-2</v>
      </c>
      <c r="D77">
        <v>1.2204000000040001</v>
      </c>
      <c r="E77">
        <v>9.0153000000030001</v>
      </c>
      <c r="F77">
        <v>90.015300000002995</v>
      </c>
    </row>
    <row r="78" spans="2:6" x14ac:dyDescent="0.25">
      <c r="B78">
        <v>2.696666667E-2</v>
      </c>
      <c r="C78">
        <v>0.10530000000299999</v>
      </c>
      <c r="D78">
        <v>0.91530000000300005</v>
      </c>
      <c r="E78">
        <v>9.0153000000030001</v>
      </c>
      <c r="F78">
        <v>90.015300000002995</v>
      </c>
    </row>
    <row r="79" spans="2:6" x14ac:dyDescent="0.25">
      <c r="B79">
        <v>2.4300000003000002E-2</v>
      </c>
      <c r="C79">
        <v>0.10530000000299999</v>
      </c>
      <c r="D79">
        <v>0.30510000000100002</v>
      </c>
      <c r="E79">
        <v>12.020400000004001</v>
      </c>
      <c r="F79">
        <v>90.015300000002995</v>
      </c>
    </row>
    <row r="80" spans="2:6" x14ac:dyDescent="0.25">
      <c r="B80">
        <v>3.2400000004E-2</v>
      </c>
      <c r="C80">
        <v>7.0200000001999996E-2</v>
      </c>
      <c r="D80">
        <v>1.2214467787800001</v>
      </c>
      <c r="E80">
        <v>9.0153333333360006</v>
      </c>
      <c r="F80">
        <v>90.015300000002995</v>
      </c>
    </row>
    <row r="81" spans="2:6" x14ac:dyDescent="0.25">
      <c r="B81">
        <v>3.2300000003999997E-2</v>
      </c>
      <c r="C81">
        <v>0.10557824439000001</v>
      </c>
      <c r="D81">
        <v>1.2204000000040001</v>
      </c>
      <c r="E81">
        <v>9.0153000000030001</v>
      </c>
      <c r="F81">
        <v>60.010200000002001</v>
      </c>
    </row>
    <row r="82" spans="2:6" x14ac:dyDescent="0.25">
      <c r="B82">
        <v>2.8633333337000001E-2</v>
      </c>
      <c r="C82">
        <v>0.105720322921</v>
      </c>
      <c r="D82">
        <v>0.61020000000200003</v>
      </c>
      <c r="E82">
        <v>6.0102000000020004</v>
      </c>
      <c r="F82">
        <v>90.015300000002995</v>
      </c>
    </row>
    <row r="83" spans="2:6" x14ac:dyDescent="0.25">
      <c r="B83">
        <v>3.2400000004E-2</v>
      </c>
      <c r="C83">
        <v>7.1639761361000004E-2</v>
      </c>
      <c r="D83">
        <v>0.91530000000300005</v>
      </c>
      <c r="E83">
        <v>6.0503963230490001</v>
      </c>
      <c r="F83">
        <v>90.015333333336002</v>
      </c>
    </row>
    <row r="84" spans="2:6" x14ac:dyDescent="0.25">
      <c r="B84">
        <v>2.696666667E-2</v>
      </c>
      <c r="C84">
        <v>0.10530000000299999</v>
      </c>
      <c r="D84">
        <v>0.61020000000200003</v>
      </c>
      <c r="E84">
        <v>6.0102000000020004</v>
      </c>
      <c r="F84">
        <v>60.010200000002001</v>
      </c>
    </row>
    <row r="85" spans="2:6" x14ac:dyDescent="0.25">
      <c r="B85">
        <v>2.696666667E-2</v>
      </c>
      <c r="C85">
        <v>3.5444444459000003E-2</v>
      </c>
      <c r="D85">
        <v>0.91530000000300005</v>
      </c>
      <c r="E85">
        <v>12.020400000004001</v>
      </c>
      <c r="F85">
        <v>90.015300000002995</v>
      </c>
    </row>
    <row r="86" spans="2:6" x14ac:dyDescent="0.25">
      <c r="B86">
        <v>3.1218777297999999E-2</v>
      </c>
      <c r="C86">
        <v>7.0400000010000005E-2</v>
      </c>
      <c r="D86">
        <v>0.91530000000300005</v>
      </c>
      <c r="E86">
        <v>6.0102000000020004</v>
      </c>
      <c r="F86">
        <v>60.010200000002001</v>
      </c>
    </row>
    <row r="87" spans="2:6" x14ac:dyDescent="0.25">
      <c r="B87">
        <v>2.3200000003000001E-2</v>
      </c>
      <c r="C87">
        <v>0.10530000000299999</v>
      </c>
      <c r="D87">
        <v>1.2204000000040001</v>
      </c>
      <c r="E87">
        <v>9.0153000000030001</v>
      </c>
      <c r="F87">
        <v>90.015300000002995</v>
      </c>
    </row>
    <row r="88" spans="2:6" x14ac:dyDescent="0.25">
      <c r="B88">
        <v>1.6200000002E-2</v>
      </c>
      <c r="C88">
        <v>0.106335568012</v>
      </c>
      <c r="D88">
        <v>0.61020000000200003</v>
      </c>
      <c r="E88">
        <v>6.0102000000020004</v>
      </c>
      <c r="F88">
        <v>120.020400000004</v>
      </c>
    </row>
    <row r="89" spans="2:6" x14ac:dyDescent="0.25">
      <c r="B89">
        <v>2.1533333336E-2</v>
      </c>
      <c r="C89">
        <v>0.14040000000399999</v>
      </c>
      <c r="D89">
        <v>1.2204000000040001</v>
      </c>
      <c r="E89">
        <v>12.028629794889</v>
      </c>
      <c r="F89">
        <v>90.015300000002995</v>
      </c>
    </row>
    <row r="90" spans="2:6" x14ac:dyDescent="0.25">
      <c r="B90">
        <v>4.2064791759999998E-2</v>
      </c>
      <c r="C90">
        <v>3.8633333346999997E-2</v>
      </c>
      <c r="D90">
        <v>1.221454586945</v>
      </c>
      <c r="E90">
        <v>6.0102000000020004</v>
      </c>
      <c r="F90">
        <v>90.015300000002995</v>
      </c>
    </row>
    <row r="91" spans="2:6" x14ac:dyDescent="0.25">
      <c r="B91">
        <v>8.100000001E-3</v>
      </c>
      <c r="C91">
        <v>0.14040000000399999</v>
      </c>
      <c r="D91">
        <v>0.91530000000300005</v>
      </c>
      <c r="E91">
        <v>6.0102000000020004</v>
      </c>
      <c r="F91">
        <v>60.010200000002001</v>
      </c>
    </row>
    <row r="92" spans="2:6" x14ac:dyDescent="0.25">
      <c r="B92">
        <v>2.4300000003000002E-2</v>
      </c>
      <c r="C92">
        <v>0.14040000000399999</v>
      </c>
      <c r="D92">
        <v>0.91530000000300005</v>
      </c>
      <c r="E92">
        <v>12.020400000004001</v>
      </c>
      <c r="F92">
        <v>90.015300000002995</v>
      </c>
    </row>
    <row r="93" spans="2:6" x14ac:dyDescent="0.25">
      <c r="B93">
        <v>3.2400000004E-2</v>
      </c>
      <c r="C93">
        <v>0.14040000000399999</v>
      </c>
      <c r="D93">
        <v>0.61020000000200003</v>
      </c>
      <c r="E93">
        <v>9.0153000000030001</v>
      </c>
      <c r="F93">
        <v>120.020400000004</v>
      </c>
    </row>
    <row r="94" spans="2:6" x14ac:dyDescent="0.25">
      <c r="B94">
        <v>3.1300000004000003E-2</v>
      </c>
      <c r="C94">
        <v>0.14040000000399999</v>
      </c>
      <c r="D94">
        <v>0.30510000000100002</v>
      </c>
      <c r="E94">
        <v>9.0153000000030001</v>
      </c>
      <c r="F94">
        <v>60.010200000002001</v>
      </c>
    </row>
    <row r="95" spans="2:6" x14ac:dyDescent="0.25">
      <c r="B95">
        <v>2.4300000003000002E-2</v>
      </c>
      <c r="C95">
        <v>0.10530000000299999</v>
      </c>
      <c r="D95">
        <v>1.25854821737</v>
      </c>
      <c r="E95">
        <v>12.020400000004001</v>
      </c>
      <c r="F95">
        <v>90.015300000002995</v>
      </c>
    </row>
    <row r="96" spans="2:6" x14ac:dyDescent="0.25">
      <c r="B96">
        <v>3.3951164999E-2</v>
      </c>
      <c r="C96">
        <v>0.10530000000299999</v>
      </c>
      <c r="D96">
        <v>1.2204000000040001</v>
      </c>
      <c r="E96">
        <v>6.0102000000020004</v>
      </c>
      <c r="F96">
        <v>90.015300000002995</v>
      </c>
    </row>
    <row r="97" spans="2:6" x14ac:dyDescent="0.25">
      <c r="B97">
        <v>1.6200000002E-2</v>
      </c>
      <c r="C97">
        <v>7.0200000001999996E-2</v>
      </c>
      <c r="D97">
        <v>0.91530000000300005</v>
      </c>
      <c r="E97">
        <v>9.0153000000030001</v>
      </c>
      <c r="F97">
        <v>90.015300000002995</v>
      </c>
    </row>
    <row r="98" spans="2:6" x14ac:dyDescent="0.25">
      <c r="B98">
        <v>4.1600000009999999E-2</v>
      </c>
      <c r="C98">
        <v>7.0200000001999996E-2</v>
      </c>
      <c r="D98">
        <v>0.91647944517299995</v>
      </c>
      <c r="E98">
        <v>6.0102000000020004</v>
      </c>
      <c r="F98">
        <v>90.015300000002995</v>
      </c>
    </row>
    <row r="99" spans="2:6" x14ac:dyDescent="0.25">
      <c r="B99">
        <v>2.3200000003000001E-2</v>
      </c>
      <c r="C99">
        <v>0.140444444448</v>
      </c>
      <c r="D99">
        <v>0.61096771642100001</v>
      </c>
      <c r="E99">
        <v>9.0153000000030001</v>
      </c>
      <c r="F99">
        <v>90.016600273750996</v>
      </c>
    </row>
    <row r="100" spans="2:6" x14ac:dyDescent="0.25">
      <c r="B100">
        <v>1.6200000002E-2</v>
      </c>
      <c r="C100">
        <v>7.0200000001999996E-2</v>
      </c>
      <c r="D100">
        <v>1.2204000000040001</v>
      </c>
      <c r="E100">
        <v>9.0153000000030001</v>
      </c>
      <c r="F100">
        <v>60.010200000002001</v>
      </c>
    </row>
    <row r="101" spans="2:6" x14ac:dyDescent="0.25">
      <c r="B101">
        <v>1.7966666676000002E-2</v>
      </c>
      <c r="C101">
        <v>7.0200000001999996E-2</v>
      </c>
      <c r="D101">
        <v>0.91530000000300005</v>
      </c>
      <c r="E101">
        <v>6.0102000000020004</v>
      </c>
      <c r="F101">
        <v>90.015300000002995</v>
      </c>
    </row>
    <row r="102" spans="2:6" x14ac:dyDescent="0.25">
      <c r="B102" s="7">
        <f>AVERAGE(B2:B101)</f>
        <v>2.7654759508129994E-2</v>
      </c>
      <c r="C102" s="7">
        <f t="shared" ref="C102:F102" si="0">AVERAGE(C2:C101)</f>
        <v>0.10365527842296998</v>
      </c>
      <c r="D102" s="7">
        <f t="shared" si="0"/>
        <v>0.90449402464180051</v>
      </c>
      <c r="E102" s="7">
        <f t="shared" si="0"/>
        <v>8.4751969248428782</v>
      </c>
      <c r="F102" s="7">
        <f t="shared" si="0"/>
        <v>88.815110336073758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60BB-010F-4538-8606-72D35C2079F1}">
  <dimension ref="A1:Z209"/>
  <sheetViews>
    <sheetView topLeftCell="A124" workbookViewId="0">
      <selection activeCell="V130" sqref="V130"/>
    </sheetView>
  </sheetViews>
  <sheetFormatPr defaultRowHeight="15" x14ac:dyDescent="0.25"/>
  <cols>
    <col min="1" max="1" width="25.140625" bestFit="1" customWidth="1"/>
  </cols>
  <sheetData>
    <row r="1" spans="1:26" ht="18.75" x14ac:dyDescent="0.3">
      <c r="A1" s="2" t="s">
        <v>56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</row>
    <row r="2" spans="1:26" x14ac:dyDescent="0.25">
      <c r="B2">
        <v>0.916170762207</v>
      </c>
      <c r="C2">
        <v>0.915244708563</v>
      </c>
      <c r="D2">
        <v>1.220133333336</v>
      </c>
      <c r="E2">
        <v>0.91523333333400003</v>
      </c>
      <c r="F2">
        <v>0.93073609874399998</v>
      </c>
      <c r="G2">
        <v>0.91603333333500003</v>
      </c>
    </row>
    <row r="3" spans="1:26" ht="15.75" thickBot="1" x14ac:dyDescent="0.3">
      <c r="B3">
        <v>1.2200000000040001</v>
      </c>
      <c r="C3">
        <v>0.91506666666900005</v>
      </c>
      <c r="D3">
        <v>0.91510000000199998</v>
      </c>
      <c r="E3">
        <v>0.91523333333400003</v>
      </c>
      <c r="F3">
        <v>1.2206666666679999</v>
      </c>
      <c r="G3">
        <v>1.2213777777799999</v>
      </c>
    </row>
    <row r="4" spans="1:26" x14ac:dyDescent="0.25">
      <c r="B4">
        <v>0.61000000000200005</v>
      </c>
      <c r="C4">
        <v>0.61002222222400004</v>
      </c>
      <c r="D4">
        <v>0.61006666666800002</v>
      </c>
      <c r="E4">
        <v>0.61015555555599998</v>
      </c>
      <c r="F4">
        <v>0.30516666666699999</v>
      </c>
      <c r="G4">
        <v>0.91603333333500003</v>
      </c>
      <c r="J4" s="18" t="s">
        <v>64</v>
      </c>
      <c r="K4" s="18"/>
      <c r="M4" s="18" t="s">
        <v>79</v>
      </c>
      <c r="N4" s="18"/>
      <c r="P4" s="18" t="s">
        <v>80</v>
      </c>
      <c r="Q4" s="18"/>
      <c r="S4" s="18" t="s">
        <v>81</v>
      </c>
      <c r="T4" s="18"/>
      <c r="V4" s="18" t="s">
        <v>78</v>
      </c>
      <c r="W4" s="18"/>
      <c r="Y4" s="18" t="s">
        <v>83</v>
      </c>
      <c r="Z4" s="18"/>
    </row>
    <row r="5" spans="1:26" x14ac:dyDescent="0.25">
      <c r="B5">
        <v>1.2207939886120001</v>
      </c>
      <c r="C5">
        <v>0.91503333333600001</v>
      </c>
      <c r="D5">
        <v>0.30503333333400001</v>
      </c>
      <c r="E5">
        <v>0.61015555555599998</v>
      </c>
      <c r="F5">
        <v>0.61033333333399997</v>
      </c>
      <c r="G5">
        <v>0.61068888888999995</v>
      </c>
      <c r="J5" s="16"/>
      <c r="K5" s="16"/>
      <c r="M5" s="16"/>
      <c r="N5" s="16"/>
      <c r="P5" s="16"/>
      <c r="Q5" s="16"/>
      <c r="S5" s="16"/>
      <c r="T5" s="16"/>
      <c r="V5" s="16"/>
      <c r="W5" s="16"/>
      <c r="Y5" s="16"/>
      <c r="Z5" s="16"/>
    </row>
    <row r="6" spans="1:26" x14ac:dyDescent="0.25">
      <c r="B6">
        <v>0.91500000000299997</v>
      </c>
      <c r="C6">
        <v>0.91650138944899995</v>
      </c>
      <c r="D6">
        <v>0.91656805611500003</v>
      </c>
      <c r="E6">
        <v>0.91523333333400003</v>
      </c>
      <c r="F6">
        <v>0.61033333333399997</v>
      </c>
      <c r="G6">
        <v>0.91655531933400003</v>
      </c>
      <c r="J6" s="16" t="s">
        <v>65</v>
      </c>
      <c r="K6" s="16">
        <v>0.91574297331867116</v>
      </c>
      <c r="M6" s="16" t="s">
        <v>65</v>
      </c>
      <c r="N6" s="16">
        <v>0.90074036945079006</v>
      </c>
      <c r="P6" s="16" t="s">
        <v>65</v>
      </c>
      <c r="Q6" s="16">
        <v>0.84275304672511908</v>
      </c>
      <c r="S6" s="16" t="s">
        <v>65</v>
      </c>
      <c r="T6" s="16">
        <v>0.90029957616536993</v>
      </c>
      <c r="V6" s="16" t="s">
        <v>65</v>
      </c>
      <c r="W6" s="16">
        <v>0.86738051792505044</v>
      </c>
      <c r="Y6" s="16" t="s">
        <v>65</v>
      </c>
      <c r="Z6" s="16">
        <v>0.88954687804625943</v>
      </c>
    </row>
    <row r="7" spans="1:26" x14ac:dyDescent="0.25">
      <c r="B7">
        <v>0.61000000000200005</v>
      </c>
      <c r="C7">
        <v>0.91607676752099998</v>
      </c>
      <c r="D7">
        <v>0.61006666666800002</v>
      </c>
      <c r="E7">
        <v>0.91523333333400003</v>
      </c>
      <c r="F7">
        <v>0.91550000000099996</v>
      </c>
      <c r="G7">
        <v>0.91603333333500003</v>
      </c>
      <c r="J7" s="16" t="s">
        <v>66</v>
      </c>
      <c r="K7" s="16">
        <v>2.0797385369076635E-2</v>
      </c>
      <c r="M7" s="16" t="s">
        <v>66</v>
      </c>
      <c r="N7" s="16">
        <v>2.3548452928601492E-2</v>
      </c>
      <c r="P7" s="16" t="s">
        <v>66</v>
      </c>
      <c r="Q7" s="16">
        <v>2.6369962605837065E-2</v>
      </c>
      <c r="S7" s="16" t="s">
        <v>66</v>
      </c>
      <c r="T7" s="16">
        <v>2.6868874904729435E-2</v>
      </c>
      <c r="V7" s="16" t="s">
        <v>66</v>
      </c>
      <c r="W7" s="16">
        <v>2.4444814223368444E-2</v>
      </c>
      <c r="Y7" s="16" t="s">
        <v>66</v>
      </c>
      <c r="Z7" s="16">
        <v>2.4554749416613952E-2</v>
      </c>
    </row>
    <row r="8" spans="1:26" x14ac:dyDescent="0.25">
      <c r="B8">
        <v>0.61000000000200005</v>
      </c>
      <c r="C8">
        <v>1.2200444444480001</v>
      </c>
      <c r="D8">
        <v>0.91510000000199998</v>
      </c>
      <c r="E8">
        <v>0.91523333333400003</v>
      </c>
      <c r="F8">
        <v>0.91550000000099996</v>
      </c>
      <c r="G8">
        <v>0.61068888888999995</v>
      </c>
      <c r="J8" s="16" t="s">
        <v>67</v>
      </c>
      <c r="K8" s="16">
        <v>0.91500000000299997</v>
      </c>
      <c r="M8" s="16" t="s">
        <v>67</v>
      </c>
      <c r="N8" s="16">
        <v>0.91503333333600001</v>
      </c>
      <c r="P8" s="16" t="s">
        <v>67</v>
      </c>
      <c r="Q8" s="16">
        <v>0.91510000000199998</v>
      </c>
      <c r="S8" s="16" t="s">
        <v>67</v>
      </c>
      <c r="T8" s="16">
        <v>0.91523333333400003</v>
      </c>
      <c r="V8" s="16" t="s">
        <v>67</v>
      </c>
      <c r="W8" s="16">
        <v>0.91550000000099996</v>
      </c>
      <c r="Y8" s="16" t="s">
        <v>67</v>
      </c>
      <c r="Z8" s="16">
        <v>0.91603333333500003</v>
      </c>
    </row>
    <row r="9" spans="1:26" x14ac:dyDescent="0.25">
      <c r="B9">
        <v>0.91500000000299997</v>
      </c>
      <c r="C9">
        <v>0.61002222222400004</v>
      </c>
      <c r="D9">
        <v>0.61006666666800002</v>
      </c>
      <c r="E9">
        <v>0.91523333333400003</v>
      </c>
      <c r="F9">
        <v>0.91550000000099996</v>
      </c>
      <c r="G9">
        <v>0.91758519256000004</v>
      </c>
      <c r="J9" s="16" t="s">
        <v>68</v>
      </c>
      <c r="K9" s="16">
        <v>0.91500000000299997</v>
      </c>
      <c r="M9" s="16" t="s">
        <v>68</v>
      </c>
      <c r="N9" s="16">
        <v>0.91503333333600001</v>
      </c>
      <c r="P9" s="16" t="s">
        <v>68</v>
      </c>
      <c r="Q9" s="16">
        <v>0.91510000000199998</v>
      </c>
      <c r="S9" s="16" t="s">
        <v>68</v>
      </c>
      <c r="T9" s="16">
        <v>0.91523333333400003</v>
      </c>
      <c r="V9" s="16" t="s">
        <v>68</v>
      </c>
      <c r="W9" s="16">
        <v>0.91550000000099996</v>
      </c>
      <c r="Y9" s="16" t="s">
        <v>68</v>
      </c>
      <c r="Z9" s="16">
        <v>0.91603333333500003</v>
      </c>
    </row>
    <row r="10" spans="1:26" x14ac:dyDescent="0.25">
      <c r="B10">
        <v>0.91500000000299997</v>
      </c>
      <c r="C10">
        <v>1.2200444444480001</v>
      </c>
      <c r="D10">
        <v>0.30503333333400001</v>
      </c>
      <c r="E10">
        <v>0.91523333333400003</v>
      </c>
      <c r="F10">
        <v>0.91550000000099996</v>
      </c>
      <c r="G10">
        <v>0.61068888888999995</v>
      </c>
      <c r="J10" s="16" t="s">
        <v>30</v>
      </c>
      <c r="K10" s="16">
        <v>0.20797385369076635</v>
      </c>
      <c r="M10" s="16" t="s">
        <v>30</v>
      </c>
      <c r="N10" s="16">
        <v>0.2354845292860149</v>
      </c>
      <c r="P10" s="16" t="s">
        <v>30</v>
      </c>
      <c r="Q10" s="16">
        <v>0.26369962605837066</v>
      </c>
      <c r="S10" s="16" t="s">
        <v>30</v>
      </c>
      <c r="T10" s="16">
        <v>0.26868874904729434</v>
      </c>
      <c r="V10" s="16" t="s">
        <v>30</v>
      </c>
      <c r="W10" s="16">
        <v>0.24444814223368444</v>
      </c>
      <c r="Y10" s="16" t="s">
        <v>30</v>
      </c>
      <c r="Z10" s="16">
        <v>0.24554749416613952</v>
      </c>
    </row>
    <row r="11" spans="1:26" x14ac:dyDescent="0.25">
      <c r="B11">
        <v>0.91500000000299997</v>
      </c>
      <c r="C11">
        <v>0.91503333333600001</v>
      </c>
      <c r="D11">
        <v>0.61006666666800002</v>
      </c>
      <c r="E11">
        <v>0.61015555555599998</v>
      </c>
      <c r="F11">
        <v>1.2206666666679999</v>
      </c>
      <c r="G11">
        <v>0.91638571041799999</v>
      </c>
      <c r="J11" s="16" t="s">
        <v>69</v>
      </c>
      <c r="K11" s="16">
        <v>4.3253123818988284E-2</v>
      </c>
      <c r="M11" s="16" t="s">
        <v>69</v>
      </c>
      <c r="N11" s="16">
        <v>5.5452963533056017E-2</v>
      </c>
      <c r="P11" s="16" t="s">
        <v>69</v>
      </c>
      <c r="Q11" s="16">
        <v>6.9537492783324509E-2</v>
      </c>
      <c r="S11" s="16" t="s">
        <v>69</v>
      </c>
      <c r="T11" s="16">
        <v>7.2193643864599921E-2</v>
      </c>
      <c r="V11" s="16" t="s">
        <v>69</v>
      </c>
      <c r="W11" s="16">
        <v>5.9754894241499622E-2</v>
      </c>
      <c r="Y11" s="16" t="s">
        <v>69</v>
      </c>
      <c r="Z11" s="16">
        <v>6.0293571891270319E-2</v>
      </c>
    </row>
    <row r="12" spans="1:26" x14ac:dyDescent="0.25">
      <c r="B12">
        <v>0.61000000000200005</v>
      </c>
      <c r="C12">
        <v>0.61164889379300003</v>
      </c>
      <c r="D12">
        <v>1.220133333336</v>
      </c>
      <c r="E12">
        <v>1.525393089047</v>
      </c>
      <c r="F12">
        <v>0.61033333333399997</v>
      </c>
      <c r="G12">
        <v>0.91603333333500003</v>
      </c>
      <c r="J12" s="16" t="s">
        <v>70</v>
      </c>
      <c r="K12" s="16">
        <v>0.38308113070838301</v>
      </c>
      <c r="M12" s="16" t="s">
        <v>70</v>
      </c>
      <c r="N12" s="16">
        <v>0.34310097375881332</v>
      </c>
      <c r="P12" s="16" t="s">
        <v>70</v>
      </c>
      <c r="Q12" s="16">
        <v>0.27591714554762525</v>
      </c>
      <c r="S12" s="16" t="s">
        <v>70</v>
      </c>
      <c r="T12" s="16">
        <v>0.19343217473959573</v>
      </c>
      <c r="V12" s="16" t="s">
        <v>70</v>
      </c>
      <c r="W12" s="16">
        <v>-9.8003112688642702E-2</v>
      </c>
      <c r="Y12" s="16" t="s">
        <v>70</v>
      </c>
      <c r="Z12" s="16">
        <v>0.15774914343360402</v>
      </c>
    </row>
    <row r="13" spans="1:26" x14ac:dyDescent="0.25">
      <c r="B13">
        <v>0.91500000000299997</v>
      </c>
      <c r="C13">
        <v>0.91503333333600001</v>
      </c>
      <c r="D13">
        <v>1.220133333336</v>
      </c>
      <c r="E13">
        <v>1.2203555555600001</v>
      </c>
      <c r="F13">
        <v>1.221554712703</v>
      </c>
      <c r="G13">
        <v>1.2213777777799999</v>
      </c>
      <c r="J13" s="16" t="s">
        <v>71</v>
      </c>
      <c r="K13" s="16">
        <v>-9.2875727455542633E-3</v>
      </c>
      <c r="M13" s="16" t="s">
        <v>71</v>
      </c>
      <c r="N13" s="16">
        <v>-0.58957728847054736</v>
      </c>
      <c r="P13" s="16" t="s">
        <v>71</v>
      </c>
      <c r="Q13" s="16">
        <v>-0.18149738376009131</v>
      </c>
      <c r="S13" s="16" t="s">
        <v>71</v>
      </c>
      <c r="T13" s="16">
        <v>6.450046711238379E-3</v>
      </c>
      <c r="V13" s="16" t="s">
        <v>71</v>
      </c>
      <c r="W13" s="16">
        <v>-0.43098220742621396</v>
      </c>
      <c r="Y13" s="16" t="s">
        <v>71</v>
      </c>
      <c r="Z13" s="16">
        <v>0.28698310563254098</v>
      </c>
    </row>
    <row r="14" spans="1:26" x14ac:dyDescent="0.25">
      <c r="B14">
        <v>0.91500000000299997</v>
      </c>
      <c r="C14">
        <v>0.61002222222400004</v>
      </c>
      <c r="D14">
        <v>0.91510000000199998</v>
      </c>
      <c r="E14">
        <v>0.91523333333400003</v>
      </c>
      <c r="F14">
        <v>0.30516666666699999</v>
      </c>
      <c r="G14">
        <v>0.61068888888999995</v>
      </c>
      <c r="J14" s="16" t="s">
        <v>72</v>
      </c>
      <c r="K14" s="16">
        <v>1.2200000000039999</v>
      </c>
      <c r="M14" s="16" t="s">
        <v>72</v>
      </c>
      <c r="N14" s="16">
        <v>0.94259108117399992</v>
      </c>
      <c r="P14" s="16" t="s">
        <v>72</v>
      </c>
      <c r="Q14" s="16">
        <v>1.2201333333359998</v>
      </c>
      <c r="S14" s="16" t="s">
        <v>72</v>
      </c>
      <c r="T14" s="16">
        <v>1.222985577947</v>
      </c>
      <c r="V14" s="16" t="s">
        <v>72</v>
      </c>
      <c r="W14" s="16">
        <v>0.91689317025799999</v>
      </c>
      <c r="Y14" s="16" t="s">
        <v>72</v>
      </c>
      <c r="Z14" s="16">
        <v>1.2213777777800001</v>
      </c>
    </row>
    <row r="15" spans="1:26" x14ac:dyDescent="0.25">
      <c r="B15">
        <v>0.91500000000299997</v>
      </c>
      <c r="C15">
        <v>0.91503333333600001</v>
      </c>
      <c r="D15">
        <v>0.91510000000199998</v>
      </c>
      <c r="E15">
        <v>0.92534169443299996</v>
      </c>
      <c r="F15">
        <v>0.91550000000099996</v>
      </c>
      <c r="G15">
        <v>0.91724537237100001</v>
      </c>
      <c r="J15" s="16" t="s">
        <v>73</v>
      </c>
      <c r="K15" s="16">
        <v>0.30500000000100003</v>
      </c>
      <c r="M15" s="16" t="s">
        <v>73</v>
      </c>
      <c r="N15" s="16">
        <v>0.30501111111200002</v>
      </c>
      <c r="P15" s="16" t="s">
        <v>73</v>
      </c>
      <c r="Q15" s="16">
        <v>0.30503333333400001</v>
      </c>
      <c r="S15" s="16" t="s">
        <v>73</v>
      </c>
      <c r="T15" s="16">
        <v>0.30507777777799999</v>
      </c>
      <c r="V15" s="16" t="s">
        <v>73</v>
      </c>
      <c r="W15" s="16">
        <v>0.30516666666699999</v>
      </c>
      <c r="Y15" s="16" t="s">
        <v>73</v>
      </c>
      <c r="Z15" s="16">
        <v>0.30534444444499997</v>
      </c>
    </row>
    <row r="16" spans="1:26" x14ac:dyDescent="0.25">
      <c r="B16">
        <v>0.91500000000299997</v>
      </c>
      <c r="C16">
        <v>0.915773980652</v>
      </c>
      <c r="D16">
        <v>0.91510000000199998</v>
      </c>
      <c r="E16">
        <v>0.91523333333400003</v>
      </c>
      <c r="F16">
        <v>0.91550000000099996</v>
      </c>
      <c r="G16">
        <v>1.2213777777799999</v>
      </c>
      <c r="J16" s="16" t="s">
        <v>74</v>
      </c>
      <c r="K16" s="16">
        <v>1.5250000000049999</v>
      </c>
      <c r="M16" s="16" t="s">
        <v>74</v>
      </c>
      <c r="N16" s="16">
        <v>1.2476021922859999</v>
      </c>
      <c r="P16" s="16" t="s">
        <v>74</v>
      </c>
      <c r="Q16" s="16">
        <v>1.5251666666699999</v>
      </c>
      <c r="S16" s="16" t="s">
        <v>74</v>
      </c>
      <c r="T16" s="16">
        <v>1.5280633557250001</v>
      </c>
      <c r="V16" s="16" t="s">
        <v>74</v>
      </c>
      <c r="W16" s="16">
        <v>1.222059836925</v>
      </c>
      <c r="Y16" s="16" t="s">
        <v>74</v>
      </c>
      <c r="Z16" s="16">
        <v>1.5267222222250001</v>
      </c>
    </row>
    <row r="17" spans="2:26" x14ac:dyDescent="0.25">
      <c r="B17">
        <v>0.91524724544699998</v>
      </c>
      <c r="C17">
        <v>1.2200444444480001</v>
      </c>
      <c r="D17">
        <v>0.91510000000199998</v>
      </c>
      <c r="E17">
        <v>1.220311111112</v>
      </c>
      <c r="F17">
        <v>0.91550000000099996</v>
      </c>
      <c r="G17">
        <v>1.2213777777799999</v>
      </c>
      <c r="J17" s="16" t="s">
        <v>75</v>
      </c>
      <c r="K17" s="16">
        <v>91.574297331867115</v>
      </c>
      <c r="M17" s="16" t="s">
        <v>75</v>
      </c>
      <c r="N17" s="16">
        <v>90.074036945079001</v>
      </c>
      <c r="P17" s="16" t="s">
        <v>75</v>
      </c>
      <c r="Q17" s="16">
        <v>84.275304672511908</v>
      </c>
      <c r="S17" s="16" t="s">
        <v>75</v>
      </c>
      <c r="T17" s="16">
        <v>90.02995761653699</v>
      </c>
      <c r="V17" s="16" t="s">
        <v>75</v>
      </c>
      <c r="W17" s="16">
        <v>86.738051792505047</v>
      </c>
      <c r="Y17" s="16" t="s">
        <v>75</v>
      </c>
      <c r="Z17" s="16">
        <v>88.954687804625948</v>
      </c>
    </row>
    <row r="18" spans="2:26" x14ac:dyDescent="0.25">
      <c r="B18">
        <v>0.91500000000299997</v>
      </c>
      <c r="C18">
        <v>0.91503333333600001</v>
      </c>
      <c r="D18">
        <v>1.220133333336</v>
      </c>
      <c r="E18">
        <v>0.915861764079</v>
      </c>
      <c r="F18">
        <v>0.91677912376600001</v>
      </c>
      <c r="G18">
        <v>0.61068888888999995</v>
      </c>
      <c r="J18" s="16" t="s">
        <v>76</v>
      </c>
      <c r="K18" s="16">
        <v>100</v>
      </c>
      <c r="M18" s="16" t="s">
        <v>76</v>
      </c>
      <c r="N18" s="16">
        <v>100</v>
      </c>
      <c r="P18" s="16" t="s">
        <v>76</v>
      </c>
      <c r="Q18" s="16">
        <v>100</v>
      </c>
      <c r="S18" s="16" t="s">
        <v>76</v>
      </c>
      <c r="T18" s="16">
        <v>100</v>
      </c>
      <c r="V18" s="16" t="s">
        <v>76</v>
      </c>
      <c r="W18" s="16">
        <v>100</v>
      </c>
      <c r="Y18" s="16" t="s">
        <v>76</v>
      </c>
      <c r="Z18" s="16">
        <v>100</v>
      </c>
    </row>
    <row r="19" spans="2:26" ht="15.75" thickBot="1" x14ac:dyDescent="0.3">
      <c r="B19">
        <v>0.61000000000200005</v>
      </c>
      <c r="C19">
        <v>0.91503333333600001</v>
      </c>
      <c r="D19">
        <v>0.91510000000199998</v>
      </c>
      <c r="E19">
        <v>0.91523333333400003</v>
      </c>
      <c r="F19">
        <v>0.91728870984099997</v>
      </c>
      <c r="G19">
        <v>0.91603333333500003</v>
      </c>
      <c r="J19" s="17" t="s">
        <v>77</v>
      </c>
      <c r="K19" s="17">
        <v>4.1266524597997178E-2</v>
      </c>
      <c r="M19" s="17" t="s">
        <v>77</v>
      </c>
      <c r="N19" s="17">
        <v>4.6725239484565875E-2</v>
      </c>
      <c r="P19" s="17" t="s">
        <v>77</v>
      </c>
      <c r="Q19" s="17">
        <v>5.2323726815201817E-2</v>
      </c>
      <c r="S19" s="17" t="s">
        <v>77</v>
      </c>
      <c r="T19" s="17">
        <v>5.3313677056019006E-2</v>
      </c>
      <c r="V19" s="17" t="s">
        <v>77</v>
      </c>
      <c r="W19" s="17">
        <v>4.8503814760388411E-2</v>
      </c>
      <c r="Y19" s="17" t="s">
        <v>77</v>
      </c>
      <c r="Z19" s="17">
        <v>4.8721950034402078E-2</v>
      </c>
    </row>
    <row r="20" spans="2:26" x14ac:dyDescent="0.25">
      <c r="B20">
        <v>0.91629512614399999</v>
      </c>
      <c r="C20">
        <v>0.61002222222400004</v>
      </c>
      <c r="D20">
        <v>0.91510000000199998</v>
      </c>
      <c r="E20">
        <v>0.61088889073200003</v>
      </c>
      <c r="F20">
        <v>1.2206666666679999</v>
      </c>
      <c r="G20">
        <v>0.91603333333500003</v>
      </c>
    </row>
    <row r="21" spans="2:26" x14ac:dyDescent="0.25">
      <c r="B21">
        <v>0.95015094174600001</v>
      </c>
      <c r="C21">
        <v>0.91503333333600001</v>
      </c>
      <c r="D21">
        <v>0.91510000000199998</v>
      </c>
      <c r="E21">
        <v>1.220311111112</v>
      </c>
      <c r="F21">
        <v>1.2206666666679999</v>
      </c>
      <c r="G21">
        <v>0.91603333333500003</v>
      </c>
    </row>
    <row r="22" spans="2:26" x14ac:dyDescent="0.25">
      <c r="B22">
        <v>1.2200000000040001</v>
      </c>
      <c r="C22">
        <v>1.2206583325139999</v>
      </c>
      <c r="D22">
        <v>0.91510000000199998</v>
      </c>
      <c r="E22">
        <v>0.61015555555599998</v>
      </c>
      <c r="F22">
        <v>0.91550000000099996</v>
      </c>
      <c r="G22">
        <v>1.2213777777799999</v>
      </c>
      <c r="J22" s="7" t="s">
        <v>29</v>
      </c>
      <c r="K22">
        <f>K6</f>
        <v>0.91574297331867116</v>
      </c>
      <c r="L22">
        <f>N6</f>
        <v>0.90074036945079006</v>
      </c>
      <c r="M22">
        <f>Q6</f>
        <v>0.84275304672511908</v>
      </c>
      <c r="N22">
        <f>T6</f>
        <v>0.90029957616536993</v>
      </c>
      <c r="O22">
        <f>W6</f>
        <v>0.86738051792505044</v>
      </c>
      <c r="P22">
        <f>Z6</f>
        <v>0.88954687804625943</v>
      </c>
    </row>
    <row r="23" spans="2:26" x14ac:dyDescent="0.25">
      <c r="B23">
        <v>0.94082165876000001</v>
      </c>
      <c r="C23">
        <v>0.61002222222400004</v>
      </c>
      <c r="D23">
        <v>0.91510000000199998</v>
      </c>
      <c r="E23">
        <v>1.220311111112</v>
      </c>
      <c r="F23">
        <v>0.61033333333399997</v>
      </c>
      <c r="G23">
        <v>0.61068888888999995</v>
      </c>
      <c r="J23" s="7" t="s">
        <v>82</v>
      </c>
      <c r="K23">
        <f>K19</f>
        <v>4.1266524597997178E-2</v>
      </c>
      <c r="L23">
        <f>N19</f>
        <v>4.6725239484565875E-2</v>
      </c>
      <c r="M23">
        <f>Q19</f>
        <v>5.2323726815201817E-2</v>
      </c>
      <c r="N23">
        <f>T19</f>
        <v>5.3313677056019006E-2</v>
      </c>
      <c r="O23">
        <f>W19</f>
        <v>4.8503814760388411E-2</v>
      </c>
      <c r="P23">
        <f>Z19</f>
        <v>4.8721950034402078E-2</v>
      </c>
    </row>
    <row r="24" spans="2:26" x14ac:dyDescent="0.25">
      <c r="B24">
        <v>0.91500000000299997</v>
      </c>
      <c r="C24">
        <v>0.91503333333600001</v>
      </c>
      <c r="D24">
        <v>0.30503333333400001</v>
      </c>
      <c r="E24">
        <v>0.91523333333400003</v>
      </c>
      <c r="F24">
        <v>0.61171254095399996</v>
      </c>
      <c r="G24">
        <v>0.91603333333500003</v>
      </c>
    </row>
    <row r="25" spans="2:26" x14ac:dyDescent="0.25">
      <c r="B25">
        <v>0.91500000000299997</v>
      </c>
      <c r="C25">
        <v>0.91503333333600001</v>
      </c>
      <c r="D25">
        <v>0.91510000000199998</v>
      </c>
      <c r="E25">
        <v>0.91523333333400003</v>
      </c>
      <c r="F25">
        <v>0.91550000000099996</v>
      </c>
      <c r="G25">
        <v>0.91622756197099997</v>
      </c>
    </row>
    <row r="26" spans="2:26" x14ac:dyDescent="0.25">
      <c r="B26">
        <v>0.91500000000299997</v>
      </c>
      <c r="C26">
        <v>1.220950135731</v>
      </c>
      <c r="D26">
        <v>0.91510000000199998</v>
      </c>
      <c r="E26">
        <v>0.91523333333400003</v>
      </c>
      <c r="F26">
        <v>1.2206666666679999</v>
      </c>
      <c r="G26">
        <v>0.91603333333500003</v>
      </c>
    </row>
    <row r="27" spans="2:26" x14ac:dyDescent="0.25">
      <c r="B27">
        <v>0.91500000000299997</v>
      </c>
      <c r="C27">
        <v>0.91503333333600001</v>
      </c>
      <c r="D27">
        <v>0.61006666666800002</v>
      </c>
      <c r="E27">
        <v>0.30507777777799999</v>
      </c>
      <c r="F27">
        <v>0.91550000000099996</v>
      </c>
      <c r="G27">
        <v>0.91603333333500003</v>
      </c>
    </row>
    <row r="28" spans="2:26" x14ac:dyDescent="0.25">
      <c r="B28">
        <v>0.91500000000299997</v>
      </c>
      <c r="C28">
        <v>1.2200444444480001</v>
      </c>
      <c r="D28">
        <v>1.220133333336</v>
      </c>
      <c r="E28">
        <v>1.220311111112</v>
      </c>
      <c r="F28">
        <v>0.91550000000099996</v>
      </c>
      <c r="G28">
        <v>0.91603333333500003</v>
      </c>
    </row>
    <row r="29" spans="2:26" x14ac:dyDescent="0.25">
      <c r="B29">
        <v>0.91500000000299997</v>
      </c>
      <c r="C29">
        <v>0.30501111111200002</v>
      </c>
      <c r="D29">
        <v>0.61006666666800002</v>
      </c>
      <c r="E29">
        <v>0.61015555555599998</v>
      </c>
      <c r="F29">
        <v>0.91550000000099996</v>
      </c>
      <c r="G29">
        <v>0.91603333333500003</v>
      </c>
    </row>
    <row r="30" spans="2:26" x14ac:dyDescent="0.25">
      <c r="B30">
        <v>1.2200000000040001</v>
      </c>
      <c r="C30">
        <v>0.91503333333600001</v>
      </c>
      <c r="D30">
        <v>0.61006666666800002</v>
      </c>
      <c r="E30">
        <v>0.91523333333400003</v>
      </c>
      <c r="F30">
        <v>0.91550000000099996</v>
      </c>
      <c r="G30">
        <v>0.91603333333500003</v>
      </c>
    </row>
    <row r="31" spans="2:26" x14ac:dyDescent="0.25">
      <c r="B31">
        <v>0.91500000000299997</v>
      </c>
      <c r="C31">
        <v>1.2200444444480001</v>
      </c>
      <c r="D31">
        <v>0.91510000000199998</v>
      </c>
      <c r="E31">
        <v>1.52538888889</v>
      </c>
      <c r="F31">
        <v>0.91550000000099996</v>
      </c>
      <c r="G31">
        <v>0.91603333333500003</v>
      </c>
    </row>
    <row r="32" spans="2:26" x14ac:dyDescent="0.25">
      <c r="B32">
        <v>1.222522757191</v>
      </c>
      <c r="C32">
        <v>0.61002222222400004</v>
      </c>
      <c r="D32">
        <v>0.61006666666800002</v>
      </c>
      <c r="E32">
        <v>1.220311111112</v>
      </c>
      <c r="F32">
        <v>0.91705963481399999</v>
      </c>
      <c r="G32">
        <v>1.2213777777799999</v>
      </c>
    </row>
    <row r="33" spans="2:7" x14ac:dyDescent="0.25">
      <c r="B33">
        <v>0.91500000000299997</v>
      </c>
      <c r="C33">
        <v>0.61002222222400004</v>
      </c>
      <c r="D33">
        <v>1.5251666666699999</v>
      </c>
      <c r="E33">
        <v>0.30507777777799999</v>
      </c>
      <c r="F33">
        <v>1.2206666666679999</v>
      </c>
      <c r="G33">
        <v>1.2213777777799999</v>
      </c>
    </row>
    <row r="34" spans="2:7" x14ac:dyDescent="0.25">
      <c r="B34">
        <v>0.91500000000299997</v>
      </c>
      <c r="C34">
        <v>0.61002222222400004</v>
      </c>
      <c r="D34">
        <v>0.61006666666800002</v>
      </c>
      <c r="E34">
        <v>0.91523333333400003</v>
      </c>
      <c r="F34">
        <v>1.2207857030360001</v>
      </c>
      <c r="G34">
        <v>0.61068888888999995</v>
      </c>
    </row>
    <row r="35" spans="2:7" x14ac:dyDescent="0.25">
      <c r="B35">
        <v>0.91556349220300004</v>
      </c>
      <c r="C35">
        <v>1.2200444444480001</v>
      </c>
      <c r="D35">
        <v>0.91510000000199998</v>
      </c>
      <c r="E35">
        <v>0.91523333333400003</v>
      </c>
      <c r="F35">
        <v>0.91550000000099996</v>
      </c>
      <c r="G35">
        <v>0.61068888888999995</v>
      </c>
    </row>
    <row r="36" spans="2:7" x14ac:dyDescent="0.25">
      <c r="B36">
        <v>0.61000000000200005</v>
      </c>
      <c r="C36">
        <v>0.61002222222400004</v>
      </c>
      <c r="D36">
        <v>0.91510000000199998</v>
      </c>
      <c r="E36">
        <v>0.91523333333400003</v>
      </c>
      <c r="F36">
        <v>0.61033333333399997</v>
      </c>
      <c r="G36">
        <v>0.61068888888999995</v>
      </c>
    </row>
    <row r="37" spans="2:7" x14ac:dyDescent="0.25">
      <c r="B37">
        <v>0.91500000000299997</v>
      </c>
      <c r="C37">
        <v>0.91503333333600001</v>
      </c>
      <c r="D37">
        <v>0.91510000000199998</v>
      </c>
      <c r="E37">
        <v>1.220311111112</v>
      </c>
      <c r="F37">
        <v>1.2206666666679999</v>
      </c>
      <c r="G37">
        <v>0.61068888888999995</v>
      </c>
    </row>
    <row r="38" spans="2:7" x14ac:dyDescent="0.25">
      <c r="B38">
        <v>0.91544611383800001</v>
      </c>
      <c r="C38">
        <v>0.91503333333600001</v>
      </c>
      <c r="D38">
        <v>0.91510000000199998</v>
      </c>
      <c r="E38">
        <v>0.91523333333400003</v>
      </c>
      <c r="F38">
        <v>0.91550000000099996</v>
      </c>
      <c r="G38">
        <v>0.91647793898499996</v>
      </c>
    </row>
    <row r="39" spans="2:7" x14ac:dyDescent="0.25">
      <c r="B39">
        <v>0.61000000000200005</v>
      </c>
      <c r="C39">
        <v>0.91503333333600001</v>
      </c>
      <c r="D39">
        <v>0.61006666666800002</v>
      </c>
      <c r="E39">
        <v>0.30507777777799999</v>
      </c>
      <c r="F39">
        <v>0.915533333334</v>
      </c>
      <c r="G39">
        <v>0.91606666666799996</v>
      </c>
    </row>
    <row r="40" spans="2:7" x14ac:dyDescent="0.25">
      <c r="B40">
        <v>0.61000000000200005</v>
      </c>
      <c r="C40">
        <v>0.61002222222400004</v>
      </c>
      <c r="D40">
        <v>0.91510000000199998</v>
      </c>
      <c r="E40">
        <v>1.220311111112</v>
      </c>
      <c r="F40">
        <v>0.61040908967200003</v>
      </c>
      <c r="G40">
        <v>0.91603333333500003</v>
      </c>
    </row>
    <row r="41" spans="2:7" x14ac:dyDescent="0.25">
      <c r="B41">
        <v>0.91500000000299997</v>
      </c>
      <c r="C41">
        <v>0.91503333333600001</v>
      </c>
      <c r="D41">
        <v>1.220133333336</v>
      </c>
      <c r="E41">
        <v>0.61015555555599998</v>
      </c>
      <c r="F41">
        <v>0.61033333333399997</v>
      </c>
      <c r="G41">
        <v>1.2213777777799999</v>
      </c>
    </row>
    <row r="42" spans="2:7" x14ac:dyDescent="0.25">
      <c r="B42">
        <v>0.61000000000200005</v>
      </c>
      <c r="C42">
        <v>0.61002222222400004</v>
      </c>
      <c r="D42">
        <v>0.91510000000199998</v>
      </c>
      <c r="E42">
        <v>0.91523333333400003</v>
      </c>
      <c r="F42">
        <v>1.2206666666679999</v>
      </c>
      <c r="G42">
        <v>0.91603333333500003</v>
      </c>
    </row>
    <row r="43" spans="2:7" x14ac:dyDescent="0.25">
      <c r="B43">
        <v>0.61000000000200005</v>
      </c>
      <c r="C43">
        <v>0.91503333333600001</v>
      </c>
      <c r="D43">
        <v>0.91510000000199998</v>
      </c>
      <c r="E43">
        <v>0.61015555555599998</v>
      </c>
      <c r="F43">
        <v>0.61033333333399997</v>
      </c>
      <c r="G43">
        <v>0.91603333333500003</v>
      </c>
    </row>
    <row r="44" spans="2:7" x14ac:dyDescent="0.25">
      <c r="B44">
        <v>0.91500000000299997</v>
      </c>
      <c r="C44">
        <v>0.91609602433699999</v>
      </c>
      <c r="D44">
        <v>0.61006666666800002</v>
      </c>
      <c r="E44">
        <v>1.220311111112</v>
      </c>
      <c r="F44">
        <v>0.91550000000099996</v>
      </c>
      <c r="G44">
        <v>0.91603333333500003</v>
      </c>
    </row>
    <row r="45" spans="2:7" x14ac:dyDescent="0.25">
      <c r="B45">
        <v>1.5250000000049999</v>
      </c>
      <c r="C45">
        <v>1.2200444444480001</v>
      </c>
      <c r="D45">
        <v>0.91510000000199998</v>
      </c>
      <c r="E45">
        <v>0.61015555555599998</v>
      </c>
      <c r="F45">
        <v>1.222059836925</v>
      </c>
      <c r="G45">
        <v>0.91603333333500003</v>
      </c>
    </row>
    <row r="46" spans="2:7" x14ac:dyDescent="0.25">
      <c r="B46">
        <v>1.2200000000040001</v>
      </c>
      <c r="C46">
        <v>0.91503333333600001</v>
      </c>
      <c r="D46">
        <v>0.91510000000199998</v>
      </c>
      <c r="E46">
        <v>0.91526666667000001</v>
      </c>
      <c r="F46">
        <v>0.61048990408399995</v>
      </c>
      <c r="G46">
        <v>0.91603333333500003</v>
      </c>
    </row>
    <row r="47" spans="2:7" x14ac:dyDescent="0.25">
      <c r="B47">
        <v>0.91633192089799997</v>
      </c>
      <c r="C47">
        <v>0.91646026654299995</v>
      </c>
      <c r="D47">
        <v>0.61006666666800002</v>
      </c>
      <c r="E47">
        <v>0.61015555555599998</v>
      </c>
      <c r="F47">
        <v>0.30516666666699999</v>
      </c>
      <c r="G47">
        <v>0.91763430309399996</v>
      </c>
    </row>
    <row r="48" spans="2:7" x14ac:dyDescent="0.25">
      <c r="B48">
        <v>0.61000000000200005</v>
      </c>
      <c r="C48">
        <v>1.2476021922859999</v>
      </c>
      <c r="D48">
        <v>0.61006666666800002</v>
      </c>
      <c r="E48">
        <v>1.52538888889</v>
      </c>
      <c r="F48">
        <v>0.61033333333399997</v>
      </c>
      <c r="G48">
        <v>1.2213777777799999</v>
      </c>
    </row>
    <row r="49" spans="2:7" x14ac:dyDescent="0.25">
      <c r="B49">
        <v>0.91500000000299997</v>
      </c>
      <c r="C49">
        <v>0.61002222222400004</v>
      </c>
      <c r="D49">
        <v>0.91510000000199998</v>
      </c>
      <c r="E49">
        <v>0.91523333333400003</v>
      </c>
      <c r="F49">
        <v>0.611551681663</v>
      </c>
      <c r="G49">
        <v>0.64223455506899996</v>
      </c>
    </row>
    <row r="50" spans="2:7" x14ac:dyDescent="0.25">
      <c r="B50">
        <v>0.91500000000299997</v>
      </c>
      <c r="C50">
        <v>0.91503333333600001</v>
      </c>
      <c r="D50">
        <v>0.30503333333400001</v>
      </c>
      <c r="E50">
        <v>0.61015555555599998</v>
      </c>
      <c r="F50">
        <v>0.91550000000099996</v>
      </c>
      <c r="G50">
        <v>0.91648356280999999</v>
      </c>
    </row>
    <row r="51" spans="2:7" x14ac:dyDescent="0.25">
      <c r="B51">
        <v>0.91533784900799997</v>
      </c>
      <c r="C51">
        <v>0.93889904129299995</v>
      </c>
      <c r="D51">
        <v>0.61006666666800002</v>
      </c>
      <c r="E51">
        <v>0.91523333333400003</v>
      </c>
      <c r="F51">
        <v>0.61033333333399997</v>
      </c>
      <c r="G51">
        <v>0.61068888888999995</v>
      </c>
    </row>
    <row r="52" spans="2:7" x14ac:dyDescent="0.25">
      <c r="B52">
        <v>0.61000000000200005</v>
      </c>
      <c r="C52">
        <v>0.91503333333600001</v>
      </c>
      <c r="D52">
        <v>1.220133333336</v>
      </c>
      <c r="E52">
        <v>0.91523333333400003</v>
      </c>
      <c r="F52">
        <v>0.61033333333399997</v>
      </c>
      <c r="G52">
        <v>0.91603333333500003</v>
      </c>
    </row>
    <row r="53" spans="2:7" x14ac:dyDescent="0.25">
      <c r="B53">
        <v>0.91504734007800004</v>
      </c>
      <c r="C53">
        <v>0.91503333333600001</v>
      </c>
      <c r="D53">
        <v>0.91510000000199998</v>
      </c>
      <c r="E53">
        <v>1.2203555555600001</v>
      </c>
      <c r="F53">
        <v>0.91550000000099996</v>
      </c>
      <c r="G53">
        <v>0.61068888888999995</v>
      </c>
    </row>
    <row r="54" spans="2:7" x14ac:dyDescent="0.25">
      <c r="B54">
        <v>1.2200000000040001</v>
      </c>
      <c r="C54">
        <v>1.221488237677</v>
      </c>
      <c r="D54">
        <v>1.5251666666699999</v>
      </c>
      <c r="E54">
        <v>0.91526666667000001</v>
      </c>
      <c r="F54">
        <v>0.91550000000099996</v>
      </c>
      <c r="G54">
        <v>1.2224174045709999</v>
      </c>
    </row>
    <row r="55" spans="2:7" x14ac:dyDescent="0.25">
      <c r="B55">
        <v>1.2200000000040001</v>
      </c>
      <c r="C55">
        <v>0.91503333333600001</v>
      </c>
      <c r="D55">
        <v>0.61006666666800002</v>
      </c>
      <c r="E55">
        <v>0.61015555555599998</v>
      </c>
      <c r="F55">
        <v>1.2206666666679999</v>
      </c>
      <c r="G55">
        <v>1.2230929117589999</v>
      </c>
    </row>
    <row r="56" spans="2:7" x14ac:dyDescent="0.25">
      <c r="B56">
        <v>1.2200000000040001</v>
      </c>
      <c r="C56">
        <v>0.91503333333600001</v>
      </c>
      <c r="D56">
        <v>0.91510000000199998</v>
      </c>
      <c r="E56">
        <v>0.61015555555599998</v>
      </c>
      <c r="F56">
        <v>0.91550000000099996</v>
      </c>
      <c r="G56">
        <v>0.928587188033</v>
      </c>
    </row>
    <row r="57" spans="2:7" x14ac:dyDescent="0.25">
      <c r="B57">
        <v>0.91500000000299997</v>
      </c>
      <c r="C57">
        <v>0.91503333333600001</v>
      </c>
      <c r="D57">
        <v>0.91510000000199998</v>
      </c>
      <c r="E57">
        <v>0.91523333333400003</v>
      </c>
      <c r="F57">
        <v>0.91550000000099996</v>
      </c>
      <c r="G57">
        <v>0.91603333333500003</v>
      </c>
    </row>
    <row r="58" spans="2:7" x14ac:dyDescent="0.25">
      <c r="B58">
        <v>0.91500000000299997</v>
      </c>
      <c r="C58">
        <v>0.91503333333600001</v>
      </c>
      <c r="D58">
        <v>0.91510000000199998</v>
      </c>
      <c r="E58">
        <v>1.220311111112</v>
      </c>
      <c r="F58">
        <v>0.91550000000099996</v>
      </c>
      <c r="G58">
        <v>1.5267222222250001</v>
      </c>
    </row>
    <row r="59" spans="2:7" x14ac:dyDescent="0.25">
      <c r="B59">
        <v>1.2200000000040001</v>
      </c>
      <c r="C59">
        <v>1.2201213709030001</v>
      </c>
      <c r="D59">
        <v>1.221525405887</v>
      </c>
      <c r="E59">
        <v>0.91523333333400003</v>
      </c>
      <c r="F59">
        <v>0.91585269834600003</v>
      </c>
      <c r="G59">
        <v>0.91603333333500003</v>
      </c>
    </row>
    <row r="60" spans="2:7" x14ac:dyDescent="0.25">
      <c r="B60">
        <v>0.91500000000299997</v>
      </c>
      <c r="C60">
        <v>0.91616637593299999</v>
      </c>
      <c r="D60">
        <v>0.91623304259899996</v>
      </c>
      <c r="E60">
        <v>1.220311111112</v>
      </c>
      <c r="F60">
        <v>0.91550000000099996</v>
      </c>
      <c r="G60">
        <v>1.2213777777799999</v>
      </c>
    </row>
    <row r="61" spans="2:7" x14ac:dyDescent="0.25">
      <c r="B61">
        <v>1.2200000000040001</v>
      </c>
      <c r="C61">
        <v>0.91503333333600001</v>
      </c>
      <c r="D61">
        <v>0.91510000000199998</v>
      </c>
      <c r="E61">
        <v>0.91526666667000001</v>
      </c>
      <c r="F61">
        <v>0.61033333333399997</v>
      </c>
      <c r="G61">
        <v>0.61068888888999995</v>
      </c>
    </row>
    <row r="62" spans="2:7" x14ac:dyDescent="0.25">
      <c r="B62">
        <v>1.2200000000040001</v>
      </c>
      <c r="C62">
        <v>0.91503333333600001</v>
      </c>
      <c r="D62">
        <v>0.91510000000199998</v>
      </c>
      <c r="E62">
        <v>1.5280633557250001</v>
      </c>
      <c r="F62">
        <v>0.91550000000099996</v>
      </c>
      <c r="G62">
        <v>0.91603333333500003</v>
      </c>
    </row>
    <row r="63" spans="2:7" x14ac:dyDescent="0.25">
      <c r="B63">
        <v>0.91500000000299997</v>
      </c>
      <c r="C63">
        <v>1.2200444444480001</v>
      </c>
      <c r="D63">
        <v>0.91510000000199998</v>
      </c>
      <c r="E63">
        <v>0.91523333333400003</v>
      </c>
      <c r="F63">
        <v>0.91550000000099996</v>
      </c>
      <c r="G63">
        <v>1.5267222222250001</v>
      </c>
    </row>
    <row r="64" spans="2:7" x14ac:dyDescent="0.25">
      <c r="B64">
        <v>0.91500000000299997</v>
      </c>
      <c r="C64">
        <v>0.91567605254499995</v>
      </c>
      <c r="D64">
        <v>0.91510000000199998</v>
      </c>
      <c r="E64">
        <v>0.91523333333400003</v>
      </c>
      <c r="F64">
        <v>0.91550000000099996</v>
      </c>
      <c r="G64">
        <v>0.61068888888999995</v>
      </c>
    </row>
    <row r="65" spans="2:7" x14ac:dyDescent="0.25">
      <c r="B65">
        <v>0.91500000000299997</v>
      </c>
      <c r="C65">
        <v>1.2200444444480001</v>
      </c>
      <c r="D65">
        <v>0.61006666666800002</v>
      </c>
      <c r="E65">
        <v>0.61128640332399997</v>
      </c>
      <c r="F65">
        <v>0.61033333333399997</v>
      </c>
      <c r="G65">
        <v>0.91603333333500003</v>
      </c>
    </row>
    <row r="66" spans="2:7" x14ac:dyDescent="0.25">
      <c r="B66">
        <v>1.2200000000040001</v>
      </c>
      <c r="C66">
        <v>1.2200444444480001</v>
      </c>
      <c r="D66">
        <v>0.91510000000199998</v>
      </c>
      <c r="E66">
        <v>0.91523333333400003</v>
      </c>
      <c r="F66">
        <v>0.61033333333399997</v>
      </c>
      <c r="G66">
        <v>0.61068888888999995</v>
      </c>
    </row>
    <row r="67" spans="2:7" x14ac:dyDescent="0.25">
      <c r="B67">
        <v>0.91500000000299997</v>
      </c>
      <c r="C67">
        <v>1.2200444444480001</v>
      </c>
      <c r="D67">
        <v>0.91510000000199998</v>
      </c>
      <c r="E67">
        <v>0.61046666667000005</v>
      </c>
      <c r="F67">
        <v>1.2206666666679999</v>
      </c>
      <c r="G67">
        <v>0.91603333333500003</v>
      </c>
    </row>
    <row r="68" spans="2:7" x14ac:dyDescent="0.25">
      <c r="B68">
        <v>0.61000000000200005</v>
      </c>
      <c r="C68">
        <v>0.916050887699</v>
      </c>
      <c r="D68">
        <v>0.91510000000199998</v>
      </c>
      <c r="E68">
        <v>0.91523333333400003</v>
      </c>
      <c r="F68">
        <v>0.91550000000099996</v>
      </c>
      <c r="G68">
        <v>0.91603333333500003</v>
      </c>
    </row>
    <row r="69" spans="2:7" x14ac:dyDescent="0.25">
      <c r="B69">
        <v>0.91500000000299997</v>
      </c>
      <c r="C69">
        <v>0.30501111111200002</v>
      </c>
      <c r="D69">
        <v>0.91510000000199998</v>
      </c>
      <c r="E69">
        <v>0.91523333333400003</v>
      </c>
      <c r="F69">
        <v>0.91550000000099996</v>
      </c>
      <c r="G69">
        <v>0.91603333333500003</v>
      </c>
    </row>
    <row r="70" spans="2:7" x14ac:dyDescent="0.25">
      <c r="B70">
        <v>0.91519261229799997</v>
      </c>
      <c r="C70">
        <v>1.2200444444480001</v>
      </c>
      <c r="D70">
        <v>0.61006666666800002</v>
      </c>
      <c r="E70">
        <v>0.91630219484300002</v>
      </c>
      <c r="F70">
        <v>0.91550000000099996</v>
      </c>
      <c r="G70">
        <v>0.61068888888999995</v>
      </c>
    </row>
    <row r="71" spans="2:7" x14ac:dyDescent="0.25">
      <c r="B71">
        <v>0.61000000000200005</v>
      </c>
      <c r="C71">
        <v>0.61002222222400004</v>
      </c>
      <c r="D71">
        <v>0.91510000000199998</v>
      </c>
      <c r="E71">
        <v>0.61015555555599998</v>
      </c>
      <c r="F71">
        <v>0.30516666666699999</v>
      </c>
      <c r="G71">
        <v>0.61068888888999995</v>
      </c>
    </row>
    <row r="72" spans="2:7" x14ac:dyDescent="0.25">
      <c r="B72">
        <v>0.61000000000200005</v>
      </c>
      <c r="C72">
        <v>0.91515019648399998</v>
      </c>
      <c r="D72">
        <v>0.91510000000199998</v>
      </c>
      <c r="E72">
        <v>1.221102543</v>
      </c>
      <c r="F72">
        <v>0.91550000000099996</v>
      </c>
      <c r="G72">
        <v>0.30534444444499997</v>
      </c>
    </row>
    <row r="73" spans="2:7" x14ac:dyDescent="0.25">
      <c r="B73">
        <v>0.30500000000100003</v>
      </c>
      <c r="C73">
        <v>0.30501111111200002</v>
      </c>
      <c r="D73">
        <v>0.91510000000199998</v>
      </c>
      <c r="E73">
        <v>0.61015555555599998</v>
      </c>
      <c r="F73">
        <v>1.2209721264610001</v>
      </c>
      <c r="G73">
        <v>1.2213777777799999</v>
      </c>
    </row>
    <row r="74" spans="2:7" x14ac:dyDescent="0.25">
      <c r="B74">
        <v>0.91500000000299997</v>
      </c>
      <c r="C74">
        <v>0.91503333333600001</v>
      </c>
      <c r="D74">
        <v>0.61006666666800002</v>
      </c>
      <c r="E74">
        <v>1.220311111112</v>
      </c>
      <c r="F74">
        <v>0.91767961736500003</v>
      </c>
      <c r="G74">
        <v>0.63505757988599998</v>
      </c>
    </row>
    <row r="75" spans="2:7" x14ac:dyDescent="0.25">
      <c r="B75">
        <v>0.61000000000200005</v>
      </c>
      <c r="C75">
        <v>0.91503333333600001</v>
      </c>
      <c r="D75">
        <v>0.61006666666800002</v>
      </c>
      <c r="E75">
        <v>0.61015555555599998</v>
      </c>
      <c r="F75">
        <v>0.91550000000099996</v>
      </c>
      <c r="G75">
        <v>0.91603333333500003</v>
      </c>
    </row>
    <row r="76" spans="2:7" x14ac:dyDescent="0.25">
      <c r="B76">
        <v>0.91500000000299997</v>
      </c>
      <c r="C76">
        <v>1.221241933845</v>
      </c>
      <c r="D76">
        <v>0.91510000000199998</v>
      </c>
      <c r="E76">
        <v>1.220311111112</v>
      </c>
      <c r="F76">
        <v>0.927106345788</v>
      </c>
      <c r="G76">
        <v>0.91603333333500003</v>
      </c>
    </row>
    <row r="77" spans="2:7" x14ac:dyDescent="0.25">
      <c r="B77">
        <v>1.2200000000040001</v>
      </c>
      <c r="C77">
        <v>1.2200444444480001</v>
      </c>
      <c r="D77">
        <v>0.91510000000199998</v>
      </c>
      <c r="E77">
        <v>0.61015555555599998</v>
      </c>
      <c r="F77">
        <v>0.61108695108900002</v>
      </c>
      <c r="G77">
        <v>0.91603333333500003</v>
      </c>
    </row>
    <row r="78" spans="2:7" x14ac:dyDescent="0.25">
      <c r="B78">
        <v>0.61000000000200005</v>
      </c>
      <c r="C78">
        <v>0.30501111111200002</v>
      </c>
      <c r="D78">
        <v>0.61006666666800002</v>
      </c>
      <c r="E78">
        <v>0.91523333333400003</v>
      </c>
      <c r="F78">
        <v>0.91550000000099996</v>
      </c>
      <c r="G78">
        <v>0.91603333333500003</v>
      </c>
    </row>
    <row r="79" spans="2:7" x14ac:dyDescent="0.25">
      <c r="B79">
        <v>1.2200000000040001</v>
      </c>
      <c r="C79">
        <v>0.91503333333600001</v>
      </c>
      <c r="D79">
        <v>0.91510000000199998</v>
      </c>
      <c r="E79">
        <v>0.61015555555599998</v>
      </c>
      <c r="F79">
        <v>1.2206666666679999</v>
      </c>
      <c r="G79">
        <v>1.2284880591509999</v>
      </c>
    </row>
    <row r="80" spans="2:7" x14ac:dyDescent="0.25">
      <c r="B80">
        <v>1.2200000000040001</v>
      </c>
      <c r="C80">
        <v>1.2200444444480001</v>
      </c>
      <c r="D80">
        <v>1.223729136864</v>
      </c>
      <c r="E80">
        <v>1.2206039426369999</v>
      </c>
      <c r="F80">
        <v>0.61033333333399997</v>
      </c>
      <c r="G80">
        <v>0.61068888888999995</v>
      </c>
    </row>
    <row r="81" spans="2:7" x14ac:dyDescent="0.25">
      <c r="B81">
        <v>1.2200000000040001</v>
      </c>
      <c r="C81">
        <v>0.61002222222400004</v>
      </c>
      <c r="D81">
        <v>1.220133333336</v>
      </c>
      <c r="E81">
        <v>1.220311111112</v>
      </c>
      <c r="F81">
        <v>0.91550000000099996</v>
      </c>
      <c r="G81">
        <v>0.61163649369499995</v>
      </c>
    </row>
    <row r="82" spans="2:7" x14ac:dyDescent="0.25">
      <c r="B82">
        <v>0.91500000000299997</v>
      </c>
      <c r="C82">
        <v>0.61002222222400004</v>
      </c>
      <c r="D82">
        <v>1.2222458413570001</v>
      </c>
      <c r="E82">
        <v>0.61015555555599998</v>
      </c>
      <c r="F82">
        <v>0.91550000000099996</v>
      </c>
      <c r="G82">
        <v>0.61068888888999995</v>
      </c>
    </row>
    <row r="83" spans="2:7" x14ac:dyDescent="0.25">
      <c r="B83">
        <v>0.91500000000299997</v>
      </c>
      <c r="C83">
        <v>0.91503333333600001</v>
      </c>
      <c r="D83">
        <v>0.30503333333400001</v>
      </c>
      <c r="E83">
        <v>0.91523333333400003</v>
      </c>
      <c r="F83">
        <v>0.61033333333399997</v>
      </c>
      <c r="G83">
        <v>1.5267222222250001</v>
      </c>
    </row>
    <row r="84" spans="2:7" x14ac:dyDescent="0.25">
      <c r="B84">
        <v>0.91500000000299997</v>
      </c>
      <c r="C84">
        <v>0.91503333333600001</v>
      </c>
      <c r="D84">
        <v>0.91510000000199998</v>
      </c>
      <c r="E84">
        <v>0.91523333333400003</v>
      </c>
      <c r="F84">
        <v>0.30516666666699999</v>
      </c>
      <c r="G84">
        <v>0.91742127945800001</v>
      </c>
    </row>
    <row r="85" spans="2:7" x14ac:dyDescent="0.25">
      <c r="B85">
        <v>0.91500000000299997</v>
      </c>
      <c r="C85">
        <v>0.91503333333600001</v>
      </c>
      <c r="D85">
        <v>1.220133333336</v>
      </c>
      <c r="E85">
        <v>1.220311111112</v>
      </c>
      <c r="F85">
        <v>1.2206666666679999</v>
      </c>
      <c r="G85">
        <v>1.2213777777799999</v>
      </c>
    </row>
    <row r="86" spans="2:7" x14ac:dyDescent="0.25">
      <c r="B86">
        <v>0.91500000000299997</v>
      </c>
      <c r="C86">
        <v>0.61002222222400004</v>
      </c>
      <c r="D86">
        <v>0.91510000000199998</v>
      </c>
      <c r="E86">
        <v>0.91523333333400003</v>
      </c>
      <c r="F86">
        <v>0.944366544611</v>
      </c>
      <c r="G86">
        <v>0.61068888888999995</v>
      </c>
    </row>
    <row r="87" spans="2:7" x14ac:dyDescent="0.25">
      <c r="B87">
        <v>0.91500000000299997</v>
      </c>
      <c r="C87">
        <v>0.91503333333600001</v>
      </c>
      <c r="D87">
        <v>0.91510000000199998</v>
      </c>
      <c r="E87">
        <v>0.91551973161199995</v>
      </c>
      <c r="F87">
        <v>0.91550000000099996</v>
      </c>
      <c r="G87">
        <v>1.2213777777799999</v>
      </c>
    </row>
    <row r="88" spans="2:7" x14ac:dyDescent="0.25">
      <c r="B88">
        <v>0.61160667558699999</v>
      </c>
      <c r="C88">
        <v>0.91503333333600001</v>
      </c>
      <c r="D88">
        <v>0.61008888889000001</v>
      </c>
      <c r="E88">
        <v>0.91523333333400003</v>
      </c>
      <c r="F88">
        <v>0.91550000000099996</v>
      </c>
      <c r="G88">
        <v>0.91603333333500003</v>
      </c>
    </row>
    <row r="89" spans="2:7" x14ac:dyDescent="0.25">
      <c r="B89">
        <v>0.91500000000299997</v>
      </c>
      <c r="C89">
        <v>0.91503333333600001</v>
      </c>
      <c r="D89">
        <v>0.91510000000199998</v>
      </c>
      <c r="E89">
        <v>0.91634923086300002</v>
      </c>
      <c r="F89">
        <v>1.2206666666679999</v>
      </c>
      <c r="G89">
        <v>0.61068888888999995</v>
      </c>
    </row>
    <row r="90" spans="2:7" x14ac:dyDescent="0.25">
      <c r="B90">
        <v>0.91500000000299997</v>
      </c>
      <c r="C90">
        <v>0.91503333333600001</v>
      </c>
      <c r="D90">
        <v>0.91510000000199998</v>
      </c>
      <c r="E90">
        <v>0.91523333333400003</v>
      </c>
      <c r="F90">
        <v>0.30516666666699999</v>
      </c>
      <c r="G90">
        <v>0.91603333333500003</v>
      </c>
    </row>
    <row r="91" spans="2:7" x14ac:dyDescent="0.25">
      <c r="B91">
        <v>0.91500000000299997</v>
      </c>
      <c r="C91">
        <v>0.91503333333600001</v>
      </c>
      <c r="D91">
        <v>0.91600544578499998</v>
      </c>
      <c r="E91">
        <v>0.30507777777799999</v>
      </c>
      <c r="F91">
        <v>1.221054917207</v>
      </c>
      <c r="G91">
        <v>0.61068888888999995</v>
      </c>
    </row>
    <row r="92" spans="2:7" x14ac:dyDescent="0.25">
      <c r="B92">
        <v>0.91500000000299997</v>
      </c>
      <c r="C92">
        <v>0.91503333333600001</v>
      </c>
      <c r="D92">
        <v>0.91510000000199998</v>
      </c>
      <c r="E92">
        <v>0.61015555555599998</v>
      </c>
      <c r="F92">
        <v>1.2206666666679999</v>
      </c>
      <c r="G92">
        <v>0.91603333333500003</v>
      </c>
    </row>
    <row r="93" spans="2:7" x14ac:dyDescent="0.25">
      <c r="B93">
        <v>0.91500000000299997</v>
      </c>
      <c r="C93">
        <v>0.91503333333600001</v>
      </c>
      <c r="D93">
        <v>0.91510000000199998</v>
      </c>
      <c r="E93">
        <v>0.91523333333400003</v>
      </c>
      <c r="F93">
        <v>0.61033333333399997</v>
      </c>
      <c r="G93">
        <v>0.91655919102500005</v>
      </c>
    </row>
    <row r="94" spans="2:7" x14ac:dyDescent="0.25">
      <c r="B94">
        <v>0.91500000000299997</v>
      </c>
      <c r="C94">
        <v>0.916690783018</v>
      </c>
      <c r="D94">
        <v>0.61006666666800002</v>
      </c>
      <c r="E94">
        <v>1.220311111112</v>
      </c>
      <c r="F94">
        <v>0.91621868114899996</v>
      </c>
      <c r="G94">
        <v>0.306202930742</v>
      </c>
    </row>
    <row r="95" spans="2:7" x14ac:dyDescent="0.25">
      <c r="B95">
        <v>1.2200000000040001</v>
      </c>
      <c r="C95">
        <v>0.94136104384200003</v>
      </c>
      <c r="D95">
        <v>0.91510000000199998</v>
      </c>
      <c r="E95">
        <v>0.92615434694300003</v>
      </c>
      <c r="F95">
        <v>0.91592020754600001</v>
      </c>
      <c r="G95">
        <v>0.61068888888999995</v>
      </c>
    </row>
    <row r="96" spans="2:7" x14ac:dyDescent="0.25">
      <c r="B96">
        <v>1.2200000000040001</v>
      </c>
      <c r="C96">
        <v>1.2200444444480001</v>
      </c>
      <c r="D96">
        <v>0.30503333333400001</v>
      </c>
      <c r="E96">
        <v>0.91523333333400003</v>
      </c>
      <c r="F96">
        <v>0.91550000000099996</v>
      </c>
      <c r="G96">
        <v>0.91603333333500003</v>
      </c>
    </row>
    <row r="97" spans="1:26" x14ac:dyDescent="0.25">
      <c r="B97">
        <v>0.91632610287600003</v>
      </c>
      <c r="C97">
        <v>0.91503333333600001</v>
      </c>
      <c r="D97">
        <v>0.30503333333400001</v>
      </c>
      <c r="E97">
        <v>0.91673587104900001</v>
      </c>
      <c r="F97">
        <v>0.91550000000099996</v>
      </c>
      <c r="G97">
        <v>0.61068888888999995</v>
      </c>
    </row>
    <row r="98" spans="1:26" x14ac:dyDescent="0.25">
      <c r="B98">
        <v>0.91644274472300002</v>
      </c>
      <c r="C98">
        <v>1.221600552473</v>
      </c>
      <c r="D98">
        <v>0.30503333333400001</v>
      </c>
      <c r="E98">
        <v>0.30507777777799999</v>
      </c>
      <c r="F98">
        <v>0.91550000000099996</v>
      </c>
      <c r="G98">
        <v>1.2324174717859999</v>
      </c>
    </row>
    <row r="99" spans="1:26" x14ac:dyDescent="0.25">
      <c r="B99">
        <v>0.91500000000299997</v>
      </c>
      <c r="C99">
        <v>0.91506666666900005</v>
      </c>
      <c r="D99">
        <v>1.220133333336</v>
      </c>
      <c r="E99">
        <v>0.91523333333400003</v>
      </c>
      <c r="F99">
        <v>0.61033333333399997</v>
      </c>
      <c r="G99">
        <v>0.91603333333500003</v>
      </c>
    </row>
    <row r="100" spans="1:26" x14ac:dyDescent="0.25">
      <c r="B100">
        <v>0.61000000000200005</v>
      </c>
      <c r="C100">
        <v>0.30501111111200002</v>
      </c>
      <c r="D100">
        <v>0.68554218818099999</v>
      </c>
      <c r="E100">
        <v>0.91523333333400003</v>
      </c>
      <c r="F100">
        <v>0.61033333333399997</v>
      </c>
      <c r="G100">
        <v>0.61068888888999995</v>
      </c>
    </row>
    <row r="101" spans="1:26" x14ac:dyDescent="0.25">
      <c r="B101">
        <v>0.91500000000299997</v>
      </c>
      <c r="C101">
        <v>0.91503333333600001</v>
      </c>
      <c r="D101">
        <v>0.30503333333400001</v>
      </c>
      <c r="E101">
        <v>0.91548789150999998</v>
      </c>
      <c r="F101">
        <v>0.91550000000099996</v>
      </c>
      <c r="G101">
        <v>0.91603333333500003</v>
      </c>
    </row>
    <row r="102" spans="1:26" x14ac:dyDescent="0.25">
      <c r="B102" s="7">
        <f>AVERAGE(B2:B101)</f>
        <v>0.91574297331867116</v>
      </c>
      <c r="C102" s="7">
        <f t="shared" ref="C102:G102" si="0">AVERAGE(C2:C101)</f>
        <v>0.90074036945079006</v>
      </c>
      <c r="D102" s="7">
        <f t="shared" si="0"/>
        <v>0.84275304672511908</v>
      </c>
      <c r="E102" s="7">
        <f t="shared" si="0"/>
        <v>0.90029957616536993</v>
      </c>
      <c r="F102" s="7">
        <f t="shared" si="0"/>
        <v>0.86738051792505044</v>
      </c>
      <c r="G102" s="7">
        <f t="shared" si="0"/>
        <v>0.88954687804625943</v>
      </c>
    </row>
    <row r="108" spans="1:26" ht="18.75" customHeight="1" thickBot="1" x14ac:dyDescent="0.3">
      <c r="A108" s="36" t="s">
        <v>110</v>
      </c>
      <c r="B108" s="5">
        <v>1</v>
      </c>
      <c r="C108" s="5">
        <v>2</v>
      </c>
      <c r="D108" s="5">
        <v>3</v>
      </c>
      <c r="E108" s="5">
        <v>4</v>
      </c>
      <c r="F108" s="5">
        <v>5</v>
      </c>
      <c r="G108" s="5">
        <v>6</v>
      </c>
    </row>
    <row r="109" spans="1:26" ht="15" customHeight="1" x14ac:dyDescent="0.25">
      <c r="A109" s="37"/>
      <c r="B109">
        <v>1.32</v>
      </c>
      <c r="C109">
        <v>5.2188119163250004</v>
      </c>
      <c r="D109">
        <v>6.2662723996479999</v>
      </c>
      <c r="E109">
        <v>1.9967999999999999</v>
      </c>
      <c r="F109">
        <v>8.7024628270440001</v>
      </c>
      <c r="G109">
        <v>1.6105677323450001</v>
      </c>
      <c r="J109" s="18" t="s">
        <v>64</v>
      </c>
      <c r="K109" s="18"/>
      <c r="M109" s="18" t="s">
        <v>79</v>
      </c>
      <c r="N109" s="18"/>
      <c r="P109" s="18" t="s">
        <v>80</v>
      </c>
      <c r="Q109" s="18"/>
      <c r="S109" s="18" t="s">
        <v>81</v>
      </c>
      <c r="T109" s="18"/>
      <c r="V109" s="18" t="s">
        <v>78</v>
      </c>
      <c r="W109" s="18"/>
      <c r="Y109" s="18" t="s">
        <v>83</v>
      </c>
      <c r="Z109" s="18"/>
    </row>
    <row r="110" spans="1:26" ht="15" customHeight="1" x14ac:dyDescent="0.25">
      <c r="A110" s="37"/>
      <c r="B110">
        <v>4.9858304269760003</v>
      </c>
      <c r="C110">
        <v>5.7813122992560002</v>
      </c>
      <c r="D110">
        <v>1.37178719777</v>
      </c>
      <c r="E110">
        <v>1.8302559050780001</v>
      </c>
      <c r="F110">
        <v>17.016194763632999</v>
      </c>
      <c r="G110">
        <v>5.5092286183499999</v>
      </c>
      <c r="J110" s="16"/>
      <c r="K110" s="16"/>
      <c r="M110" s="16"/>
      <c r="N110" s="16"/>
      <c r="P110" s="16"/>
      <c r="Q110" s="16"/>
      <c r="S110" s="16"/>
      <c r="T110" s="16"/>
      <c r="V110" s="16"/>
      <c r="W110" s="16"/>
      <c r="Y110" s="16"/>
      <c r="Z110" s="16"/>
    </row>
    <row r="111" spans="1:26" x14ac:dyDescent="0.25">
      <c r="A111" s="37"/>
      <c r="B111">
        <v>6.3728169473809997</v>
      </c>
      <c r="C111">
        <v>3.1761858999200001</v>
      </c>
      <c r="D111">
        <v>2.1639777671289999</v>
      </c>
      <c r="E111">
        <v>7.1843882392160001</v>
      </c>
      <c r="F111">
        <v>6.1803999999999997</v>
      </c>
      <c r="G111">
        <v>3.3514066961809998</v>
      </c>
      <c r="J111" s="16" t="s">
        <v>65</v>
      </c>
      <c r="K111" s="16">
        <v>5.5063240880702509</v>
      </c>
      <c r="M111" s="16" t="s">
        <v>65</v>
      </c>
      <c r="N111" s="16">
        <v>6.0840979703459599</v>
      </c>
      <c r="P111" s="16" t="s">
        <v>65</v>
      </c>
      <c r="Q111" s="16">
        <v>6.0032053638373206</v>
      </c>
      <c r="S111" s="16" t="s">
        <v>65</v>
      </c>
      <c r="T111" s="16">
        <v>4.6109293409708796</v>
      </c>
      <c r="V111" s="16" t="s">
        <v>65</v>
      </c>
      <c r="W111" s="16">
        <v>5.000540097190469</v>
      </c>
      <c r="Y111" s="16" t="s">
        <v>65</v>
      </c>
      <c r="Z111" s="16">
        <v>4.6533698808326696</v>
      </c>
    </row>
    <row r="112" spans="1:26" x14ac:dyDescent="0.25">
      <c r="A112" s="37"/>
      <c r="B112">
        <v>9.3210768256519998</v>
      </c>
      <c r="C112">
        <v>4.8144513767420003</v>
      </c>
      <c r="D112">
        <v>10.420156146437</v>
      </c>
      <c r="E112">
        <v>5.6689786730850003</v>
      </c>
      <c r="F112">
        <v>2.3611289796919999</v>
      </c>
      <c r="G112">
        <v>2.6048</v>
      </c>
      <c r="J112" s="16" t="s">
        <v>66</v>
      </c>
      <c r="K112" s="16">
        <v>0.41663313624011888</v>
      </c>
      <c r="M112" s="16" t="s">
        <v>66</v>
      </c>
      <c r="N112" s="16">
        <v>0.46929692478615675</v>
      </c>
      <c r="P112" s="16" t="s">
        <v>66</v>
      </c>
      <c r="Q112" s="16">
        <v>0.49928149350353923</v>
      </c>
      <c r="S112" s="16" t="s">
        <v>66</v>
      </c>
      <c r="T112" s="16">
        <v>0.34978722194927936</v>
      </c>
      <c r="V112" s="16" t="s">
        <v>66</v>
      </c>
      <c r="W112" s="16">
        <v>0.34458590592393401</v>
      </c>
      <c r="Y112" s="16" t="s">
        <v>66</v>
      </c>
      <c r="Z112" s="16">
        <v>0.37038726864270732</v>
      </c>
    </row>
    <row r="113" spans="2:26" x14ac:dyDescent="0.25">
      <c r="B113">
        <v>9.8260909911700001</v>
      </c>
      <c r="C113">
        <v>15.16382138895</v>
      </c>
      <c r="D113">
        <v>2.6906631047310001</v>
      </c>
      <c r="E113">
        <v>2.234911569946</v>
      </c>
      <c r="F113">
        <v>13.620369960994999</v>
      </c>
      <c r="G113">
        <v>8.9202881127640001</v>
      </c>
      <c r="J113" s="16" t="s">
        <v>67</v>
      </c>
      <c r="K113" s="16">
        <v>4.6852499907415002</v>
      </c>
      <c r="M113" s="16" t="s">
        <v>67</v>
      </c>
      <c r="N113" s="16">
        <v>4.9785773755165001</v>
      </c>
      <c r="P113" s="16" t="s">
        <v>67</v>
      </c>
      <c r="Q113" s="16">
        <v>4.6896878583625004</v>
      </c>
      <c r="S113" s="16" t="s">
        <v>67</v>
      </c>
      <c r="T113" s="16">
        <v>3.8669145686580002</v>
      </c>
      <c r="V113" s="16" t="s">
        <v>67</v>
      </c>
      <c r="W113" s="16">
        <v>3.8315547127620002</v>
      </c>
      <c r="Y113" s="16" t="s">
        <v>67</v>
      </c>
      <c r="Z113" s="16">
        <v>3.4684029959834999</v>
      </c>
    </row>
    <row r="114" spans="2:26" x14ac:dyDescent="0.25">
      <c r="B114">
        <v>8.4456321971020003</v>
      </c>
      <c r="C114">
        <v>4.0705914629419997</v>
      </c>
      <c r="D114">
        <v>4.7238363442490003</v>
      </c>
      <c r="E114">
        <v>3.7824993285600002</v>
      </c>
      <c r="F114">
        <v>3.7591248817220002</v>
      </c>
      <c r="G114">
        <v>7.7433775497820001</v>
      </c>
      <c r="J114" s="16" t="s">
        <v>68</v>
      </c>
      <c r="K114" s="16">
        <v>1.32</v>
      </c>
      <c r="M114" s="16" t="s">
        <v>68</v>
      </c>
      <c r="N114" s="16" t="e">
        <v>#N/A</v>
      </c>
      <c r="P114" s="16" t="s">
        <v>68</v>
      </c>
      <c r="Q114" s="16" t="e">
        <v>#N/A</v>
      </c>
      <c r="S114" s="16" t="s">
        <v>68</v>
      </c>
      <c r="T114" s="16">
        <v>1.9967999999999999</v>
      </c>
      <c r="V114" s="16" t="s">
        <v>68</v>
      </c>
      <c r="W114" s="16">
        <v>0.67200000000000004</v>
      </c>
      <c r="Y114" s="16" t="s">
        <v>68</v>
      </c>
      <c r="Z114" s="16">
        <v>1.3695999999999999</v>
      </c>
    </row>
    <row r="115" spans="2:26" x14ac:dyDescent="0.25">
      <c r="B115">
        <v>5.9765921376910001</v>
      </c>
      <c r="C115">
        <v>5.1357921376910003</v>
      </c>
      <c r="D115">
        <v>4.5324702768179996</v>
      </c>
      <c r="E115">
        <v>4.9748822401719996</v>
      </c>
      <c r="F115">
        <v>6.2088948408220004</v>
      </c>
      <c r="G115">
        <v>9.2555042631479996</v>
      </c>
      <c r="J115" s="16" t="s">
        <v>30</v>
      </c>
      <c r="K115" s="16">
        <v>4.1663313624011886</v>
      </c>
      <c r="M115" s="16" t="s">
        <v>30</v>
      </c>
      <c r="N115" s="16">
        <v>4.6929692478615674</v>
      </c>
      <c r="P115" s="16" t="s">
        <v>30</v>
      </c>
      <c r="Q115" s="16">
        <v>4.9928149350353923</v>
      </c>
      <c r="S115" s="16" t="s">
        <v>30</v>
      </c>
      <c r="T115" s="16">
        <v>3.4978722194927934</v>
      </c>
      <c r="V115" s="16" t="s">
        <v>30</v>
      </c>
      <c r="W115" s="16">
        <v>3.4458590592393401</v>
      </c>
      <c r="Y115" s="16" t="s">
        <v>30</v>
      </c>
      <c r="Z115" s="16">
        <v>3.703872686427073</v>
      </c>
    </row>
    <row r="116" spans="2:26" x14ac:dyDescent="0.25">
      <c r="B116">
        <v>5.3181567560009997</v>
      </c>
      <c r="C116">
        <v>2.3435343950759999</v>
      </c>
      <c r="D116">
        <v>0.70619714721899995</v>
      </c>
      <c r="E116">
        <v>3.8386515029880002</v>
      </c>
      <c r="F116">
        <v>7.4797208123230003</v>
      </c>
      <c r="G116">
        <v>2.3014952578800001</v>
      </c>
      <c r="J116" s="16" t="s">
        <v>69</v>
      </c>
      <c r="K116" s="16">
        <v>17.358317021327746</v>
      </c>
      <c r="M116" s="16" t="s">
        <v>69</v>
      </c>
      <c r="N116" s="16">
        <v>22.023960361374364</v>
      </c>
      <c r="P116" s="16" t="s">
        <v>69</v>
      </c>
      <c r="Q116" s="16">
        <v>24.928200975512468</v>
      </c>
      <c r="S116" s="16" t="s">
        <v>69</v>
      </c>
      <c r="T116" s="16">
        <v>12.235110063899439</v>
      </c>
      <c r="V116" s="16" t="s">
        <v>69</v>
      </c>
      <c r="W116" s="16">
        <v>11.87394465614183</v>
      </c>
      <c r="Y116" s="16" t="s">
        <v>69</v>
      </c>
      <c r="Z116" s="16">
        <v>13.718672877260502</v>
      </c>
    </row>
    <row r="117" spans="2:26" x14ac:dyDescent="0.25">
      <c r="B117">
        <v>7.273479457004</v>
      </c>
      <c r="C117">
        <v>1.4856798661690001</v>
      </c>
      <c r="D117">
        <v>6.0016318191320002</v>
      </c>
      <c r="E117">
        <v>2.2110169326669999</v>
      </c>
      <c r="F117">
        <v>1.1105368737579999</v>
      </c>
      <c r="G117">
        <v>4.4691999999999998</v>
      </c>
      <c r="J117" s="16" t="s">
        <v>70</v>
      </c>
      <c r="K117" s="16">
        <v>5.8491924943828444</v>
      </c>
      <c r="M117" s="16" t="s">
        <v>70</v>
      </c>
      <c r="N117" s="16">
        <v>2.7020305783768106</v>
      </c>
      <c r="P117" s="16" t="s">
        <v>70</v>
      </c>
      <c r="Q117" s="16">
        <v>4.3536860338274916</v>
      </c>
      <c r="S117" s="16" t="s">
        <v>70</v>
      </c>
      <c r="T117" s="16">
        <v>9.492200530535861</v>
      </c>
      <c r="V117" s="16" t="s">
        <v>70</v>
      </c>
      <c r="W117" s="16">
        <v>1.6492275397589942</v>
      </c>
      <c r="Y117" s="16" t="s">
        <v>70</v>
      </c>
      <c r="Z117" s="16">
        <v>5.4509568821735872</v>
      </c>
    </row>
    <row r="118" spans="2:26" x14ac:dyDescent="0.25">
      <c r="B118">
        <v>1.674304923574</v>
      </c>
      <c r="C118">
        <v>4.3034924588249996</v>
      </c>
      <c r="D118">
        <v>2.7677859924230002</v>
      </c>
      <c r="E118">
        <v>2.3824264668250001</v>
      </c>
      <c r="F118">
        <v>3.0034346056099999</v>
      </c>
      <c r="G118">
        <v>5.6507043805350001</v>
      </c>
      <c r="J118" s="16" t="s">
        <v>71</v>
      </c>
      <c r="K118" s="16">
        <v>1.9475876959810889</v>
      </c>
      <c r="M118" s="16" t="s">
        <v>71</v>
      </c>
      <c r="N118" s="16">
        <v>1.6428920082360827</v>
      </c>
      <c r="P118" s="16" t="s">
        <v>71</v>
      </c>
      <c r="Q118" s="16">
        <v>1.9989245872276988</v>
      </c>
      <c r="S118" s="16" t="s">
        <v>71</v>
      </c>
      <c r="T118" s="16">
        <v>2.550946306109215</v>
      </c>
      <c r="V118" s="16" t="s">
        <v>71</v>
      </c>
      <c r="W118" s="16">
        <v>1.284383987831204</v>
      </c>
      <c r="Y118" s="16" t="s">
        <v>71</v>
      </c>
      <c r="Z118" s="16">
        <v>1.9077801881445478</v>
      </c>
    </row>
    <row r="119" spans="2:26" x14ac:dyDescent="0.25">
      <c r="B119">
        <v>6.331475804438</v>
      </c>
      <c r="C119">
        <v>3.2464876683649999</v>
      </c>
      <c r="D119">
        <v>3.740805952174</v>
      </c>
      <c r="E119">
        <v>3.0863506963349998</v>
      </c>
      <c r="F119">
        <v>6.3742025647940004</v>
      </c>
      <c r="G119">
        <v>0.945015343206</v>
      </c>
      <c r="J119" s="16" t="s">
        <v>72</v>
      </c>
      <c r="K119" s="16">
        <v>25.106048399683999</v>
      </c>
      <c r="M119" s="16" t="s">
        <v>72</v>
      </c>
      <c r="N119" s="16">
        <v>21.295837435081999</v>
      </c>
      <c r="P119" s="16" t="s">
        <v>72</v>
      </c>
      <c r="Q119" s="16">
        <v>26.747768765387999</v>
      </c>
      <c r="S119" s="16" t="s">
        <v>72</v>
      </c>
      <c r="T119" s="16">
        <v>22.858395109047002</v>
      </c>
      <c r="V119" s="16" t="s">
        <v>72</v>
      </c>
      <c r="W119" s="16">
        <v>16.344194763632999</v>
      </c>
      <c r="Y119" s="16" t="s">
        <v>72</v>
      </c>
      <c r="Z119" s="16">
        <v>22.374759155123002</v>
      </c>
    </row>
    <row r="120" spans="2:26" x14ac:dyDescent="0.25">
      <c r="B120">
        <v>9.8531794112550006</v>
      </c>
      <c r="C120">
        <v>2.3980964704560002</v>
      </c>
      <c r="D120">
        <v>6.0295473887929996</v>
      </c>
      <c r="E120">
        <v>2.7682135826219998</v>
      </c>
      <c r="F120">
        <v>4.6293633881299998</v>
      </c>
      <c r="G120">
        <v>10.613160139652001</v>
      </c>
      <c r="J120" s="16" t="s">
        <v>73</v>
      </c>
      <c r="K120" s="16">
        <v>0.66</v>
      </c>
      <c r="M120" s="16" t="s">
        <v>73</v>
      </c>
      <c r="N120" s="16">
        <v>0.77452569173300001</v>
      </c>
      <c r="P120" s="16" t="s">
        <v>73</v>
      </c>
      <c r="Q120" s="16">
        <v>0.70619714721899995</v>
      </c>
      <c r="S120" s="16" t="s">
        <v>73</v>
      </c>
      <c r="T120" s="16">
        <v>0.84612346642299996</v>
      </c>
      <c r="V120" s="16" t="s">
        <v>73</v>
      </c>
      <c r="W120" s="16">
        <v>0.67200000000000004</v>
      </c>
      <c r="Y120" s="16" t="s">
        <v>73</v>
      </c>
      <c r="Z120" s="16">
        <v>0.68479999999999996</v>
      </c>
    </row>
    <row r="121" spans="2:26" x14ac:dyDescent="0.25">
      <c r="B121">
        <v>3.7029402646420002</v>
      </c>
      <c r="C121">
        <v>1.3562183242179999</v>
      </c>
      <c r="D121">
        <v>3.4362806575980001</v>
      </c>
      <c r="E121">
        <v>3.964315975261</v>
      </c>
      <c r="F121">
        <v>2.7294058083010002</v>
      </c>
      <c r="G121">
        <v>2.4354182640749999</v>
      </c>
      <c r="J121" s="16" t="s">
        <v>74</v>
      </c>
      <c r="K121" s="16">
        <v>25.766048399683999</v>
      </c>
      <c r="M121" s="16" t="s">
        <v>74</v>
      </c>
      <c r="N121" s="16">
        <v>22.070363126815</v>
      </c>
      <c r="P121" s="16" t="s">
        <v>74</v>
      </c>
      <c r="Q121" s="16">
        <v>27.453965912607</v>
      </c>
      <c r="S121" s="16" t="s">
        <v>74</v>
      </c>
      <c r="T121" s="16">
        <v>23.704518575470001</v>
      </c>
      <c r="V121" s="16" t="s">
        <v>74</v>
      </c>
      <c r="W121" s="16">
        <v>17.016194763632999</v>
      </c>
      <c r="Y121" s="16" t="s">
        <v>74</v>
      </c>
      <c r="Z121" s="16">
        <v>23.059559155123001</v>
      </c>
    </row>
    <row r="122" spans="2:26" x14ac:dyDescent="0.25">
      <c r="B122">
        <v>2.2189251907659999</v>
      </c>
      <c r="C122">
        <v>12.009342617418</v>
      </c>
      <c r="D122">
        <v>6.1056280598150003</v>
      </c>
      <c r="E122">
        <v>6.4612061446800002</v>
      </c>
      <c r="F122">
        <v>3.8692134284740001</v>
      </c>
      <c r="G122">
        <v>12.378754543814001</v>
      </c>
      <c r="J122" s="16" t="s">
        <v>75</v>
      </c>
      <c r="K122" s="16">
        <v>550.63240880702506</v>
      </c>
      <c r="M122" s="16" t="s">
        <v>75</v>
      </c>
      <c r="N122" s="16">
        <v>608.40979703459595</v>
      </c>
      <c r="P122" s="16" t="s">
        <v>75</v>
      </c>
      <c r="Q122" s="16">
        <v>600.32053638373202</v>
      </c>
      <c r="S122" s="16" t="s">
        <v>75</v>
      </c>
      <c r="T122" s="16">
        <v>461.09293409708795</v>
      </c>
      <c r="V122" s="16" t="s">
        <v>75</v>
      </c>
      <c r="W122" s="16">
        <v>500.05400971904686</v>
      </c>
      <c r="Y122" s="16" t="s">
        <v>75</v>
      </c>
      <c r="Z122" s="16">
        <v>465.33698808326699</v>
      </c>
    </row>
    <row r="123" spans="2:26" x14ac:dyDescent="0.25">
      <c r="B123">
        <v>3.8762565502030002</v>
      </c>
      <c r="C123">
        <v>3.1020499140850002</v>
      </c>
      <c r="D123">
        <v>3.5913681055310001</v>
      </c>
      <c r="E123">
        <v>9.9917994868729991</v>
      </c>
      <c r="F123">
        <v>2.2951010380639998</v>
      </c>
      <c r="G123">
        <v>1.5412254099730001</v>
      </c>
      <c r="J123" s="16" t="s">
        <v>76</v>
      </c>
      <c r="K123" s="16">
        <v>100</v>
      </c>
      <c r="M123" s="16" t="s">
        <v>76</v>
      </c>
      <c r="N123" s="16">
        <v>100</v>
      </c>
      <c r="P123" s="16" t="s">
        <v>76</v>
      </c>
      <c r="Q123" s="16">
        <v>100</v>
      </c>
      <c r="S123" s="16" t="s">
        <v>76</v>
      </c>
      <c r="T123" s="16">
        <v>100</v>
      </c>
      <c r="V123" s="16" t="s">
        <v>76</v>
      </c>
      <c r="W123" s="16">
        <v>100</v>
      </c>
      <c r="Y123" s="16" t="s">
        <v>76</v>
      </c>
      <c r="Z123" s="16">
        <v>100</v>
      </c>
    </row>
    <row r="124" spans="2:26" ht="15.75" thickBot="1" x14ac:dyDescent="0.3">
      <c r="B124">
        <v>8.8056297033180009</v>
      </c>
      <c r="C124">
        <v>0.77452569173300001</v>
      </c>
      <c r="D124">
        <v>3.7025450842610002</v>
      </c>
      <c r="E124">
        <v>5.1885371209980002</v>
      </c>
      <c r="F124">
        <v>1.5640000000000001</v>
      </c>
      <c r="G124">
        <v>3.0915057995690001</v>
      </c>
      <c r="J124" s="17" t="s">
        <v>77</v>
      </c>
      <c r="K124" s="17">
        <v>0.82669053152025684</v>
      </c>
      <c r="M124" s="17" t="s">
        <v>77</v>
      </c>
      <c r="N124" s="17">
        <v>0.93118691348806781</v>
      </c>
      <c r="P124" s="17" t="s">
        <v>77</v>
      </c>
      <c r="Q124" s="17">
        <v>0.99068280302310585</v>
      </c>
      <c r="S124" s="17" t="s">
        <v>77</v>
      </c>
      <c r="T124" s="17">
        <v>0.6940537352400804</v>
      </c>
      <c r="V124" s="17" t="s">
        <v>77</v>
      </c>
      <c r="W124" s="17">
        <v>0.68373319581203207</v>
      </c>
      <c r="Y124" s="17" t="s">
        <v>77</v>
      </c>
      <c r="Z124" s="17">
        <v>0.73492869709265185</v>
      </c>
    </row>
    <row r="125" spans="2:26" x14ac:dyDescent="0.25">
      <c r="B125">
        <v>1.509937999398</v>
      </c>
      <c r="C125">
        <v>8.7184203405339993</v>
      </c>
      <c r="D125">
        <v>6.1417366492810004</v>
      </c>
      <c r="E125">
        <v>5.1453966545760004</v>
      </c>
      <c r="F125">
        <v>7.4645861248149998</v>
      </c>
      <c r="G125">
        <v>6.2919956405989996</v>
      </c>
    </row>
    <row r="126" spans="2:26" x14ac:dyDescent="0.25">
      <c r="B126">
        <v>5.3392701799889997</v>
      </c>
      <c r="C126">
        <v>3.3972257397879999</v>
      </c>
      <c r="D126">
        <v>12.328418946500999</v>
      </c>
      <c r="E126">
        <v>3.0655999999999999</v>
      </c>
      <c r="F126">
        <v>15.282705449121</v>
      </c>
      <c r="G126">
        <v>5.1819642833930004</v>
      </c>
    </row>
    <row r="127" spans="2:26" x14ac:dyDescent="0.25">
      <c r="B127">
        <v>3.2772130401520001</v>
      </c>
      <c r="C127">
        <v>5.4739312515360004</v>
      </c>
      <c r="D127">
        <v>1.7261439298870001</v>
      </c>
      <c r="E127">
        <v>2.111605085256</v>
      </c>
      <c r="F127">
        <v>1.3440000000000001</v>
      </c>
      <c r="G127">
        <v>5.5584195789950002</v>
      </c>
      <c r="J127" s="7" t="s">
        <v>29</v>
      </c>
      <c r="K127">
        <f>K111</f>
        <v>5.5063240880702509</v>
      </c>
      <c r="L127">
        <f>N111</f>
        <v>6.0840979703459599</v>
      </c>
      <c r="M127">
        <f>Q111</f>
        <v>6.0032053638373206</v>
      </c>
      <c r="N127">
        <f>T111</f>
        <v>4.6109293409708796</v>
      </c>
      <c r="O127">
        <f>W111</f>
        <v>5.000540097190469</v>
      </c>
      <c r="P127">
        <f>Z111</f>
        <v>4.6533698808326696</v>
      </c>
    </row>
    <row r="128" spans="2:26" x14ac:dyDescent="0.25">
      <c r="B128">
        <v>25.766048399683999</v>
      </c>
      <c r="C128">
        <v>6.6348549638860002</v>
      </c>
      <c r="D128">
        <v>3.7754764477320002</v>
      </c>
      <c r="E128">
        <v>3.8951776343279998</v>
      </c>
      <c r="F128">
        <v>6.9045927174869997</v>
      </c>
      <c r="G128">
        <v>1.5895999999999999</v>
      </c>
      <c r="J128" s="7" t="s">
        <v>82</v>
      </c>
      <c r="K128">
        <f>K124</f>
        <v>0.82669053152025684</v>
      </c>
      <c r="L128">
        <f>N124</f>
        <v>0.93118691348806781</v>
      </c>
      <c r="M128">
        <f>Q124</f>
        <v>0.99068280302310585</v>
      </c>
      <c r="N128">
        <f>T124</f>
        <v>0.6940537352400804</v>
      </c>
      <c r="O128">
        <f>W124</f>
        <v>0.68373319581203207</v>
      </c>
      <c r="P128">
        <f>Z124</f>
        <v>0.73492869709265185</v>
      </c>
    </row>
    <row r="129" spans="2:7" x14ac:dyDescent="0.25">
      <c r="B129">
        <v>7.0988081206290001</v>
      </c>
      <c r="C129">
        <v>8.4043759485359999</v>
      </c>
      <c r="D129">
        <v>2.4192274810529999</v>
      </c>
      <c r="E129">
        <v>2.0995375888860002</v>
      </c>
      <c r="F129">
        <v>6.6015492874300001</v>
      </c>
      <c r="G129">
        <v>4.7408942397600002</v>
      </c>
    </row>
    <row r="130" spans="2:7" x14ac:dyDescent="0.25">
      <c r="B130">
        <v>2.1623446179369998</v>
      </c>
      <c r="C130">
        <v>17.868589502441001</v>
      </c>
      <c r="D130">
        <v>8.1219344806400002</v>
      </c>
      <c r="E130">
        <v>2.6430848991949998</v>
      </c>
      <c r="F130">
        <v>3.1775742459649998</v>
      </c>
      <c r="G130">
        <v>6.8402759163770002</v>
      </c>
    </row>
    <row r="131" spans="2:7" x14ac:dyDescent="0.25">
      <c r="B131">
        <v>8.5595520515550003</v>
      </c>
      <c r="C131">
        <v>7.9296642831600002</v>
      </c>
      <c r="D131">
        <v>3.8388048617449999</v>
      </c>
      <c r="E131">
        <v>15.476555881531</v>
      </c>
      <c r="F131">
        <v>3.6925205925940001</v>
      </c>
      <c r="G131">
        <v>11.688825403245</v>
      </c>
    </row>
    <row r="132" spans="2:7" x14ac:dyDescent="0.25">
      <c r="B132">
        <v>2.6971584600030001</v>
      </c>
      <c r="C132">
        <v>2.6995584600029998</v>
      </c>
      <c r="D132">
        <v>7.3658171497750002</v>
      </c>
      <c r="E132">
        <v>10.019439980122</v>
      </c>
      <c r="F132">
        <v>12.966983821257999</v>
      </c>
      <c r="G132">
        <v>4.9220790218220003</v>
      </c>
    </row>
    <row r="133" spans="2:7" x14ac:dyDescent="0.25">
      <c r="B133">
        <v>5.4135009083890004</v>
      </c>
      <c r="C133">
        <v>7.2700398969720004</v>
      </c>
      <c r="D133">
        <v>2.550623676316</v>
      </c>
      <c r="E133">
        <v>2.8912492556770002</v>
      </c>
      <c r="F133">
        <v>0.67200000000000004</v>
      </c>
      <c r="G133">
        <v>2.0543999999999998</v>
      </c>
    </row>
    <row r="134" spans="2:7" x14ac:dyDescent="0.25">
      <c r="B134">
        <v>4.8327189388859999</v>
      </c>
      <c r="C134">
        <v>5.9899090296980004</v>
      </c>
      <c r="D134">
        <v>4.4043355068189998</v>
      </c>
      <c r="E134">
        <v>2.1037493044910001</v>
      </c>
      <c r="F134">
        <v>2.1549163399869999</v>
      </c>
      <c r="G134">
        <v>1.704727214761</v>
      </c>
    </row>
    <row r="135" spans="2:7" x14ac:dyDescent="0.25">
      <c r="B135">
        <v>2.7036507732150001</v>
      </c>
      <c r="C135">
        <v>2.310437821112</v>
      </c>
      <c r="D135">
        <v>11.787588373518</v>
      </c>
      <c r="E135">
        <v>7.0653882428179999</v>
      </c>
      <c r="F135">
        <v>5.1352176936190004</v>
      </c>
      <c r="G135">
        <v>0.68479999999999996</v>
      </c>
    </row>
    <row r="136" spans="2:7" x14ac:dyDescent="0.25">
      <c r="B136">
        <v>4.3644113112909997</v>
      </c>
      <c r="C136">
        <v>12.571987666512999</v>
      </c>
      <c r="D136">
        <v>1.5411117520349999</v>
      </c>
      <c r="E136">
        <v>4.2537769909550001</v>
      </c>
      <c r="F136">
        <v>2.894065807744</v>
      </c>
      <c r="G136">
        <v>6.6292790346209998</v>
      </c>
    </row>
    <row r="137" spans="2:7" x14ac:dyDescent="0.25">
      <c r="B137">
        <v>6.2976537546889997</v>
      </c>
      <c r="C137">
        <v>10.872735544262</v>
      </c>
      <c r="D137">
        <v>1.4061736780759999</v>
      </c>
      <c r="E137">
        <v>9.0688772314600001</v>
      </c>
      <c r="F137">
        <v>6.1731216245390002</v>
      </c>
      <c r="G137">
        <v>1.534444817956</v>
      </c>
    </row>
    <row r="138" spans="2:7" x14ac:dyDescent="0.25">
      <c r="B138">
        <v>9.3708398808620004</v>
      </c>
      <c r="C138">
        <v>1.9842964070089999</v>
      </c>
      <c r="D138">
        <v>8.0115291675999991</v>
      </c>
      <c r="E138">
        <v>7.611461369793</v>
      </c>
      <c r="F138">
        <v>7.9362795581209999</v>
      </c>
      <c r="G138">
        <v>4.2997140241920002</v>
      </c>
    </row>
    <row r="139" spans="2:7" x14ac:dyDescent="0.25">
      <c r="B139">
        <v>5.6572867156379996</v>
      </c>
      <c r="C139">
        <v>7.0665015468260002</v>
      </c>
      <c r="D139">
        <v>4.6555393724760004</v>
      </c>
      <c r="E139">
        <v>11.024361350464</v>
      </c>
      <c r="F139">
        <v>6.3465961475799997</v>
      </c>
      <c r="G139">
        <v>3.5126200487519998</v>
      </c>
    </row>
    <row r="140" spans="2:7" x14ac:dyDescent="0.25">
      <c r="B140">
        <v>3.8944938391630002</v>
      </c>
      <c r="C140">
        <v>3.0030799776169999</v>
      </c>
      <c r="D140">
        <v>5.3330219194430004</v>
      </c>
      <c r="E140">
        <v>1.4176370812050001</v>
      </c>
      <c r="F140">
        <v>7.5395285313310003</v>
      </c>
      <c r="G140">
        <v>6.8741344409699998</v>
      </c>
    </row>
    <row r="141" spans="2:7" x14ac:dyDescent="0.25">
      <c r="B141">
        <v>5.3282091157789999</v>
      </c>
      <c r="C141">
        <v>4.3763685973959996</v>
      </c>
      <c r="D141">
        <v>6.1647119005229998</v>
      </c>
      <c r="E141">
        <v>3.3624260097819998</v>
      </c>
      <c r="F141">
        <v>1.85579209785</v>
      </c>
      <c r="G141">
        <v>4.000199836548</v>
      </c>
    </row>
    <row r="142" spans="2:7" x14ac:dyDescent="0.25">
      <c r="B142">
        <v>4.1850546314660004</v>
      </c>
      <c r="C142">
        <v>8.0701749912369998</v>
      </c>
      <c r="D142">
        <v>10.559282062147</v>
      </c>
      <c r="E142">
        <v>2.3672224412329999</v>
      </c>
      <c r="F142">
        <v>0.67200000000000004</v>
      </c>
      <c r="G142">
        <v>2.2114870884809998</v>
      </c>
    </row>
    <row r="143" spans="2:7" x14ac:dyDescent="0.25">
      <c r="B143">
        <v>1.1599999999999999</v>
      </c>
      <c r="C143">
        <v>2.1300739678239999</v>
      </c>
      <c r="D143">
        <v>14.973949083122999</v>
      </c>
      <c r="E143">
        <v>1.9967999999999999</v>
      </c>
      <c r="F143">
        <v>3.1501945572640002</v>
      </c>
      <c r="G143">
        <v>1.390228880524</v>
      </c>
    </row>
    <row r="144" spans="2:7" x14ac:dyDescent="0.25">
      <c r="B144">
        <v>8.2434377467729991</v>
      </c>
      <c r="C144">
        <v>3.9948754629550001</v>
      </c>
      <c r="D144">
        <v>2.2048550941460001</v>
      </c>
      <c r="E144">
        <v>3.5823903020130001</v>
      </c>
      <c r="F144">
        <v>2.3232492736169998</v>
      </c>
      <c r="G144">
        <v>7.7189627490310002</v>
      </c>
    </row>
    <row r="145" spans="2:7" x14ac:dyDescent="0.25">
      <c r="B145">
        <v>19.477523678465001</v>
      </c>
      <c r="C145">
        <v>3.1621676432300001</v>
      </c>
      <c r="D145">
        <v>1.737215796504</v>
      </c>
      <c r="E145">
        <v>2.0809785447609999</v>
      </c>
      <c r="F145">
        <v>5.2197328862430004</v>
      </c>
      <c r="G145">
        <v>9.320774941582</v>
      </c>
    </row>
    <row r="146" spans="2:7" x14ac:dyDescent="0.25">
      <c r="B146">
        <v>6.1617675412599997</v>
      </c>
      <c r="C146">
        <v>1.3216000000000001</v>
      </c>
      <c r="D146">
        <v>5.2614757380789996</v>
      </c>
      <c r="E146">
        <v>2.1019322346429998</v>
      </c>
      <c r="F146">
        <v>6.379523071995</v>
      </c>
      <c r="G146">
        <v>6.9938189388350001</v>
      </c>
    </row>
    <row r="147" spans="2:7" x14ac:dyDescent="0.25">
      <c r="B147">
        <v>6.4389464797600002</v>
      </c>
      <c r="C147">
        <v>5.74142559623</v>
      </c>
      <c r="D147">
        <v>5.5934995606619999</v>
      </c>
      <c r="E147">
        <v>3.3736648617360001</v>
      </c>
      <c r="F147">
        <v>2.3652000000000002</v>
      </c>
      <c r="G147">
        <v>7.7495274106409999</v>
      </c>
    </row>
    <row r="148" spans="2:7" x14ac:dyDescent="0.25">
      <c r="B148">
        <v>1.32</v>
      </c>
      <c r="C148">
        <v>2.637042566536</v>
      </c>
      <c r="D148">
        <v>18.758912270343998</v>
      </c>
      <c r="E148">
        <v>2.6184472964949999</v>
      </c>
      <c r="F148">
        <v>7.6056197631559996</v>
      </c>
      <c r="G148">
        <v>6.5257218566650002</v>
      </c>
    </row>
    <row r="149" spans="2:7" x14ac:dyDescent="0.25">
      <c r="B149">
        <v>10.699173291165</v>
      </c>
      <c r="C149">
        <v>2.162437347435</v>
      </c>
      <c r="D149">
        <v>5.042972074803</v>
      </c>
      <c r="E149">
        <v>3.4574974204050002</v>
      </c>
      <c r="F149">
        <v>9.0359670396770007</v>
      </c>
      <c r="G149">
        <v>1.4108280217339999</v>
      </c>
    </row>
    <row r="150" spans="2:7" x14ac:dyDescent="0.25">
      <c r="B150">
        <v>0.66</v>
      </c>
      <c r="C150">
        <v>5.8135762379929998</v>
      </c>
      <c r="D150">
        <v>9.5239371621389992</v>
      </c>
      <c r="E150">
        <v>4.0414904799090001</v>
      </c>
      <c r="F150">
        <v>1.664627588106</v>
      </c>
      <c r="G150">
        <v>9.4751261484890001</v>
      </c>
    </row>
    <row r="151" spans="2:7" x14ac:dyDescent="0.25">
      <c r="B151">
        <v>2.6389782715860002</v>
      </c>
      <c r="C151">
        <v>5.8231790682269997</v>
      </c>
      <c r="D151">
        <v>3.992237347968</v>
      </c>
      <c r="E151">
        <v>2.0452420598329999</v>
      </c>
      <c r="F151">
        <v>5.3026970537490001</v>
      </c>
      <c r="G151">
        <v>2.574482276651</v>
      </c>
    </row>
    <row r="152" spans="2:7" x14ac:dyDescent="0.25">
      <c r="B152">
        <v>6.170118180457</v>
      </c>
      <c r="C152">
        <v>22.070363126815</v>
      </c>
      <c r="D152">
        <v>7.5391198926270002</v>
      </c>
      <c r="E152">
        <v>5.1373950433879996</v>
      </c>
      <c r="F152">
        <v>14.873520709256001</v>
      </c>
      <c r="G152">
        <v>4.7226335008950002</v>
      </c>
    </row>
    <row r="153" spans="2:7" x14ac:dyDescent="0.25">
      <c r="B153">
        <v>1.32</v>
      </c>
      <c r="C153">
        <v>7.039188519324</v>
      </c>
      <c r="D153">
        <v>0.74306967835600002</v>
      </c>
      <c r="E153">
        <v>11.362962047542</v>
      </c>
      <c r="F153">
        <v>9.73475439025</v>
      </c>
      <c r="G153">
        <v>1.3695999999999999</v>
      </c>
    </row>
    <row r="154" spans="2:7" x14ac:dyDescent="0.25">
      <c r="B154">
        <v>2.0416217127139999</v>
      </c>
      <c r="C154">
        <v>21.938516175572001</v>
      </c>
      <c r="D154">
        <v>2.961869349743</v>
      </c>
      <c r="E154">
        <v>7.4179316873200003</v>
      </c>
      <c r="F154">
        <v>3.410280960508</v>
      </c>
      <c r="G154">
        <v>2.2138397674279999</v>
      </c>
    </row>
    <row r="155" spans="2:7" x14ac:dyDescent="0.25">
      <c r="B155">
        <v>1.39</v>
      </c>
      <c r="C155">
        <v>1.9353944438649999</v>
      </c>
      <c r="D155">
        <v>5.4302076659290002</v>
      </c>
      <c r="E155">
        <v>2.594154511857</v>
      </c>
      <c r="F155">
        <v>1.6918411546409999</v>
      </c>
      <c r="G155">
        <v>14.074488300618</v>
      </c>
    </row>
    <row r="156" spans="2:7" x14ac:dyDescent="0.25">
      <c r="B156">
        <v>9.1610548459249994</v>
      </c>
      <c r="C156">
        <v>18.558967570615</v>
      </c>
      <c r="D156">
        <v>2.6475171637070001</v>
      </c>
      <c r="E156">
        <v>6.8623261046430004</v>
      </c>
      <c r="F156">
        <v>5.5842795149170001</v>
      </c>
      <c r="G156">
        <v>1.8896662552850001</v>
      </c>
    </row>
    <row r="157" spans="2:7" x14ac:dyDescent="0.25">
      <c r="B157">
        <v>6.9721126015949997</v>
      </c>
      <c r="C157">
        <v>7.230469767922</v>
      </c>
      <c r="D157">
        <v>13.983915464608</v>
      </c>
      <c r="E157">
        <v>1.0056</v>
      </c>
      <c r="F157">
        <v>1.5404671130409999</v>
      </c>
      <c r="G157">
        <v>4.4201991696289999</v>
      </c>
    </row>
    <row r="158" spans="2:7" x14ac:dyDescent="0.25">
      <c r="B158" s="7">
        <v>3.5695664595540002</v>
      </c>
      <c r="C158">
        <v>4.821362613342</v>
      </c>
      <c r="D158">
        <v>17.773852227820001</v>
      </c>
      <c r="E158">
        <v>16.138232415143001</v>
      </c>
      <c r="F158">
        <v>1.475217617934</v>
      </c>
      <c r="G158">
        <v>4.3421267561899999</v>
      </c>
    </row>
    <row r="159" spans="2:7" x14ac:dyDescent="0.25">
      <c r="B159">
        <v>2.855674825096</v>
      </c>
      <c r="C159">
        <v>2.8807999999999998</v>
      </c>
      <c r="D159">
        <v>2.7785523181260001</v>
      </c>
      <c r="E159">
        <v>4.7256</v>
      </c>
      <c r="F159">
        <v>2.8606528226500001</v>
      </c>
      <c r="G159">
        <v>6.2337143509609998</v>
      </c>
    </row>
    <row r="160" spans="2:7" x14ac:dyDescent="0.25">
      <c r="B160">
        <v>2.7336031497739999</v>
      </c>
      <c r="C160">
        <v>2.2374913095369999</v>
      </c>
      <c r="D160">
        <v>6.8541151614810003</v>
      </c>
      <c r="E160">
        <v>3.3793779959119998</v>
      </c>
      <c r="F160">
        <v>1.549647336079</v>
      </c>
      <c r="G160">
        <v>2.5132622785310001</v>
      </c>
    </row>
    <row r="161" spans="2:7" x14ac:dyDescent="0.25">
      <c r="B161">
        <v>11.964395864247001</v>
      </c>
      <c r="C161">
        <v>4.599607336649</v>
      </c>
      <c r="D161">
        <v>5.6828420951779997</v>
      </c>
      <c r="E161">
        <v>10.238224748975</v>
      </c>
      <c r="F161">
        <v>3.503265778442</v>
      </c>
      <c r="G161">
        <v>1.371426369595</v>
      </c>
    </row>
    <row r="162" spans="2:7" x14ac:dyDescent="0.25">
      <c r="B162">
        <v>1.688742960686</v>
      </c>
      <c r="C162">
        <v>2.018106243124</v>
      </c>
      <c r="D162">
        <v>0.84144345628100004</v>
      </c>
      <c r="E162">
        <v>5.2847148174619996</v>
      </c>
      <c r="F162">
        <v>6.3448029083030004</v>
      </c>
      <c r="G162">
        <v>2.1436510157059998</v>
      </c>
    </row>
    <row r="163" spans="2:7" x14ac:dyDescent="0.25">
      <c r="B163">
        <v>7.2440096232290001</v>
      </c>
      <c r="C163">
        <v>3.6429616118629999</v>
      </c>
      <c r="D163">
        <v>19.752766894926001</v>
      </c>
      <c r="E163">
        <v>3.985614126672</v>
      </c>
      <c r="F163">
        <v>2.2348586926539999</v>
      </c>
      <c r="G163">
        <v>1.3695999999999999</v>
      </c>
    </row>
    <row r="164" spans="2:7" x14ac:dyDescent="0.25">
      <c r="B164">
        <v>8.1245017379890001</v>
      </c>
      <c r="C164">
        <v>13.865551626043001</v>
      </c>
      <c r="D164">
        <v>2.6137439777370002</v>
      </c>
      <c r="E164">
        <v>4.3036984461319996</v>
      </c>
      <c r="F164">
        <v>2.104567660711</v>
      </c>
      <c r="G164">
        <v>2.7724839871259999</v>
      </c>
    </row>
    <row r="165" spans="2:7" x14ac:dyDescent="0.25">
      <c r="B165">
        <v>1.8030633782779999</v>
      </c>
      <c r="C165">
        <v>15.298598627141001</v>
      </c>
      <c r="D165">
        <v>6.0211152729849999</v>
      </c>
      <c r="E165">
        <v>6.4108273767609996</v>
      </c>
      <c r="F165">
        <v>6.5598535457759999</v>
      </c>
      <c r="G165">
        <v>23.059559155123001</v>
      </c>
    </row>
    <row r="166" spans="2:7" x14ac:dyDescent="0.25">
      <c r="B166">
        <v>2.0293220845679998</v>
      </c>
      <c r="C166">
        <v>6.6126802886520002</v>
      </c>
      <c r="D166">
        <v>5.6457861498769999</v>
      </c>
      <c r="E166">
        <v>4.0143375007369997</v>
      </c>
      <c r="F166">
        <v>4.5766684197679997</v>
      </c>
      <c r="G166">
        <v>0.68479999999999996</v>
      </c>
    </row>
    <row r="167" spans="2:7" x14ac:dyDescent="0.25">
      <c r="B167">
        <v>3.5378912768399999</v>
      </c>
      <c r="C167">
        <v>5.7686939313360002</v>
      </c>
      <c r="D167">
        <v>3.4098215471</v>
      </c>
      <c r="E167">
        <v>5.144814004373</v>
      </c>
      <c r="F167">
        <v>8.2259091573380001</v>
      </c>
      <c r="G167">
        <v>1.6742162853489999</v>
      </c>
    </row>
    <row r="168" spans="2:7" x14ac:dyDescent="0.25">
      <c r="B168">
        <v>4.853653536485</v>
      </c>
      <c r="C168">
        <v>10.790958488627</v>
      </c>
      <c r="D168">
        <v>6.7198881133999997</v>
      </c>
      <c r="E168">
        <v>2.0112000000000001</v>
      </c>
      <c r="F168">
        <v>3.7174627561340001</v>
      </c>
      <c r="G168">
        <v>3.696807965963</v>
      </c>
    </row>
    <row r="169" spans="2:7" x14ac:dyDescent="0.25">
      <c r="B169">
        <v>8.9721279855539997</v>
      </c>
      <c r="C169">
        <v>4.3931787505170004</v>
      </c>
      <c r="D169">
        <v>4.269606424399</v>
      </c>
      <c r="E169">
        <v>4.6374353051890003</v>
      </c>
      <c r="F169">
        <v>10.102617848281</v>
      </c>
      <c r="G169">
        <v>2.4242491129710002</v>
      </c>
    </row>
    <row r="170" spans="2:7" x14ac:dyDescent="0.25">
      <c r="B170">
        <v>3.4461079977160001</v>
      </c>
      <c r="C170">
        <v>2.823969771242</v>
      </c>
      <c r="D170">
        <v>3.4732293882810001</v>
      </c>
      <c r="E170">
        <v>2.3642540603889999</v>
      </c>
      <c r="F170">
        <v>0.67200000000000004</v>
      </c>
      <c r="G170">
        <v>3.4241859432149999</v>
      </c>
    </row>
    <row r="171" spans="2:7" x14ac:dyDescent="0.25">
      <c r="B171">
        <v>4.5377810425970004</v>
      </c>
      <c r="C171">
        <v>4.53280039844</v>
      </c>
      <c r="D171">
        <v>13.378659606566</v>
      </c>
      <c r="E171">
        <v>1.7060597753069999</v>
      </c>
      <c r="F171">
        <v>8.5456385699359991</v>
      </c>
      <c r="G171">
        <v>1.4938920954170001</v>
      </c>
    </row>
    <row r="172" spans="2:7" x14ac:dyDescent="0.25">
      <c r="B172">
        <v>4.9084620446049998</v>
      </c>
      <c r="C172">
        <v>11.463371992455</v>
      </c>
      <c r="D172">
        <v>2.16311215657</v>
      </c>
      <c r="E172">
        <v>2.3790543953159999</v>
      </c>
      <c r="F172">
        <v>2.215288228675</v>
      </c>
      <c r="G172">
        <v>1.43164085358</v>
      </c>
    </row>
    <row r="173" spans="2:7" x14ac:dyDescent="0.25">
      <c r="B173">
        <v>9.3138852950129998</v>
      </c>
      <c r="C173">
        <v>2.657922959305</v>
      </c>
      <c r="D173">
        <v>9.5394960151750006</v>
      </c>
      <c r="E173">
        <v>3.2036349505069999</v>
      </c>
      <c r="F173">
        <v>3.1877634512899999</v>
      </c>
      <c r="G173">
        <v>2.1856307461900002</v>
      </c>
    </row>
    <row r="174" spans="2:7" x14ac:dyDescent="0.25">
      <c r="B174">
        <v>9.5316971553670005</v>
      </c>
      <c r="C174">
        <v>1.4947069744449999</v>
      </c>
      <c r="D174">
        <v>2.5481085905950001</v>
      </c>
      <c r="E174">
        <v>10.890215037194</v>
      </c>
      <c r="F174">
        <v>2.8701654061239998</v>
      </c>
      <c r="G174">
        <v>4.4423600010689999</v>
      </c>
    </row>
    <row r="175" spans="2:7" x14ac:dyDescent="0.25">
      <c r="B175">
        <v>3.8381517232950002</v>
      </c>
      <c r="C175">
        <v>2.8274143368360001</v>
      </c>
      <c r="D175">
        <v>4.7648000000000001</v>
      </c>
      <c r="E175">
        <v>2.117268621165</v>
      </c>
      <c r="F175">
        <v>1.6046760571230001</v>
      </c>
      <c r="G175">
        <v>10.589799507472</v>
      </c>
    </row>
    <row r="176" spans="2:7" x14ac:dyDescent="0.25">
      <c r="B176">
        <v>6.2189211098339996</v>
      </c>
      <c r="C176">
        <v>6.9617255091279997</v>
      </c>
      <c r="D176">
        <v>3.883752737819</v>
      </c>
      <c r="E176">
        <v>5.7220043487429999</v>
      </c>
      <c r="F176">
        <v>8.3328520740519991</v>
      </c>
      <c r="G176">
        <v>2.5050020614249999</v>
      </c>
    </row>
    <row r="177" spans="2:7" x14ac:dyDescent="0.25">
      <c r="B177">
        <v>15.587507929466</v>
      </c>
      <c r="C177">
        <v>14.515469336753</v>
      </c>
      <c r="D177">
        <v>22.439992390977999</v>
      </c>
      <c r="E177">
        <v>6.3448266510659996</v>
      </c>
      <c r="F177">
        <v>2.4850608847309998</v>
      </c>
      <c r="G177">
        <v>2.1950219584849999</v>
      </c>
    </row>
    <row r="178" spans="2:7" x14ac:dyDescent="0.25">
      <c r="B178">
        <v>6.6714154118110001</v>
      </c>
      <c r="C178">
        <v>7.1902193068970002</v>
      </c>
      <c r="D178">
        <v>6.8301126596110002</v>
      </c>
      <c r="E178">
        <v>1.400279296786</v>
      </c>
      <c r="F178">
        <v>2.290048264772</v>
      </c>
      <c r="G178">
        <v>3.8259833255009998</v>
      </c>
    </row>
    <row r="179" spans="2:7" x14ac:dyDescent="0.25">
      <c r="B179">
        <v>1.32</v>
      </c>
      <c r="C179">
        <v>5.4775032952010001</v>
      </c>
      <c r="D179">
        <v>18.746392196654998</v>
      </c>
      <c r="E179">
        <v>2.2039155752730002</v>
      </c>
      <c r="F179">
        <v>1.686914437659</v>
      </c>
      <c r="G179">
        <v>2.5056417227110002</v>
      </c>
    </row>
    <row r="180" spans="2:7" x14ac:dyDescent="0.25">
      <c r="B180">
        <v>4.0414697195959999</v>
      </c>
      <c r="C180">
        <v>10.094418570706001</v>
      </c>
      <c r="D180">
        <v>2.2222131018560001</v>
      </c>
      <c r="E180">
        <v>1.5125499145750001</v>
      </c>
      <c r="F180">
        <v>8.5799408520620002</v>
      </c>
      <c r="G180">
        <v>6.7430873885410003</v>
      </c>
    </row>
    <row r="181" spans="2:7" x14ac:dyDescent="0.25">
      <c r="B181">
        <v>5.744879324986</v>
      </c>
      <c r="C181">
        <v>2.2975233927869998</v>
      </c>
      <c r="D181">
        <v>3.0900135532149999</v>
      </c>
      <c r="E181">
        <v>8.179314787709</v>
      </c>
      <c r="F181">
        <v>4.7132153796629996</v>
      </c>
      <c r="G181">
        <v>1.7349098807050001</v>
      </c>
    </row>
    <row r="182" spans="2:7" x14ac:dyDescent="0.25">
      <c r="B182">
        <v>2.1176805549300002</v>
      </c>
      <c r="C182">
        <v>2.5100274128770002</v>
      </c>
      <c r="D182">
        <v>6.1269484928870002</v>
      </c>
      <c r="E182">
        <v>6.5440855360250003</v>
      </c>
      <c r="F182">
        <v>2.5425397560120002</v>
      </c>
      <c r="G182">
        <v>13.60860509928</v>
      </c>
    </row>
    <row r="183" spans="2:7" x14ac:dyDescent="0.25">
      <c r="B183">
        <v>6.380805303622</v>
      </c>
      <c r="C183">
        <v>4.2460905679490004</v>
      </c>
      <c r="D183">
        <v>3.7331883164319999</v>
      </c>
      <c r="E183">
        <v>1.190493469515</v>
      </c>
      <c r="F183">
        <v>4.7296948609039999</v>
      </c>
      <c r="G183">
        <v>1.996106486345</v>
      </c>
    </row>
    <row r="184" spans="2:7" x14ac:dyDescent="0.25">
      <c r="B184">
        <v>2.8897160667540001</v>
      </c>
      <c r="C184">
        <v>8.5704759859559996</v>
      </c>
      <c r="D184">
        <v>4.2591066172599996</v>
      </c>
      <c r="E184">
        <v>23.704518575470001</v>
      </c>
      <c r="F184">
        <v>12.759190681673999</v>
      </c>
      <c r="G184">
        <v>8.4374299343400008</v>
      </c>
    </row>
    <row r="185" spans="2:7" x14ac:dyDescent="0.25">
      <c r="B185">
        <v>3.4433240940049998</v>
      </c>
      <c r="C185">
        <v>5.769372148465</v>
      </c>
      <c r="D185">
        <v>3.0999331563119998</v>
      </c>
      <c r="E185">
        <v>0.84612346642299996</v>
      </c>
      <c r="F185">
        <v>10.373900675169001</v>
      </c>
      <c r="G185">
        <v>1.682931336475</v>
      </c>
    </row>
    <row r="186" spans="2:7" x14ac:dyDescent="0.25">
      <c r="B186">
        <v>2.8070964074470002</v>
      </c>
      <c r="C186">
        <v>9.3733744538879993</v>
      </c>
      <c r="D186">
        <v>6.1774545469569997</v>
      </c>
      <c r="E186">
        <v>4.4901031229679997</v>
      </c>
      <c r="F186">
        <v>2.092152474573</v>
      </c>
      <c r="G186">
        <v>4.4980803595190002</v>
      </c>
    </row>
    <row r="187" spans="2:7" x14ac:dyDescent="0.25">
      <c r="B187">
        <v>2.163265399968</v>
      </c>
      <c r="C187">
        <v>1.9267339032819999</v>
      </c>
      <c r="D187">
        <v>2.2010445084339998</v>
      </c>
      <c r="E187">
        <v>4.6942611237329999</v>
      </c>
      <c r="F187">
        <v>2.7978400133260002</v>
      </c>
      <c r="G187">
        <v>3.819854537441</v>
      </c>
    </row>
    <row r="188" spans="2:7" x14ac:dyDescent="0.25">
      <c r="B188">
        <v>7.6340967606129997</v>
      </c>
      <c r="C188">
        <v>1.7616000000000001</v>
      </c>
      <c r="D188">
        <v>6.0794852014430001</v>
      </c>
      <c r="E188">
        <v>3.6254374908929998</v>
      </c>
      <c r="F188">
        <v>7.9903904268780002</v>
      </c>
      <c r="G188">
        <v>3.8288911145169999</v>
      </c>
    </row>
    <row r="189" spans="2:7" x14ac:dyDescent="0.25">
      <c r="B189">
        <v>1.603439351906</v>
      </c>
      <c r="C189">
        <v>7.9087289212160004</v>
      </c>
      <c r="D189">
        <v>2.4729581092470001</v>
      </c>
      <c r="E189">
        <v>2.2257704016959998</v>
      </c>
      <c r="F189">
        <v>1.713500895366</v>
      </c>
      <c r="G189">
        <v>1.4773247650000001</v>
      </c>
    </row>
    <row r="190" spans="2:7" x14ac:dyDescent="0.25">
      <c r="B190">
        <v>3.6131351655159998</v>
      </c>
      <c r="C190">
        <v>5.37735142948</v>
      </c>
      <c r="D190">
        <v>3.5335428545849998</v>
      </c>
      <c r="E190">
        <v>4.7262733431840003</v>
      </c>
      <c r="F190">
        <v>6.0522884906099996</v>
      </c>
      <c r="G190">
        <v>6.1114359542059997</v>
      </c>
    </row>
    <row r="191" spans="2:7" x14ac:dyDescent="0.25">
      <c r="B191">
        <v>0.70829972229000004</v>
      </c>
      <c r="C191">
        <v>21.168589366193</v>
      </c>
      <c r="D191">
        <v>1.3838646902780001</v>
      </c>
      <c r="E191">
        <v>2.2388122887419999</v>
      </c>
      <c r="F191">
        <v>2.0463177641530002</v>
      </c>
      <c r="G191">
        <v>5.6829231032329997</v>
      </c>
    </row>
    <row r="192" spans="2:7" x14ac:dyDescent="0.25">
      <c r="B192">
        <v>1.76</v>
      </c>
      <c r="C192">
        <v>2.953877046718</v>
      </c>
      <c r="D192">
        <v>2.0728157005229999</v>
      </c>
      <c r="E192">
        <v>1.3311999999999999</v>
      </c>
      <c r="F192">
        <v>3.5200592750839999</v>
      </c>
      <c r="G192">
        <v>2.1637570083150002</v>
      </c>
    </row>
    <row r="193" spans="2:7" x14ac:dyDescent="0.25">
      <c r="B193">
        <v>2.5787633833469998</v>
      </c>
      <c r="C193">
        <v>10.734619588380999</v>
      </c>
      <c r="D193">
        <v>5.4099532814640003</v>
      </c>
      <c r="E193">
        <v>5.8090163311309997</v>
      </c>
      <c r="F193">
        <v>3.5864635070199999</v>
      </c>
      <c r="G193">
        <v>10.138695799413</v>
      </c>
    </row>
    <row r="194" spans="2:7" x14ac:dyDescent="0.25">
      <c r="B194">
        <v>5.6636692587380004</v>
      </c>
      <c r="C194">
        <v>7.1221043124680001</v>
      </c>
      <c r="D194">
        <v>7.6375125215199997</v>
      </c>
      <c r="E194">
        <v>6.2758199744610002</v>
      </c>
      <c r="F194">
        <v>2.1141682318739998</v>
      </c>
      <c r="G194">
        <v>0.70390451965599998</v>
      </c>
    </row>
    <row r="195" spans="2:7" x14ac:dyDescent="0.25">
      <c r="B195">
        <v>2.376807678584</v>
      </c>
      <c r="C195">
        <v>2.2093151125269999</v>
      </c>
      <c r="D195">
        <v>4.821758324318</v>
      </c>
      <c r="E195">
        <v>1.385530257821</v>
      </c>
      <c r="F195">
        <v>6.983271186074</v>
      </c>
      <c r="G195">
        <v>2.1558705179530002</v>
      </c>
    </row>
    <row r="196" spans="2:7" x14ac:dyDescent="0.25">
      <c r="B196">
        <v>16.579103568870998</v>
      </c>
      <c r="C196">
        <v>6.8151056782520003</v>
      </c>
      <c r="D196">
        <v>16.281040602882001</v>
      </c>
      <c r="E196">
        <v>6.1626242275500003</v>
      </c>
      <c r="F196">
        <v>4.4027516637069999</v>
      </c>
      <c r="G196">
        <v>3.0980190663260001</v>
      </c>
    </row>
    <row r="197" spans="2:7" x14ac:dyDescent="0.25">
      <c r="B197">
        <v>12.001504962976</v>
      </c>
      <c r="C197">
        <v>1.3942844760490001</v>
      </c>
      <c r="D197">
        <v>2.2424474681589999</v>
      </c>
      <c r="E197">
        <v>5.8245287450459999</v>
      </c>
      <c r="F197">
        <v>4.1247957770130004</v>
      </c>
      <c r="G197">
        <v>6.433122145674</v>
      </c>
    </row>
    <row r="198" spans="2:7" x14ac:dyDescent="0.25">
      <c r="B198">
        <v>3.2455455597489999</v>
      </c>
      <c r="C198">
        <v>7.7967877823920002</v>
      </c>
      <c r="D198">
        <v>2.2186103653270002</v>
      </c>
      <c r="E198">
        <v>4.4529952785900004</v>
      </c>
      <c r="F198">
        <v>3.5677735562900001</v>
      </c>
      <c r="G198">
        <v>3.3993677228350001</v>
      </c>
    </row>
    <row r="199" spans="2:7" x14ac:dyDescent="0.25">
      <c r="B199">
        <v>2.5537902786400002</v>
      </c>
      <c r="C199">
        <v>2.163328415089</v>
      </c>
      <c r="D199">
        <v>5.0708706813509998</v>
      </c>
      <c r="E199">
        <v>1.5331396391729999</v>
      </c>
      <c r="F199">
        <v>7.1960862154290002</v>
      </c>
      <c r="G199">
        <v>1.5259309458949999</v>
      </c>
    </row>
    <row r="200" spans="2:7" x14ac:dyDescent="0.25">
      <c r="B200">
        <v>2.3328766520799999</v>
      </c>
      <c r="C200">
        <v>1.1935694207700001</v>
      </c>
      <c r="D200">
        <v>5.3508124414580003</v>
      </c>
      <c r="E200">
        <v>4.4646281955080003</v>
      </c>
      <c r="F200">
        <v>2.510370894936</v>
      </c>
      <c r="G200">
        <v>9.7256390192439994</v>
      </c>
    </row>
    <row r="201" spans="2:7" x14ac:dyDescent="0.25">
      <c r="B201">
        <v>7.6924532798109997</v>
      </c>
      <c r="C201">
        <v>1.3784528885739999</v>
      </c>
      <c r="D201">
        <v>3.6867703774490002</v>
      </c>
      <c r="E201">
        <v>4.1743691087480004</v>
      </c>
      <c r="F201">
        <v>4.8114680589230003</v>
      </c>
      <c r="G201">
        <v>2.4896421952679999</v>
      </c>
    </row>
    <row r="202" spans="2:7" x14ac:dyDescent="0.25">
      <c r="B202">
        <v>2.1316463086290001</v>
      </c>
      <c r="C202">
        <v>4.261956156918</v>
      </c>
      <c r="D202">
        <v>7.379287929258</v>
      </c>
      <c r="E202">
        <v>2.0358959466659998</v>
      </c>
      <c r="F202">
        <v>7.1961251546599998</v>
      </c>
      <c r="G202">
        <v>4.3592907158490002</v>
      </c>
    </row>
    <row r="203" spans="2:7" x14ac:dyDescent="0.25">
      <c r="B203">
        <v>0.66</v>
      </c>
      <c r="C203">
        <v>7.2800324211660001</v>
      </c>
      <c r="D203">
        <v>27.453965912607</v>
      </c>
      <c r="E203">
        <v>4.4008287784539997</v>
      </c>
      <c r="F203">
        <v>1.3440000000000001</v>
      </c>
      <c r="G203">
        <v>1.3695999999999999</v>
      </c>
    </row>
    <row r="204" spans="2:7" x14ac:dyDescent="0.25">
      <c r="B204">
        <v>2.145793377895</v>
      </c>
      <c r="C204">
        <v>7.89957047575</v>
      </c>
      <c r="D204">
        <v>7.1628609938109999</v>
      </c>
      <c r="E204">
        <v>5.5567321097290003</v>
      </c>
      <c r="F204">
        <v>8.6845497476309994</v>
      </c>
      <c r="G204">
        <v>5.6636998605560001</v>
      </c>
    </row>
    <row r="205" spans="2:7" x14ac:dyDescent="0.25">
      <c r="B205">
        <v>14.148220777229</v>
      </c>
      <c r="C205">
        <v>5.254617840721</v>
      </c>
      <c r="D205">
        <v>2.0791035457399998</v>
      </c>
      <c r="E205">
        <v>3.1421368484890002</v>
      </c>
      <c r="F205">
        <v>3.5056019246029999</v>
      </c>
      <c r="G205">
        <v>2.860230552954</v>
      </c>
    </row>
    <row r="206" spans="2:7" x14ac:dyDescent="0.25">
      <c r="B206">
        <v>8.8088068479209998</v>
      </c>
      <c r="C206">
        <v>2.478498117325</v>
      </c>
      <c r="D206">
        <v>2.0630500105339999</v>
      </c>
      <c r="E206">
        <v>2.0000674837010002</v>
      </c>
      <c r="F206">
        <v>3.7938959970499999</v>
      </c>
      <c r="G206">
        <v>12.993423447782</v>
      </c>
    </row>
    <row r="207" spans="2:7" x14ac:dyDescent="0.25">
      <c r="B207">
        <v>6.707233795084</v>
      </c>
      <c r="C207">
        <v>6.0763042855140004</v>
      </c>
      <c r="D207">
        <v>2.212766184785</v>
      </c>
      <c r="E207">
        <v>4.6231382919410002</v>
      </c>
      <c r="F207">
        <v>5.2232798359360002</v>
      </c>
      <c r="G207">
        <v>2.239016952569</v>
      </c>
    </row>
    <row r="208" spans="2:7" x14ac:dyDescent="0.25">
      <c r="B208">
        <v>3.7332279382359999</v>
      </c>
      <c r="C208">
        <v>2.9361688044099998</v>
      </c>
      <c r="D208">
        <v>11.888783370046999</v>
      </c>
      <c r="E208">
        <v>2.4703564484220002</v>
      </c>
      <c r="F208">
        <v>4.3529046147720001</v>
      </c>
      <c r="G208">
        <v>2.9197312410429999</v>
      </c>
    </row>
    <row r="209" spans="1:7" x14ac:dyDescent="0.25">
      <c r="A209" t="s">
        <v>29</v>
      </c>
      <c r="B209" s="7">
        <f t="shared" ref="B209:G209" si="1">AVERAGE(B109:B208)</f>
        <v>5.5063240880702509</v>
      </c>
      <c r="C209" s="7">
        <f t="shared" si="1"/>
        <v>6.0840979703459599</v>
      </c>
      <c r="D209" s="7">
        <f t="shared" si="1"/>
        <v>6.0032053638373206</v>
      </c>
      <c r="E209" s="7">
        <f t="shared" si="1"/>
        <v>4.6109293409708796</v>
      </c>
      <c r="F209" s="7">
        <f t="shared" si="1"/>
        <v>5.000540097190469</v>
      </c>
      <c r="G209" s="7">
        <f t="shared" si="1"/>
        <v>4.6533698808326696</v>
      </c>
    </row>
  </sheetData>
  <mergeCells count="1">
    <mergeCell ref="A108:A1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259A-76EF-42CC-A63F-F0BB8151E029}">
  <dimension ref="A1:V102"/>
  <sheetViews>
    <sheetView workbookViewId="0">
      <selection activeCell="H41" sqref="H41"/>
    </sheetView>
  </sheetViews>
  <sheetFormatPr defaultRowHeight="15" x14ac:dyDescent="0.25"/>
  <cols>
    <col min="1" max="1" width="25.140625" bestFit="1" customWidth="1"/>
  </cols>
  <sheetData>
    <row r="1" spans="1:22" ht="18.75" x14ac:dyDescent="0.3">
      <c r="A1" s="2" t="s">
        <v>58</v>
      </c>
      <c r="B1" s="5">
        <v>1</v>
      </c>
      <c r="C1" s="5">
        <v>2</v>
      </c>
      <c r="D1" s="5">
        <v>3</v>
      </c>
      <c r="E1" s="5">
        <v>4</v>
      </c>
      <c r="F1" s="5">
        <v>5</v>
      </c>
    </row>
    <row r="2" spans="1:22" ht="15.75" thickBot="1" x14ac:dyDescent="0.3">
      <c r="B2">
        <v>0.30501111111200002</v>
      </c>
      <c r="C2">
        <v>1.220286134615</v>
      </c>
      <c r="D2">
        <v>0.91503333333600001</v>
      </c>
      <c r="E2">
        <v>1.2200444444480001</v>
      </c>
      <c r="F2">
        <v>0.91503333333600001</v>
      </c>
    </row>
    <row r="3" spans="1:22" x14ac:dyDescent="0.25">
      <c r="B3">
        <v>1.2200444444480001</v>
      </c>
      <c r="C3">
        <v>1.2936401784839999</v>
      </c>
      <c r="D3">
        <v>0.91503333333600001</v>
      </c>
      <c r="E3">
        <v>0.61002222222400004</v>
      </c>
      <c r="F3">
        <v>0.61002222222400004</v>
      </c>
      <c r="I3" s="18" t="s">
        <v>64</v>
      </c>
      <c r="J3" s="18"/>
      <c r="L3" s="18" t="s">
        <v>79</v>
      </c>
      <c r="M3" s="18"/>
      <c r="O3" s="18" t="s">
        <v>80</v>
      </c>
      <c r="P3" s="18"/>
      <c r="R3" s="18" t="s">
        <v>81</v>
      </c>
      <c r="S3" s="18"/>
      <c r="U3" s="18" t="s">
        <v>78</v>
      </c>
      <c r="V3" s="18"/>
    </row>
    <row r="4" spans="1:22" x14ac:dyDescent="0.25">
      <c r="B4">
        <v>0.61002222222400004</v>
      </c>
      <c r="C4">
        <v>0.91503333333600001</v>
      </c>
      <c r="D4">
        <v>0.61002222222400004</v>
      </c>
      <c r="E4">
        <v>1.2200444444480001</v>
      </c>
      <c r="F4">
        <v>1.2200444444480001</v>
      </c>
      <c r="I4" s="16"/>
      <c r="J4" s="16"/>
      <c r="L4" s="16"/>
      <c r="M4" s="16"/>
      <c r="O4" s="16"/>
      <c r="P4" s="16"/>
      <c r="R4" s="16"/>
      <c r="S4" s="16"/>
      <c r="U4" s="16"/>
      <c r="V4" s="16"/>
    </row>
    <row r="5" spans="1:22" x14ac:dyDescent="0.25">
      <c r="B5">
        <v>0.91624015596800001</v>
      </c>
      <c r="C5">
        <v>0.91612383935099995</v>
      </c>
      <c r="D5">
        <v>1.2200444444480001</v>
      </c>
      <c r="E5">
        <v>1.2200444444480001</v>
      </c>
      <c r="F5">
        <v>0.91503333333600001</v>
      </c>
      <c r="I5" s="16" t="s">
        <v>65</v>
      </c>
      <c r="J5" s="16">
        <v>0.86441294720018025</v>
      </c>
      <c r="L5" s="16" t="s">
        <v>65</v>
      </c>
      <c r="M5" s="16">
        <v>0.91972956348449042</v>
      </c>
      <c r="O5" s="16" t="s">
        <v>65</v>
      </c>
      <c r="P5" s="16">
        <v>0.94591291899241059</v>
      </c>
      <c r="R5" s="16" t="s">
        <v>65</v>
      </c>
      <c r="S5" s="16">
        <v>0.89673388227925055</v>
      </c>
      <c r="U5" s="16" t="s">
        <v>65</v>
      </c>
      <c r="V5" s="16">
        <v>0.9119832222248806</v>
      </c>
    </row>
    <row r="6" spans="1:22" x14ac:dyDescent="0.25">
      <c r="B6">
        <v>0.61002222222400004</v>
      </c>
      <c r="C6">
        <v>0.91503333333600001</v>
      </c>
      <c r="D6">
        <v>1.2200444444480001</v>
      </c>
      <c r="E6">
        <v>1.2200444444480001</v>
      </c>
      <c r="F6">
        <v>0.91503333333600001</v>
      </c>
      <c r="I6" s="16" t="s">
        <v>66</v>
      </c>
      <c r="J6" s="16">
        <v>2.3882412940164906E-2</v>
      </c>
      <c r="L6" s="16" t="s">
        <v>66</v>
      </c>
      <c r="M6" s="16">
        <v>2.5222936990860211E-2</v>
      </c>
      <c r="O6" s="16" t="s">
        <v>66</v>
      </c>
      <c r="P6" s="16">
        <v>2.3545157287658654E-2</v>
      </c>
      <c r="R6" s="16" t="s">
        <v>66</v>
      </c>
      <c r="S6" s="16">
        <v>2.4067576178354221E-2</v>
      </c>
      <c r="U6" s="16" t="s">
        <v>66</v>
      </c>
      <c r="V6" s="16">
        <v>2.4712764554024602E-2</v>
      </c>
    </row>
    <row r="7" spans="1:22" x14ac:dyDescent="0.25">
      <c r="B7">
        <v>0.91503333333600001</v>
      </c>
      <c r="C7">
        <v>0.61002222222400004</v>
      </c>
      <c r="D7">
        <v>0.91503333333600001</v>
      </c>
      <c r="E7">
        <v>1.2200444444480001</v>
      </c>
      <c r="F7">
        <v>1.2200444444480001</v>
      </c>
      <c r="I7" s="16" t="s">
        <v>67</v>
      </c>
      <c r="J7" s="16">
        <v>0.91503333333600001</v>
      </c>
      <c r="L7" s="16" t="s">
        <v>67</v>
      </c>
      <c r="M7" s="16">
        <v>0.91503333333600001</v>
      </c>
      <c r="O7" s="16" t="s">
        <v>67</v>
      </c>
      <c r="P7" s="16">
        <v>0.91503333333600001</v>
      </c>
      <c r="R7" s="16" t="s">
        <v>67</v>
      </c>
      <c r="S7" s="16">
        <v>0.91503333333600001</v>
      </c>
      <c r="U7" s="16" t="s">
        <v>67</v>
      </c>
      <c r="V7" s="16">
        <v>0.91503333333600001</v>
      </c>
    </row>
    <row r="8" spans="1:22" x14ac:dyDescent="0.25">
      <c r="B8">
        <v>0.91503333333600001</v>
      </c>
      <c r="C8">
        <v>1.221763762875</v>
      </c>
      <c r="D8">
        <v>0.61002222222400004</v>
      </c>
      <c r="E8">
        <v>0.61002222222400004</v>
      </c>
      <c r="F8">
        <v>0.91503333333600001</v>
      </c>
      <c r="I8" s="16" t="s">
        <v>68</v>
      </c>
      <c r="J8" s="16">
        <v>0.91503333333600001</v>
      </c>
      <c r="L8" s="16" t="s">
        <v>68</v>
      </c>
      <c r="M8" s="16">
        <v>0.91503333333600001</v>
      </c>
      <c r="O8" s="16" t="s">
        <v>68</v>
      </c>
      <c r="P8" s="16">
        <v>0.91503333333600001</v>
      </c>
      <c r="R8" s="16" t="s">
        <v>68</v>
      </c>
      <c r="S8" s="16">
        <v>0.91503333333600001</v>
      </c>
      <c r="U8" s="16" t="s">
        <v>68</v>
      </c>
      <c r="V8" s="16">
        <v>0.91503333333600001</v>
      </c>
    </row>
    <row r="9" spans="1:22" x14ac:dyDescent="0.25">
      <c r="B9">
        <v>0.916055631717</v>
      </c>
      <c r="C9">
        <v>0.91503333333600001</v>
      </c>
      <c r="D9">
        <v>0.91503333333600001</v>
      </c>
      <c r="E9">
        <v>0.91503333333600001</v>
      </c>
      <c r="F9">
        <v>0.91503333333600001</v>
      </c>
      <c r="I9" s="16" t="s">
        <v>30</v>
      </c>
      <c r="J9" s="16">
        <v>0.23882412940164907</v>
      </c>
      <c r="L9" s="16" t="s">
        <v>30</v>
      </c>
      <c r="M9" s="16">
        <v>0.25222936990860212</v>
      </c>
      <c r="O9" s="16" t="s">
        <v>30</v>
      </c>
      <c r="P9" s="16">
        <v>0.23545157287658655</v>
      </c>
      <c r="R9" s="16" t="s">
        <v>30</v>
      </c>
      <c r="S9" s="16">
        <v>0.24067576178354222</v>
      </c>
      <c r="U9" s="16" t="s">
        <v>30</v>
      </c>
      <c r="V9" s="16">
        <v>0.24712764554024602</v>
      </c>
    </row>
    <row r="10" spans="1:22" x14ac:dyDescent="0.25">
      <c r="B10">
        <v>0.96103871142099995</v>
      </c>
      <c r="C10">
        <v>1.2200444444480001</v>
      </c>
      <c r="D10">
        <v>0.91503333333600001</v>
      </c>
      <c r="E10">
        <v>0.91503333333600001</v>
      </c>
      <c r="F10">
        <v>0.91503333333600001</v>
      </c>
      <c r="I10" s="16" t="s">
        <v>69</v>
      </c>
      <c r="J10" s="16">
        <v>5.7036964784455621E-2</v>
      </c>
      <c r="L10" s="16" t="s">
        <v>69</v>
      </c>
      <c r="M10" s="16">
        <v>6.361965504449045E-2</v>
      </c>
      <c r="O10" s="16" t="s">
        <v>69</v>
      </c>
      <c r="P10" s="16">
        <v>5.5437443170058547E-2</v>
      </c>
      <c r="R10" s="16" t="s">
        <v>69</v>
      </c>
      <c r="S10" s="16">
        <v>5.7924822310088366E-2</v>
      </c>
      <c r="U10" s="16" t="s">
        <v>69</v>
      </c>
      <c r="V10" s="16">
        <v>6.1072073190265481E-2</v>
      </c>
    </row>
    <row r="11" spans="1:22" x14ac:dyDescent="0.25">
      <c r="B11">
        <v>0.91503333333600001</v>
      </c>
      <c r="C11">
        <v>0.91503333333600001</v>
      </c>
      <c r="D11">
        <v>0.61002222222400004</v>
      </c>
      <c r="E11">
        <v>1.2200444444480001</v>
      </c>
      <c r="F11">
        <v>1.2200444444480001</v>
      </c>
      <c r="I11" s="16" t="s">
        <v>70</v>
      </c>
      <c r="J11" s="16">
        <v>0.53159568395877077</v>
      </c>
      <c r="L11" s="16" t="s">
        <v>70</v>
      </c>
      <c r="M11" s="16">
        <v>-0.41462062055324811</v>
      </c>
      <c r="O11" s="16" t="s">
        <v>70</v>
      </c>
      <c r="P11" s="16">
        <v>-0.1300213960497234</v>
      </c>
      <c r="R11" s="16" t="s">
        <v>70</v>
      </c>
      <c r="S11" s="16">
        <v>-0.21020432052284477</v>
      </c>
      <c r="U11" s="16" t="s">
        <v>70</v>
      </c>
      <c r="V11" s="16">
        <v>1.9206503818258724E-3</v>
      </c>
    </row>
    <row r="12" spans="1:22" x14ac:dyDescent="0.25">
      <c r="B12">
        <v>0.91503333333600001</v>
      </c>
      <c r="C12">
        <v>0.61002222222400004</v>
      </c>
      <c r="D12">
        <v>1.2200444444480001</v>
      </c>
      <c r="E12">
        <v>0.91503333333600001</v>
      </c>
      <c r="F12">
        <v>1.2200444444480001</v>
      </c>
      <c r="I12" s="16" t="s">
        <v>71</v>
      </c>
      <c r="J12" s="16">
        <v>-0.32818788954863826</v>
      </c>
      <c r="L12" s="16" t="s">
        <v>71</v>
      </c>
      <c r="M12" s="16">
        <v>-1.6859141044575279E-2</v>
      </c>
      <c r="O12" s="16" t="s">
        <v>71</v>
      </c>
      <c r="P12" s="16">
        <v>-0.31347169584070739</v>
      </c>
      <c r="R12" s="16" t="s">
        <v>71</v>
      </c>
      <c r="S12" s="16">
        <v>-0.39614144330025841</v>
      </c>
      <c r="U12" s="16" t="s">
        <v>71</v>
      </c>
      <c r="V12" s="16">
        <v>-0.33040848667311717</v>
      </c>
    </row>
    <row r="13" spans="1:22" x14ac:dyDescent="0.25">
      <c r="B13">
        <v>0.91503333333600001</v>
      </c>
      <c r="C13">
        <v>0.91512859502199995</v>
      </c>
      <c r="D13">
        <v>0.91503333333600001</v>
      </c>
      <c r="E13">
        <v>0.61002222222400004</v>
      </c>
      <c r="F13">
        <v>1.2200444444480001</v>
      </c>
      <c r="I13" s="16" t="s">
        <v>72</v>
      </c>
      <c r="J13" s="16">
        <v>1.2207893953590001</v>
      </c>
      <c r="L13" s="16" t="s">
        <v>72</v>
      </c>
      <c r="M13" s="16">
        <v>1.2205800604770001</v>
      </c>
      <c r="O13" s="16" t="s">
        <v>72</v>
      </c>
      <c r="P13" s="16">
        <v>1.2200444444480001</v>
      </c>
      <c r="R13" s="16" t="s">
        <v>72</v>
      </c>
      <c r="S13" s="16">
        <v>0.91515489433300012</v>
      </c>
      <c r="U13" s="16" t="s">
        <v>72</v>
      </c>
      <c r="V13" s="16">
        <v>1.2200444444480001</v>
      </c>
    </row>
    <row r="14" spans="1:22" x14ac:dyDescent="0.25">
      <c r="B14">
        <v>0.91558121401500003</v>
      </c>
      <c r="C14">
        <v>0.91503333333600001</v>
      </c>
      <c r="D14">
        <v>0.61044725553500001</v>
      </c>
      <c r="E14">
        <v>0.91503333333600001</v>
      </c>
      <c r="F14">
        <v>0.30501111111200002</v>
      </c>
      <c r="I14" s="16" t="s">
        <v>73</v>
      </c>
      <c r="J14" s="16">
        <v>0.30501111111200002</v>
      </c>
      <c r="L14" s="16" t="s">
        <v>73</v>
      </c>
      <c r="M14" s="16">
        <v>0.30501111111200002</v>
      </c>
      <c r="O14" s="16" t="s">
        <v>73</v>
      </c>
      <c r="P14" s="16">
        <v>0.30501111111200002</v>
      </c>
      <c r="R14" s="16" t="s">
        <v>73</v>
      </c>
      <c r="S14" s="16">
        <v>0.30501111111200002</v>
      </c>
      <c r="U14" s="16" t="s">
        <v>73</v>
      </c>
      <c r="V14" s="16">
        <v>0.30501111111200002</v>
      </c>
    </row>
    <row r="15" spans="1:22" x14ac:dyDescent="0.25">
      <c r="B15">
        <v>1.2200444444480001</v>
      </c>
      <c r="C15">
        <v>0.91663450333999996</v>
      </c>
      <c r="D15">
        <v>0.91503333333600001</v>
      </c>
      <c r="E15">
        <v>0.91503333333600001</v>
      </c>
      <c r="F15">
        <v>0.91503333333600001</v>
      </c>
      <c r="I15" s="16" t="s">
        <v>74</v>
      </c>
      <c r="J15" s="16">
        <v>1.5258005064710001</v>
      </c>
      <c r="L15" s="16" t="s">
        <v>74</v>
      </c>
      <c r="M15" s="16">
        <v>1.525591171589</v>
      </c>
      <c r="O15" s="16" t="s">
        <v>74</v>
      </c>
      <c r="P15" s="16">
        <v>1.5250555555600001</v>
      </c>
      <c r="R15" s="16" t="s">
        <v>74</v>
      </c>
      <c r="S15" s="16">
        <v>1.2201660054450001</v>
      </c>
      <c r="U15" s="16" t="s">
        <v>74</v>
      </c>
      <c r="V15" s="16">
        <v>1.5250555555600001</v>
      </c>
    </row>
    <row r="16" spans="1:22" x14ac:dyDescent="0.25">
      <c r="B16">
        <v>1.2200444444480001</v>
      </c>
      <c r="C16">
        <v>0.61002222222400004</v>
      </c>
      <c r="D16">
        <v>1.2200444444480001</v>
      </c>
      <c r="E16">
        <v>0.91503333333600001</v>
      </c>
      <c r="F16">
        <v>0.91503333333600001</v>
      </c>
      <c r="I16" s="16" t="s">
        <v>75</v>
      </c>
      <c r="J16" s="16">
        <v>86.441294720018021</v>
      </c>
      <c r="L16" s="16" t="s">
        <v>75</v>
      </c>
      <c r="M16" s="16">
        <v>91.972956348449046</v>
      </c>
      <c r="O16" s="16" t="s">
        <v>75</v>
      </c>
      <c r="P16" s="16">
        <v>94.591291899241057</v>
      </c>
      <c r="R16" s="16" t="s">
        <v>75</v>
      </c>
      <c r="S16" s="16">
        <v>89.673388227925059</v>
      </c>
      <c r="U16" s="16" t="s">
        <v>75</v>
      </c>
      <c r="V16" s="16">
        <v>91.198322222488059</v>
      </c>
    </row>
    <row r="17" spans="2:22" x14ac:dyDescent="0.25">
      <c r="B17">
        <v>0.61002222222400004</v>
      </c>
      <c r="C17">
        <v>0.61002222222400004</v>
      </c>
      <c r="D17">
        <v>0.91503333333600001</v>
      </c>
      <c r="E17">
        <v>0.91503333333600001</v>
      </c>
      <c r="F17">
        <v>0.61002222222400004</v>
      </c>
      <c r="I17" s="16" t="s">
        <v>76</v>
      </c>
      <c r="J17" s="16">
        <v>100</v>
      </c>
      <c r="L17" s="16" t="s">
        <v>76</v>
      </c>
      <c r="M17" s="16">
        <v>100</v>
      </c>
      <c r="O17" s="16" t="s">
        <v>76</v>
      </c>
      <c r="P17" s="16">
        <v>100</v>
      </c>
      <c r="R17" s="16" t="s">
        <v>76</v>
      </c>
      <c r="S17" s="16">
        <v>100</v>
      </c>
      <c r="U17" s="16" t="s">
        <v>76</v>
      </c>
      <c r="V17" s="16">
        <v>100</v>
      </c>
    </row>
    <row r="18" spans="2:22" ht="15.75" thickBot="1" x14ac:dyDescent="0.3">
      <c r="B18">
        <v>1.227460455875</v>
      </c>
      <c r="C18">
        <v>0.91503333333600001</v>
      </c>
      <c r="D18">
        <v>1.2200444444480001</v>
      </c>
      <c r="E18">
        <v>0.61002222222400004</v>
      </c>
      <c r="F18">
        <v>1.2200444444480001</v>
      </c>
      <c r="I18" s="17" t="s">
        <v>77</v>
      </c>
      <c r="J18" s="17">
        <v>4.7387888600661995E-2</v>
      </c>
      <c r="L18" s="17" t="s">
        <v>77</v>
      </c>
      <c r="M18" s="17">
        <v>5.0047779146060907E-2</v>
      </c>
      <c r="O18" s="17" t="s">
        <v>77</v>
      </c>
      <c r="P18" s="17">
        <v>4.6718700217940758E-2</v>
      </c>
      <c r="R18" s="17" t="s">
        <v>77</v>
      </c>
      <c r="S18" s="17">
        <v>4.7755292636687867E-2</v>
      </c>
      <c r="U18" s="17" t="s">
        <v>77</v>
      </c>
      <c r="V18" s="17">
        <v>4.9035486348659542E-2</v>
      </c>
    </row>
    <row r="19" spans="2:22" x14ac:dyDescent="0.25">
      <c r="B19">
        <v>0.91503333333600001</v>
      </c>
      <c r="C19">
        <v>0.91503333333600001</v>
      </c>
      <c r="D19">
        <v>0.61002222222400004</v>
      </c>
      <c r="E19">
        <v>0.30501111111200002</v>
      </c>
      <c r="F19">
        <v>1.2200444444480001</v>
      </c>
    </row>
    <row r="20" spans="2:22" x14ac:dyDescent="0.25">
      <c r="B20">
        <v>1.2200444444480001</v>
      </c>
      <c r="C20">
        <v>1.2201492292759999</v>
      </c>
      <c r="D20">
        <v>0.91503333333600001</v>
      </c>
      <c r="E20">
        <v>0.91503333333600001</v>
      </c>
      <c r="F20">
        <v>0.91503333333600001</v>
      </c>
    </row>
    <row r="21" spans="2:22" x14ac:dyDescent="0.25">
      <c r="B21">
        <v>0.91697334089500004</v>
      </c>
      <c r="C21">
        <v>0.91503333333600001</v>
      </c>
      <c r="D21">
        <v>0.61002222222400004</v>
      </c>
      <c r="E21">
        <v>0.91503333333600001</v>
      </c>
      <c r="F21">
        <v>0.91503333333600001</v>
      </c>
      <c r="I21" s="7" t="s">
        <v>29</v>
      </c>
      <c r="J21">
        <f>J5</f>
        <v>0.86441294720018025</v>
      </c>
      <c r="K21">
        <f>M5</f>
        <v>0.91972956348449042</v>
      </c>
      <c r="L21">
        <f>P5</f>
        <v>0.94591291899241059</v>
      </c>
      <c r="M21">
        <f>S5</f>
        <v>0.89673388227925055</v>
      </c>
      <c r="N21">
        <f>V5</f>
        <v>0.9119832222248806</v>
      </c>
    </row>
    <row r="22" spans="2:22" x14ac:dyDescent="0.25">
      <c r="B22">
        <v>0.91503333333600001</v>
      </c>
      <c r="C22">
        <v>0.30501111111200002</v>
      </c>
      <c r="D22">
        <v>0.91503333333600001</v>
      </c>
      <c r="E22">
        <v>1.2200444444480001</v>
      </c>
      <c r="F22">
        <v>0.91503333333600001</v>
      </c>
      <c r="I22" s="7" t="s">
        <v>82</v>
      </c>
      <c r="J22">
        <f>J18</f>
        <v>4.7387888600661995E-2</v>
      </c>
      <c r="K22">
        <f>M18</f>
        <v>5.0047779146060907E-2</v>
      </c>
      <c r="L22">
        <f>P18</f>
        <v>4.6718700217940758E-2</v>
      </c>
      <c r="M22">
        <f>S18</f>
        <v>4.7755292636687867E-2</v>
      </c>
      <c r="N22">
        <f>V18</f>
        <v>4.9035486348659542E-2</v>
      </c>
    </row>
    <row r="23" spans="2:22" x14ac:dyDescent="0.25">
      <c r="B23">
        <v>0.91503333333600001</v>
      </c>
      <c r="C23">
        <v>0.91503333333600001</v>
      </c>
      <c r="D23">
        <v>1.2201438001130001</v>
      </c>
      <c r="E23">
        <v>0.91503333333600001</v>
      </c>
      <c r="F23">
        <v>0.61002222222400004</v>
      </c>
    </row>
    <row r="24" spans="2:22" x14ac:dyDescent="0.25">
      <c r="B24">
        <v>0.61002222222400004</v>
      </c>
      <c r="C24">
        <v>0.916635588241</v>
      </c>
      <c r="D24">
        <v>0.30501111111200002</v>
      </c>
      <c r="E24">
        <v>1.2200444444480001</v>
      </c>
      <c r="F24">
        <v>1.2200444444480001</v>
      </c>
    </row>
    <row r="25" spans="2:22" x14ac:dyDescent="0.25">
      <c r="B25">
        <v>0.91503333333600001</v>
      </c>
      <c r="C25">
        <v>0.91503333333600001</v>
      </c>
      <c r="D25">
        <v>0.91503333333600001</v>
      </c>
      <c r="E25">
        <v>0.91503333333600001</v>
      </c>
      <c r="F25">
        <v>1.2200444444480001</v>
      </c>
    </row>
    <row r="26" spans="2:22" x14ac:dyDescent="0.25">
      <c r="B26">
        <v>0.65612340258099999</v>
      </c>
      <c r="C26">
        <v>0.91503333333600001</v>
      </c>
      <c r="D26">
        <v>1.2200444444480001</v>
      </c>
      <c r="E26">
        <v>0.91503333333600001</v>
      </c>
      <c r="F26">
        <v>1.2200444444480001</v>
      </c>
    </row>
    <row r="27" spans="2:22" x14ac:dyDescent="0.25">
      <c r="B27">
        <v>0.91503333333600001</v>
      </c>
      <c r="C27">
        <v>0.91503333333600001</v>
      </c>
      <c r="D27">
        <v>0.61067942967</v>
      </c>
      <c r="E27">
        <v>0.61002222222400004</v>
      </c>
      <c r="F27">
        <v>0.61002222222400004</v>
      </c>
    </row>
    <row r="28" spans="2:22" x14ac:dyDescent="0.25">
      <c r="B28">
        <v>0.91503333333600001</v>
      </c>
      <c r="C28">
        <v>0.61002222222400004</v>
      </c>
      <c r="D28">
        <v>0.91503333333600001</v>
      </c>
      <c r="E28">
        <v>1.2200444444480001</v>
      </c>
      <c r="F28">
        <v>0.91503333333600001</v>
      </c>
    </row>
    <row r="29" spans="2:22" x14ac:dyDescent="0.25">
      <c r="B29">
        <v>0.91503333333600001</v>
      </c>
      <c r="C29">
        <v>0.61002222222400004</v>
      </c>
      <c r="D29">
        <v>1.2200444444480001</v>
      </c>
      <c r="E29">
        <v>0.91503333333600001</v>
      </c>
      <c r="F29">
        <v>0.61002222222400004</v>
      </c>
    </row>
    <row r="30" spans="2:22" x14ac:dyDescent="0.25">
      <c r="B30">
        <v>0.91521731987999999</v>
      </c>
      <c r="C30">
        <v>0.61002222222400004</v>
      </c>
      <c r="D30">
        <v>0.91503333333600001</v>
      </c>
      <c r="E30">
        <v>1.2200444444480001</v>
      </c>
      <c r="F30">
        <v>1.2200444444480001</v>
      </c>
    </row>
    <row r="31" spans="2:22" x14ac:dyDescent="0.25">
      <c r="B31">
        <v>0.91654312403799998</v>
      </c>
      <c r="C31">
        <v>1.2200444444480001</v>
      </c>
      <c r="D31">
        <v>1.2200444444480001</v>
      </c>
      <c r="E31">
        <v>0.61002222222400004</v>
      </c>
      <c r="F31">
        <v>0.91503333333600001</v>
      </c>
    </row>
    <row r="32" spans="2:22" x14ac:dyDescent="0.25">
      <c r="B32">
        <v>0.91503333333600001</v>
      </c>
      <c r="C32">
        <v>0.91503333333600001</v>
      </c>
      <c r="D32">
        <v>0.91503333333600001</v>
      </c>
      <c r="E32">
        <v>0.91503333333600001</v>
      </c>
      <c r="F32">
        <v>1.2200444444480001</v>
      </c>
    </row>
    <row r="33" spans="2:6" x14ac:dyDescent="0.25">
      <c r="B33">
        <v>0.61002222222400004</v>
      </c>
      <c r="C33">
        <v>0.91511665075500004</v>
      </c>
      <c r="D33">
        <v>0.91503333333600001</v>
      </c>
      <c r="E33">
        <v>0.91503333333600001</v>
      </c>
      <c r="F33">
        <v>0.91503333333600001</v>
      </c>
    </row>
    <row r="34" spans="2:6" x14ac:dyDescent="0.25">
      <c r="B34">
        <v>0.61002222222400004</v>
      </c>
      <c r="C34">
        <v>1.220325903719</v>
      </c>
      <c r="D34">
        <v>0.91503333333600001</v>
      </c>
      <c r="E34">
        <v>0.30501111111200002</v>
      </c>
      <c r="F34">
        <v>0.91503333333600001</v>
      </c>
    </row>
    <row r="35" spans="2:6" x14ac:dyDescent="0.25">
      <c r="B35">
        <v>0.91554289391800003</v>
      </c>
      <c r="C35">
        <v>0.91503333333600001</v>
      </c>
      <c r="D35">
        <v>0.94982835412099997</v>
      </c>
      <c r="E35">
        <v>1.2200444444480001</v>
      </c>
      <c r="F35">
        <v>1.2200444444480001</v>
      </c>
    </row>
    <row r="36" spans="2:6" x14ac:dyDescent="0.25">
      <c r="B36">
        <v>0.91587162336899997</v>
      </c>
      <c r="C36">
        <v>0.30501111111200002</v>
      </c>
      <c r="D36">
        <v>0.91503333333600001</v>
      </c>
      <c r="E36">
        <v>0.61002222222400004</v>
      </c>
      <c r="F36">
        <v>0.61002222222400004</v>
      </c>
    </row>
    <row r="37" spans="2:6" x14ac:dyDescent="0.25">
      <c r="B37">
        <v>0.61002222222400004</v>
      </c>
      <c r="C37">
        <v>0.91503333333600001</v>
      </c>
      <c r="D37">
        <v>0.91503333333600001</v>
      </c>
      <c r="E37">
        <v>1.2200444444480001</v>
      </c>
      <c r="F37">
        <v>1.2200444444480001</v>
      </c>
    </row>
    <row r="38" spans="2:6" x14ac:dyDescent="0.25">
      <c r="B38">
        <v>0.61002222222400004</v>
      </c>
      <c r="C38">
        <v>1.2200444444480001</v>
      </c>
      <c r="D38">
        <v>0.91503333333600001</v>
      </c>
      <c r="E38">
        <v>0.61002222222400004</v>
      </c>
      <c r="F38">
        <v>1.5250555555600001</v>
      </c>
    </row>
    <row r="39" spans="2:6" x14ac:dyDescent="0.25">
      <c r="B39">
        <v>0.91503333333600001</v>
      </c>
      <c r="C39">
        <v>0.91503333333600001</v>
      </c>
      <c r="D39">
        <v>0.91503333333600001</v>
      </c>
      <c r="E39">
        <v>0.91503333333600001</v>
      </c>
      <c r="F39">
        <v>0.91503333333600001</v>
      </c>
    </row>
    <row r="40" spans="2:6" x14ac:dyDescent="0.25">
      <c r="B40">
        <v>0.91503333333600001</v>
      </c>
      <c r="C40">
        <v>1.220306560367</v>
      </c>
      <c r="D40">
        <v>0.61002222222400004</v>
      </c>
      <c r="E40">
        <v>0.91503333333600001</v>
      </c>
      <c r="F40">
        <v>0.91503333333600001</v>
      </c>
    </row>
    <row r="41" spans="2:6" x14ac:dyDescent="0.25">
      <c r="B41">
        <v>0.91503333333600001</v>
      </c>
      <c r="C41">
        <v>0.61002222222400004</v>
      </c>
      <c r="D41">
        <v>0.91503333333600001</v>
      </c>
      <c r="E41">
        <v>0.61002222222400004</v>
      </c>
      <c r="F41">
        <v>0.30501111111200002</v>
      </c>
    </row>
    <row r="42" spans="2:6" x14ac:dyDescent="0.25">
      <c r="B42">
        <v>0.91503333333600001</v>
      </c>
      <c r="C42">
        <v>0.61002222222400004</v>
      </c>
      <c r="D42">
        <v>1.2200444444480001</v>
      </c>
      <c r="E42">
        <v>0.91503333333600001</v>
      </c>
      <c r="F42">
        <v>0.91503333333600001</v>
      </c>
    </row>
    <row r="43" spans="2:6" x14ac:dyDescent="0.25">
      <c r="B43">
        <v>0.93468060279300003</v>
      </c>
      <c r="C43">
        <v>0.61002222222400004</v>
      </c>
      <c r="D43">
        <v>0.91503333333600001</v>
      </c>
      <c r="E43">
        <v>0.91503333333600001</v>
      </c>
      <c r="F43">
        <v>0.91503333333600001</v>
      </c>
    </row>
    <row r="44" spans="2:6" x14ac:dyDescent="0.25">
      <c r="B44">
        <v>0.91503333333600001</v>
      </c>
      <c r="C44">
        <v>1.5250555555600001</v>
      </c>
      <c r="D44">
        <v>0.91503333333600001</v>
      </c>
      <c r="E44">
        <v>0.91503333333600001</v>
      </c>
      <c r="F44">
        <v>0.91503333333600001</v>
      </c>
    </row>
    <row r="45" spans="2:6" x14ac:dyDescent="0.25">
      <c r="B45">
        <v>0.91503333333600001</v>
      </c>
      <c r="C45">
        <v>1.22146957</v>
      </c>
      <c r="D45">
        <v>0.61002222222400004</v>
      </c>
      <c r="E45">
        <v>0.91503333333600001</v>
      </c>
      <c r="F45">
        <v>0.91503333333600001</v>
      </c>
    </row>
    <row r="46" spans="2:6" x14ac:dyDescent="0.25">
      <c r="B46">
        <v>0.64141482203599998</v>
      </c>
      <c r="C46">
        <v>0.91503333333600001</v>
      </c>
      <c r="D46">
        <v>1.220564990343</v>
      </c>
      <c r="E46">
        <v>0.61002222222400004</v>
      </c>
      <c r="F46">
        <v>0.61002222222400004</v>
      </c>
    </row>
    <row r="47" spans="2:6" x14ac:dyDescent="0.25">
      <c r="B47">
        <v>0.91503333333600001</v>
      </c>
      <c r="C47">
        <v>0.915483667675</v>
      </c>
      <c r="D47">
        <v>0.91503333333600001</v>
      </c>
      <c r="E47">
        <v>0.91503333333600001</v>
      </c>
      <c r="F47">
        <v>0.91503333333600001</v>
      </c>
    </row>
    <row r="48" spans="2:6" x14ac:dyDescent="0.25">
      <c r="B48">
        <v>0.91503333333600001</v>
      </c>
      <c r="C48">
        <v>0.91503333333600001</v>
      </c>
      <c r="D48">
        <v>0.61002222222400004</v>
      </c>
      <c r="E48">
        <v>1.2200444444480001</v>
      </c>
      <c r="F48">
        <v>0.91503333333600001</v>
      </c>
    </row>
    <row r="49" spans="2:6" x14ac:dyDescent="0.25">
      <c r="B49">
        <v>0.30501111111200002</v>
      </c>
      <c r="C49">
        <v>0.91503333333600001</v>
      </c>
      <c r="D49">
        <v>1.2200444444480001</v>
      </c>
      <c r="E49">
        <v>0.91503333333600001</v>
      </c>
      <c r="F49">
        <v>0.91503333333600001</v>
      </c>
    </row>
    <row r="50" spans="2:6" x14ac:dyDescent="0.25">
      <c r="B50">
        <v>0.91503333333600001</v>
      </c>
      <c r="C50">
        <v>1.2200444444480001</v>
      </c>
      <c r="D50">
        <v>0.91503333333600001</v>
      </c>
      <c r="E50">
        <v>0.91503333333600001</v>
      </c>
      <c r="F50">
        <v>0.91503333333600001</v>
      </c>
    </row>
    <row r="51" spans="2:6" x14ac:dyDescent="0.25">
      <c r="B51">
        <v>0.61002222222400004</v>
      </c>
      <c r="C51">
        <v>0.61002222222400004</v>
      </c>
      <c r="D51">
        <v>1.2200444444480001</v>
      </c>
      <c r="E51">
        <v>0.91503333333600001</v>
      </c>
      <c r="F51">
        <v>0.91503333333600001</v>
      </c>
    </row>
    <row r="52" spans="2:6" x14ac:dyDescent="0.25">
      <c r="B52">
        <v>0.91503333333600001</v>
      </c>
      <c r="C52">
        <v>0.61002222222400004</v>
      </c>
      <c r="D52">
        <v>0.91503333333600001</v>
      </c>
      <c r="E52">
        <v>0.61002222222400004</v>
      </c>
      <c r="F52">
        <v>0.61002222222400004</v>
      </c>
    </row>
    <row r="53" spans="2:6" x14ac:dyDescent="0.25">
      <c r="B53">
        <v>0.61002222222400004</v>
      </c>
      <c r="C53">
        <v>1.221527430291</v>
      </c>
      <c r="D53">
        <v>0.91503333333600001</v>
      </c>
      <c r="E53">
        <v>0.91503333333600001</v>
      </c>
      <c r="F53">
        <v>0.91503333333600001</v>
      </c>
    </row>
    <row r="54" spans="2:6" x14ac:dyDescent="0.25">
      <c r="B54">
        <v>0.91503333333600001</v>
      </c>
      <c r="C54">
        <v>0.91503333333600001</v>
      </c>
      <c r="D54">
        <v>1.2200444444480001</v>
      </c>
      <c r="E54">
        <v>0.91503333333600001</v>
      </c>
      <c r="F54">
        <v>0.61002222222400004</v>
      </c>
    </row>
    <row r="55" spans="2:6" x14ac:dyDescent="0.25">
      <c r="B55">
        <v>1.2208991842579999</v>
      </c>
      <c r="C55">
        <v>1.2200444444480001</v>
      </c>
      <c r="D55">
        <v>0.91503333333600001</v>
      </c>
      <c r="E55">
        <v>0.30501111111200002</v>
      </c>
      <c r="F55">
        <v>0.30501111111200002</v>
      </c>
    </row>
    <row r="56" spans="2:6" x14ac:dyDescent="0.25">
      <c r="B56">
        <v>1.222704626998</v>
      </c>
      <c r="C56">
        <v>0.61002222222400004</v>
      </c>
      <c r="D56">
        <v>0.91503333333600001</v>
      </c>
      <c r="E56">
        <v>0.61002222222400004</v>
      </c>
      <c r="F56">
        <v>0.61002222222400004</v>
      </c>
    </row>
    <row r="57" spans="2:6" x14ac:dyDescent="0.25">
      <c r="B57">
        <v>0.91503333333600001</v>
      </c>
      <c r="C57">
        <v>0.91566432011200005</v>
      </c>
      <c r="D57">
        <v>1.2200444444480001</v>
      </c>
      <c r="E57">
        <v>1.2200444444480001</v>
      </c>
      <c r="F57">
        <v>1.2200444444480001</v>
      </c>
    </row>
    <row r="58" spans="2:6" x14ac:dyDescent="0.25">
      <c r="B58">
        <v>0.91503333333600001</v>
      </c>
      <c r="C58">
        <v>1.2200444444480001</v>
      </c>
      <c r="D58">
        <v>0.91503333333600001</v>
      </c>
      <c r="E58">
        <v>0.91503333333600001</v>
      </c>
      <c r="F58">
        <v>0.61002222222400004</v>
      </c>
    </row>
    <row r="59" spans="2:6" x14ac:dyDescent="0.25">
      <c r="B59">
        <v>1.2200444444480001</v>
      </c>
      <c r="C59">
        <v>1.2214139883320001</v>
      </c>
      <c r="D59">
        <v>0.91503333333600001</v>
      </c>
      <c r="E59">
        <v>0.61002222222400004</v>
      </c>
      <c r="F59">
        <v>0.91503333333600001</v>
      </c>
    </row>
    <row r="60" spans="2:6" x14ac:dyDescent="0.25">
      <c r="B60">
        <v>0.91503333333600001</v>
      </c>
      <c r="C60">
        <v>1.2200444444480001</v>
      </c>
      <c r="D60">
        <v>0.61002222222400004</v>
      </c>
      <c r="E60">
        <v>0.91503333333600001</v>
      </c>
      <c r="F60">
        <v>0.91503333333600001</v>
      </c>
    </row>
    <row r="61" spans="2:6" x14ac:dyDescent="0.25">
      <c r="B61">
        <v>0.91503333333600001</v>
      </c>
      <c r="C61">
        <v>1.2200444444480001</v>
      </c>
      <c r="D61">
        <v>0.91503333333600001</v>
      </c>
      <c r="E61">
        <v>1.2200444444480001</v>
      </c>
      <c r="F61">
        <v>0.91503333333600001</v>
      </c>
    </row>
    <row r="62" spans="2:6" x14ac:dyDescent="0.25">
      <c r="B62">
        <v>0.30501111111200002</v>
      </c>
      <c r="C62">
        <v>1.2200444444480001</v>
      </c>
      <c r="D62">
        <v>0.91503333333600001</v>
      </c>
      <c r="E62">
        <v>0.61002222222400004</v>
      </c>
      <c r="F62">
        <v>1.2200444444480001</v>
      </c>
    </row>
    <row r="63" spans="2:6" x14ac:dyDescent="0.25">
      <c r="B63">
        <v>0.91570979829700005</v>
      </c>
      <c r="C63">
        <v>0.61002222222400004</v>
      </c>
      <c r="D63">
        <v>1.2200444444480001</v>
      </c>
      <c r="E63">
        <v>0.91503333333600001</v>
      </c>
      <c r="F63">
        <v>0.61002222222400004</v>
      </c>
    </row>
    <row r="64" spans="2:6" x14ac:dyDescent="0.25">
      <c r="B64">
        <v>1.2215543676159999</v>
      </c>
      <c r="C64">
        <v>0.91503333333600001</v>
      </c>
      <c r="D64">
        <v>0.61002222222400004</v>
      </c>
      <c r="E64">
        <v>0.61002222222400004</v>
      </c>
      <c r="F64">
        <v>0.61002222222400004</v>
      </c>
    </row>
    <row r="65" spans="2:6" x14ac:dyDescent="0.25">
      <c r="B65">
        <v>0.92777551295399996</v>
      </c>
      <c r="C65">
        <v>1.2200444444480001</v>
      </c>
      <c r="D65">
        <v>0.91503333333600001</v>
      </c>
      <c r="E65">
        <v>0.30501111111200002</v>
      </c>
      <c r="F65">
        <v>0.91503333333600001</v>
      </c>
    </row>
    <row r="66" spans="2:6" x14ac:dyDescent="0.25">
      <c r="B66">
        <v>0.30501111111200002</v>
      </c>
      <c r="C66">
        <v>1.221185734451</v>
      </c>
      <c r="D66">
        <v>0.61002222222400004</v>
      </c>
      <c r="E66">
        <v>0.91503333333600001</v>
      </c>
      <c r="F66">
        <v>0.91503333333600001</v>
      </c>
    </row>
    <row r="67" spans="2:6" x14ac:dyDescent="0.25">
      <c r="B67">
        <v>1.5258005064710001</v>
      </c>
      <c r="C67">
        <v>0.91503333333600001</v>
      </c>
      <c r="D67">
        <v>1.2200444444480001</v>
      </c>
      <c r="E67">
        <v>0.91503333333600001</v>
      </c>
      <c r="F67">
        <v>0.91503333333600001</v>
      </c>
    </row>
    <row r="68" spans="2:6" x14ac:dyDescent="0.25">
      <c r="B68">
        <v>0.99248528832299998</v>
      </c>
      <c r="C68">
        <v>0.91503333333600001</v>
      </c>
      <c r="D68">
        <v>1.2200444444480001</v>
      </c>
      <c r="E68">
        <v>0.91503333333600001</v>
      </c>
      <c r="F68">
        <v>0.91503333333600001</v>
      </c>
    </row>
    <row r="69" spans="2:6" x14ac:dyDescent="0.25">
      <c r="B69">
        <v>0.61002222222400004</v>
      </c>
      <c r="C69">
        <v>0.91503333333600001</v>
      </c>
      <c r="D69">
        <v>0.91503333333600001</v>
      </c>
      <c r="E69">
        <v>0.91503333333600001</v>
      </c>
      <c r="F69">
        <v>1.2200444444480001</v>
      </c>
    </row>
    <row r="70" spans="2:6" x14ac:dyDescent="0.25">
      <c r="B70">
        <v>0.91503333333600001</v>
      </c>
      <c r="C70">
        <v>1.2200444444480001</v>
      </c>
      <c r="D70">
        <v>0.61002222222400004</v>
      </c>
      <c r="E70">
        <v>0.91503333333600001</v>
      </c>
      <c r="F70">
        <v>0.91503333333600001</v>
      </c>
    </row>
    <row r="71" spans="2:6" x14ac:dyDescent="0.25">
      <c r="B71">
        <v>1.2200444444480001</v>
      </c>
      <c r="C71">
        <v>0.61002222222400004</v>
      </c>
      <c r="D71">
        <v>1.2200444444480001</v>
      </c>
      <c r="E71">
        <v>1.2200444444480001</v>
      </c>
      <c r="F71">
        <v>0.91503333333600001</v>
      </c>
    </row>
    <row r="72" spans="2:6" x14ac:dyDescent="0.25">
      <c r="B72">
        <v>0.61166896979100005</v>
      </c>
      <c r="C72">
        <v>0.91503333333600001</v>
      </c>
      <c r="D72">
        <v>1.2200444444480001</v>
      </c>
      <c r="E72">
        <v>0.61002222222400004</v>
      </c>
      <c r="F72">
        <v>1.2200444444480001</v>
      </c>
    </row>
    <row r="73" spans="2:6" x14ac:dyDescent="0.25">
      <c r="B73">
        <v>0.30501111111200002</v>
      </c>
      <c r="C73">
        <v>0.91503333333600001</v>
      </c>
      <c r="D73">
        <v>1.2213947358670001</v>
      </c>
      <c r="E73">
        <v>0.61002222222400004</v>
      </c>
      <c r="F73">
        <v>0.61002222222400004</v>
      </c>
    </row>
    <row r="74" spans="2:6" x14ac:dyDescent="0.25">
      <c r="B74">
        <v>0.91503333333600001</v>
      </c>
      <c r="C74">
        <v>0.95756084476500003</v>
      </c>
      <c r="D74">
        <v>0.91503333333600001</v>
      </c>
      <c r="E74">
        <v>0.91503333333600001</v>
      </c>
      <c r="F74">
        <v>0.91503333333600001</v>
      </c>
    </row>
    <row r="75" spans="2:6" x14ac:dyDescent="0.25">
      <c r="B75">
        <v>0.91503333333600001</v>
      </c>
      <c r="C75">
        <v>0.91559671847099999</v>
      </c>
      <c r="D75">
        <v>0.91503333333600001</v>
      </c>
      <c r="E75">
        <v>1.2200444444480001</v>
      </c>
      <c r="F75">
        <v>0.61002222222400004</v>
      </c>
    </row>
    <row r="76" spans="2:6" x14ac:dyDescent="0.25">
      <c r="B76">
        <v>0.91503333333600001</v>
      </c>
      <c r="C76">
        <v>0.61002222222400004</v>
      </c>
      <c r="D76">
        <v>0.91503333333600001</v>
      </c>
      <c r="E76">
        <v>0.91503333333600001</v>
      </c>
      <c r="F76">
        <v>1.2200444444480001</v>
      </c>
    </row>
    <row r="77" spans="2:6" x14ac:dyDescent="0.25">
      <c r="B77">
        <v>0.91503333333600001</v>
      </c>
      <c r="C77">
        <v>1.525591171589</v>
      </c>
      <c r="D77">
        <v>0.61002222222400004</v>
      </c>
      <c r="E77">
        <v>0.91503333333600001</v>
      </c>
      <c r="F77">
        <v>0.61002222222400004</v>
      </c>
    </row>
    <row r="78" spans="2:6" x14ac:dyDescent="0.25">
      <c r="B78">
        <v>0.93549167319600002</v>
      </c>
      <c r="C78">
        <v>0.61002222222400004</v>
      </c>
      <c r="D78">
        <v>0.61002222222400004</v>
      </c>
      <c r="E78">
        <v>0.91503333333600001</v>
      </c>
      <c r="F78">
        <v>0.91503333333600001</v>
      </c>
    </row>
    <row r="79" spans="2:6" x14ac:dyDescent="0.25">
      <c r="B79">
        <v>1.2200444444480001</v>
      </c>
      <c r="C79">
        <v>1.2200444444480001</v>
      </c>
      <c r="D79">
        <v>0.91503333333600001</v>
      </c>
      <c r="E79">
        <v>0.91503333333600001</v>
      </c>
      <c r="F79">
        <v>0.91503333333600001</v>
      </c>
    </row>
    <row r="80" spans="2:6" x14ac:dyDescent="0.25">
      <c r="B80">
        <v>0.61002222222400004</v>
      </c>
      <c r="C80">
        <v>0.91503333333600001</v>
      </c>
      <c r="D80">
        <v>0.61002222222400004</v>
      </c>
      <c r="E80">
        <v>0.91503333333600001</v>
      </c>
      <c r="F80">
        <v>0.91503333333600001</v>
      </c>
    </row>
    <row r="81" spans="2:6" x14ac:dyDescent="0.25">
      <c r="B81">
        <v>1.261295621898</v>
      </c>
      <c r="C81">
        <v>0.91503333333600001</v>
      </c>
      <c r="D81">
        <v>1.2200444444480001</v>
      </c>
      <c r="E81">
        <v>0.91503333333600001</v>
      </c>
      <c r="F81">
        <v>0.91503333333600001</v>
      </c>
    </row>
    <row r="82" spans="2:6" x14ac:dyDescent="0.25">
      <c r="B82">
        <v>0.91503333333600001</v>
      </c>
      <c r="C82">
        <v>0.91503333333600001</v>
      </c>
      <c r="D82">
        <v>0.91503333333600001</v>
      </c>
      <c r="E82">
        <v>0.91503333333600001</v>
      </c>
      <c r="F82">
        <v>0.91503333333600001</v>
      </c>
    </row>
    <row r="83" spans="2:6" x14ac:dyDescent="0.25">
      <c r="B83">
        <v>0.91503333333600001</v>
      </c>
      <c r="C83">
        <v>1.222693087308</v>
      </c>
      <c r="D83">
        <v>1.2200444444480001</v>
      </c>
      <c r="E83">
        <v>0.61002222222400004</v>
      </c>
      <c r="F83">
        <v>0.91503333333600001</v>
      </c>
    </row>
    <row r="84" spans="2:6" x14ac:dyDescent="0.25">
      <c r="B84">
        <v>0.61149029819199996</v>
      </c>
      <c r="C84">
        <v>0.91503333333600001</v>
      </c>
      <c r="D84">
        <v>1.2200444444480001</v>
      </c>
      <c r="E84">
        <v>1.2200444444480001</v>
      </c>
      <c r="F84">
        <v>0.30501111111200002</v>
      </c>
    </row>
    <row r="85" spans="2:6" x14ac:dyDescent="0.25">
      <c r="B85">
        <v>0.91503333333600001</v>
      </c>
      <c r="C85">
        <v>1.2200444444480001</v>
      </c>
      <c r="D85">
        <v>0.91503333333600001</v>
      </c>
      <c r="E85">
        <v>0.91503333333600001</v>
      </c>
      <c r="F85">
        <v>1.2200444444480001</v>
      </c>
    </row>
    <row r="86" spans="2:6" x14ac:dyDescent="0.25">
      <c r="B86">
        <v>0.91503333333600001</v>
      </c>
      <c r="C86">
        <v>0.91503333333600001</v>
      </c>
      <c r="D86">
        <v>1.2200444444480001</v>
      </c>
      <c r="E86">
        <v>1.2200444444480001</v>
      </c>
      <c r="F86">
        <v>0.61002222222400004</v>
      </c>
    </row>
    <row r="87" spans="2:6" x14ac:dyDescent="0.25">
      <c r="B87">
        <v>0.91503333333600001</v>
      </c>
      <c r="C87">
        <v>0.61002222222400004</v>
      </c>
      <c r="D87">
        <v>0.61002222222400004</v>
      </c>
      <c r="E87">
        <v>0.91503333333600001</v>
      </c>
      <c r="F87">
        <v>0.91503333333600001</v>
      </c>
    </row>
    <row r="88" spans="2:6" x14ac:dyDescent="0.25">
      <c r="B88">
        <v>1.2200444444480001</v>
      </c>
      <c r="C88">
        <v>0.91523065014899996</v>
      </c>
      <c r="D88">
        <v>0.91503333333600001</v>
      </c>
      <c r="E88">
        <v>0.91503333333600001</v>
      </c>
      <c r="F88">
        <v>0.61002222222400004</v>
      </c>
    </row>
    <row r="89" spans="2:6" x14ac:dyDescent="0.25">
      <c r="B89">
        <v>0.92908678728299998</v>
      </c>
      <c r="C89">
        <v>0.91800908111400004</v>
      </c>
      <c r="D89">
        <v>1.5250555555600001</v>
      </c>
      <c r="E89">
        <v>0.61002222222400004</v>
      </c>
      <c r="F89">
        <v>0.61002222222400004</v>
      </c>
    </row>
    <row r="90" spans="2:6" x14ac:dyDescent="0.25">
      <c r="B90">
        <v>0.91503333333600001</v>
      </c>
      <c r="C90">
        <v>0.92622234656900004</v>
      </c>
      <c r="D90">
        <v>0.30501111111200002</v>
      </c>
      <c r="E90">
        <v>0.91503333333600001</v>
      </c>
      <c r="F90">
        <v>1.2200444444480001</v>
      </c>
    </row>
    <row r="91" spans="2:6" x14ac:dyDescent="0.25">
      <c r="B91">
        <v>0.61002222222400004</v>
      </c>
      <c r="C91">
        <v>0.61002222222400004</v>
      </c>
      <c r="D91">
        <v>0.91503333333600001</v>
      </c>
      <c r="E91">
        <v>0.91503333333600001</v>
      </c>
      <c r="F91">
        <v>0.91503333333600001</v>
      </c>
    </row>
    <row r="92" spans="2:6" x14ac:dyDescent="0.25">
      <c r="B92">
        <v>0.61002222222400004</v>
      </c>
      <c r="C92">
        <v>0.61002222222400004</v>
      </c>
      <c r="D92">
        <v>0.91503333333600001</v>
      </c>
      <c r="E92">
        <v>0.61002222222400004</v>
      </c>
      <c r="F92">
        <v>0.61002222222400004</v>
      </c>
    </row>
    <row r="93" spans="2:6" x14ac:dyDescent="0.25">
      <c r="B93">
        <v>0.91503333333600001</v>
      </c>
      <c r="C93">
        <v>0.91617369152899997</v>
      </c>
      <c r="D93">
        <v>0.91503333333600001</v>
      </c>
      <c r="E93">
        <v>0.61002222222400004</v>
      </c>
      <c r="F93">
        <v>1.2200444444480001</v>
      </c>
    </row>
    <row r="94" spans="2:6" x14ac:dyDescent="0.25">
      <c r="B94">
        <v>1.220048097594</v>
      </c>
      <c r="C94">
        <v>1.2342423809630001</v>
      </c>
      <c r="D94">
        <v>0.91503333333600001</v>
      </c>
      <c r="E94">
        <v>0.91503333333600001</v>
      </c>
      <c r="F94">
        <v>0.91503333333600001</v>
      </c>
    </row>
    <row r="95" spans="2:6" x14ac:dyDescent="0.25">
      <c r="B95">
        <v>0.61002222222400004</v>
      </c>
      <c r="C95">
        <v>1.2200444444480001</v>
      </c>
      <c r="D95">
        <v>1.2200444444480001</v>
      </c>
      <c r="E95">
        <v>0.91503333333600001</v>
      </c>
      <c r="F95">
        <v>0.91503333333600001</v>
      </c>
    </row>
    <row r="96" spans="2:6" x14ac:dyDescent="0.25">
      <c r="B96">
        <v>0.91503333333600001</v>
      </c>
      <c r="C96">
        <v>0.61002222222400004</v>
      </c>
      <c r="D96">
        <v>1.2200444444480001</v>
      </c>
      <c r="E96">
        <v>0.61002222222400004</v>
      </c>
      <c r="F96">
        <v>0.91503333333600001</v>
      </c>
    </row>
    <row r="97" spans="2:6" x14ac:dyDescent="0.25">
      <c r="B97">
        <v>0.305133712547</v>
      </c>
      <c r="C97">
        <v>0.61002222222400004</v>
      </c>
      <c r="D97">
        <v>0.91503333333600001</v>
      </c>
      <c r="E97">
        <v>1.2200444444480001</v>
      </c>
      <c r="F97">
        <v>0.91503333333600001</v>
      </c>
    </row>
    <row r="98" spans="2:6" x14ac:dyDescent="0.25">
      <c r="B98">
        <v>0.61602036755199996</v>
      </c>
      <c r="C98">
        <v>0.61002222222400004</v>
      </c>
      <c r="D98">
        <v>1.2200444444480001</v>
      </c>
      <c r="E98">
        <v>1.2201660054450001</v>
      </c>
      <c r="F98">
        <v>1.2200444444480001</v>
      </c>
    </row>
    <row r="99" spans="2:6" x14ac:dyDescent="0.25">
      <c r="B99">
        <v>0.69821994170199997</v>
      </c>
      <c r="C99">
        <v>0.61002222222400004</v>
      </c>
      <c r="D99">
        <v>1.2200444444480001</v>
      </c>
      <c r="E99">
        <v>1.2200444444480001</v>
      </c>
      <c r="F99">
        <v>1.2200444444480001</v>
      </c>
    </row>
    <row r="100" spans="2:6" x14ac:dyDescent="0.25">
      <c r="B100">
        <v>0.91503333333600001</v>
      </c>
      <c r="C100">
        <v>0.61148071890199995</v>
      </c>
      <c r="D100">
        <v>0.91503333333600001</v>
      </c>
      <c r="E100">
        <v>1.2200444444480001</v>
      </c>
      <c r="F100">
        <v>1.2200444444480001</v>
      </c>
    </row>
    <row r="101" spans="2:6" x14ac:dyDescent="0.25">
      <c r="B101">
        <v>0.61002222222400004</v>
      </c>
      <c r="C101">
        <v>0.91503333333600001</v>
      </c>
      <c r="D101">
        <v>1.2200444444480001</v>
      </c>
      <c r="E101">
        <v>1.2200444444480001</v>
      </c>
      <c r="F101">
        <v>0.91503333333600001</v>
      </c>
    </row>
    <row r="102" spans="2:6" x14ac:dyDescent="0.25">
      <c r="B102" s="7">
        <f>AVERAGE(B2:B101)</f>
        <v>0.86441294720018025</v>
      </c>
      <c r="C102" s="7">
        <f t="shared" ref="C102:F102" si="0">AVERAGE(C2:C101)</f>
        <v>0.91972956348449042</v>
      </c>
      <c r="D102" s="7">
        <f t="shared" si="0"/>
        <v>0.94591291899241059</v>
      </c>
      <c r="E102" s="7">
        <f t="shared" si="0"/>
        <v>0.89673388227925055</v>
      </c>
      <c r="F102" s="7">
        <f t="shared" si="0"/>
        <v>0.9119832222248806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4954-B822-463F-AF49-CD5C62D3DBE0}">
  <dimension ref="A1:I101"/>
  <sheetViews>
    <sheetView tabSelected="1" workbookViewId="0">
      <selection activeCell="E7" sqref="E7"/>
    </sheetView>
  </sheetViews>
  <sheetFormatPr defaultRowHeight="15" x14ac:dyDescent="0.25"/>
  <cols>
    <col min="1" max="1" width="29.28515625" bestFit="1" customWidth="1"/>
    <col min="3" max="3" width="14.7109375" bestFit="1" customWidth="1"/>
    <col min="4" max="4" width="15.7109375" bestFit="1" customWidth="1"/>
    <col min="5" max="5" width="16.7109375" bestFit="1" customWidth="1"/>
    <col min="6" max="6" width="15.7109375" bestFit="1" customWidth="1"/>
  </cols>
  <sheetData>
    <row r="1" spans="1:9" ht="18.75" x14ac:dyDescent="0.3">
      <c r="A1" s="2" t="s">
        <v>111</v>
      </c>
      <c r="B1" s="5">
        <v>1</v>
      </c>
      <c r="C1" s="5">
        <v>2</v>
      </c>
      <c r="D1" s="5">
        <v>3</v>
      </c>
      <c r="E1" s="5">
        <v>4</v>
      </c>
      <c r="F1" s="5">
        <v>5</v>
      </c>
    </row>
    <row r="2" spans="1:9" x14ac:dyDescent="0.25">
      <c r="B2" t="s">
        <v>113</v>
      </c>
      <c r="C2" t="s">
        <v>114</v>
      </c>
      <c r="D2" s="40">
        <v>0.91563134253</v>
      </c>
      <c r="E2" s="39">
        <v>1.118953564755</v>
      </c>
      <c r="F2" s="38">
        <v>13.725000000045</v>
      </c>
    </row>
    <row r="3" spans="1:9" x14ac:dyDescent="0.25">
      <c r="C3" t="s">
        <v>112</v>
      </c>
      <c r="D3" s="40">
        <v>0.813333333336</v>
      </c>
      <c r="E3" s="39">
        <v>1.5255667304439999</v>
      </c>
      <c r="F3" s="38">
        <v>16.970000000079999</v>
      </c>
    </row>
    <row r="4" spans="1:9" x14ac:dyDescent="0.25">
      <c r="C4" t="s">
        <v>112</v>
      </c>
      <c r="D4" s="40">
        <v>0.813333333336</v>
      </c>
      <c r="E4" s="39">
        <v>1.4150000000089999</v>
      </c>
      <c r="F4" s="38">
        <v>22.671705261644998</v>
      </c>
    </row>
    <row r="5" spans="1:9" x14ac:dyDescent="0.25">
      <c r="C5" t="s">
        <v>114</v>
      </c>
      <c r="D5" s="40">
        <v>0.71166666666900003</v>
      </c>
      <c r="E5" s="39">
        <v>1.3223165833999999</v>
      </c>
      <c r="F5" s="38">
        <v>15.656666666717999</v>
      </c>
    </row>
    <row r="6" spans="1:9" x14ac:dyDescent="0.25">
      <c r="C6" t="s">
        <v>112</v>
      </c>
      <c r="D6" s="40">
        <v>0.91621866739400004</v>
      </c>
      <c r="E6" s="39">
        <v>1.4233333333380001</v>
      </c>
      <c r="F6" s="38">
        <v>24.400000000079999</v>
      </c>
      <c r="I6" s="29"/>
    </row>
    <row r="7" spans="1:9" x14ac:dyDescent="0.25">
      <c r="C7" t="s">
        <v>114</v>
      </c>
      <c r="D7" s="40">
        <v>0.71206885930599995</v>
      </c>
      <c r="E7" s="39">
        <v>1.525307829498</v>
      </c>
      <c r="F7" s="38">
        <v>5.3733333333919999</v>
      </c>
      <c r="I7" s="29"/>
    </row>
    <row r="8" spans="1:9" x14ac:dyDescent="0.25">
      <c r="C8" t="s">
        <v>115</v>
      </c>
      <c r="D8" s="40">
        <v>0.813333333336</v>
      </c>
      <c r="E8" s="39">
        <v>1.7283333333390001</v>
      </c>
      <c r="F8" s="38">
        <v>25.315000000083</v>
      </c>
      <c r="I8" s="29"/>
    </row>
    <row r="9" spans="1:9" x14ac:dyDescent="0.25">
      <c r="C9" t="s">
        <v>114</v>
      </c>
      <c r="D9" s="40">
        <v>0.61000000000200005</v>
      </c>
      <c r="E9" s="39">
        <v>1.2200000000040001</v>
      </c>
      <c r="F9" s="38">
        <v>2.9483333333430002</v>
      </c>
    </row>
    <row r="10" spans="1:9" x14ac:dyDescent="0.25">
      <c r="C10" t="s">
        <v>112</v>
      </c>
      <c r="D10" s="40">
        <v>0.814149369949</v>
      </c>
      <c r="E10" s="39">
        <v>0.71166666666900003</v>
      </c>
      <c r="F10" s="38">
        <v>23.180000000075999</v>
      </c>
    </row>
    <row r="11" spans="1:9" x14ac:dyDescent="0.25">
      <c r="C11" t="s">
        <v>114</v>
      </c>
      <c r="D11" s="40">
        <v>0.71255452715699996</v>
      </c>
      <c r="E11" s="39">
        <v>1.118333333337</v>
      </c>
      <c r="F11" s="38">
        <v>10.370000000034</v>
      </c>
    </row>
    <row r="12" spans="1:9" x14ac:dyDescent="0.25">
      <c r="C12" t="s">
        <v>116</v>
      </c>
      <c r="D12" s="40">
        <v>0.71166666666900003</v>
      </c>
      <c r="E12" s="39">
        <v>1.2200000000040001</v>
      </c>
      <c r="F12" s="38">
        <v>10.573333333368</v>
      </c>
    </row>
    <row r="13" spans="1:9" x14ac:dyDescent="0.25">
      <c r="C13" t="s">
        <v>112</v>
      </c>
      <c r="D13" s="40">
        <v>0.61000000000200005</v>
      </c>
      <c r="E13" s="39">
        <v>1.1150000000069999</v>
      </c>
      <c r="F13" s="38">
        <v>16.876666666721999</v>
      </c>
    </row>
    <row r="14" spans="1:9" x14ac:dyDescent="0.25">
      <c r="C14" t="s">
        <v>117</v>
      </c>
      <c r="D14" s="40">
        <v>0.61000000000200005</v>
      </c>
      <c r="E14" s="39">
        <v>1.2200000000040001</v>
      </c>
      <c r="F14" s="38">
        <v>0.71166666666900003</v>
      </c>
    </row>
    <row r="15" spans="1:9" x14ac:dyDescent="0.25">
      <c r="C15" t="s">
        <v>118</v>
      </c>
      <c r="D15" s="40">
        <v>0.71182149176099996</v>
      </c>
      <c r="E15" s="39">
        <v>1.2200000000040001</v>
      </c>
      <c r="F15" s="38">
        <v>9.7600000000320009</v>
      </c>
    </row>
    <row r="16" spans="1:9" x14ac:dyDescent="0.25">
      <c r="D16" s="40">
        <v>0.61063478136299998</v>
      </c>
      <c r="E16" s="39">
        <v>1.0181384666819999</v>
      </c>
      <c r="F16" s="38">
        <v>2.135000000007</v>
      </c>
    </row>
    <row r="17" spans="4:6" x14ac:dyDescent="0.25">
      <c r="D17" s="40">
        <v>0.61000000000200005</v>
      </c>
      <c r="E17" s="39">
        <v>0.50833333333499997</v>
      </c>
      <c r="F17" s="38">
        <v>22.875755746039999</v>
      </c>
    </row>
    <row r="18" spans="4:6" x14ac:dyDescent="0.25">
      <c r="D18" s="40">
        <v>0.81333720015199995</v>
      </c>
      <c r="E18" s="39">
        <v>1.5250000000049999</v>
      </c>
      <c r="F18" s="38">
        <v>4.2700000000139999</v>
      </c>
    </row>
    <row r="19" spans="4:6" x14ac:dyDescent="0.25">
      <c r="D19" s="40">
        <v>0.71166666666900003</v>
      </c>
      <c r="E19" s="39">
        <v>1.0166666666699999</v>
      </c>
      <c r="F19" s="38">
        <v>1.4233333333380001</v>
      </c>
    </row>
    <row r="20" spans="4:6" x14ac:dyDescent="0.25">
      <c r="D20" s="40">
        <v>0.813333333336</v>
      </c>
      <c r="E20" s="39">
        <v>1.014315111173</v>
      </c>
      <c r="F20" s="38">
        <v>13.521666666711001</v>
      </c>
    </row>
    <row r="21" spans="4:6" x14ac:dyDescent="0.25">
      <c r="D21" s="40">
        <v>0.71166666666900003</v>
      </c>
      <c r="E21" s="39">
        <v>1.3218432239610001</v>
      </c>
      <c r="F21" s="38">
        <v>2.135000000007</v>
      </c>
    </row>
    <row r="22" spans="4:6" x14ac:dyDescent="0.25">
      <c r="D22" s="40">
        <v>0.813333333336</v>
      </c>
      <c r="E22" s="39">
        <v>1.119344530545</v>
      </c>
      <c r="F22" s="38">
        <v>1.7283333333390001</v>
      </c>
    </row>
    <row r="23" spans="4:6" x14ac:dyDescent="0.25">
      <c r="D23" s="40">
        <v>0.81374060575200002</v>
      </c>
      <c r="E23" s="39">
        <v>1.223608787598</v>
      </c>
      <c r="F23" s="38">
        <v>7.1166666666899996</v>
      </c>
    </row>
    <row r="24" spans="4:6" x14ac:dyDescent="0.25">
      <c r="D24" s="40">
        <v>0.50833333333499997</v>
      </c>
      <c r="E24" s="39">
        <v>1.2200000000040001</v>
      </c>
      <c r="F24" s="38">
        <v>10.370000000034</v>
      </c>
    </row>
    <row r="25" spans="4:6" x14ac:dyDescent="0.25">
      <c r="D25" s="40">
        <v>0.50833333333499997</v>
      </c>
      <c r="E25" s="39">
        <v>1.7283333333390001</v>
      </c>
      <c r="F25" s="38">
        <v>17.181666666723</v>
      </c>
    </row>
    <row r="26" spans="4:6" x14ac:dyDescent="0.25">
      <c r="D26" s="40">
        <v>0.71166666666900003</v>
      </c>
      <c r="E26" s="39">
        <v>1.321666666671</v>
      </c>
      <c r="F26" s="38">
        <v>23.891666666745</v>
      </c>
    </row>
    <row r="27" spans="4:6" x14ac:dyDescent="0.25">
      <c r="D27" s="40">
        <v>0.61000000000200005</v>
      </c>
      <c r="E27" s="39">
        <v>1.3209963622459999</v>
      </c>
      <c r="F27" s="38">
        <v>11.991666666784999</v>
      </c>
    </row>
    <row r="28" spans="4:6" x14ac:dyDescent="0.25">
      <c r="D28" s="40">
        <v>0.50959073004800004</v>
      </c>
      <c r="E28" s="39">
        <v>1.321666666671</v>
      </c>
      <c r="F28" s="38">
        <v>6.6083333333549996</v>
      </c>
    </row>
    <row r="29" spans="4:6" x14ac:dyDescent="0.25">
      <c r="D29" s="40">
        <v>0.91500000000299997</v>
      </c>
      <c r="E29" s="39">
        <v>0.813333333336</v>
      </c>
      <c r="F29" s="38">
        <v>10.675000000035</v>
      </c>
    </row>
    <row r="30" spans="4:6" x14ac:dyDescent="0.25">
      <c r="D30" s="40">
        <v>0.71166666666900003</v>
      </c>
      <c r="E30" s="39">
        <v>1.4233333333380001</v>
      </c>
      <c r="F30" s="38">
        <v>3.761666666679</v>
      </c>
    </row>
    <row r="31" spans="4:6" x14ac:dyDescent="0.25">
      <c r="D31" s="40">
        <v>0.813333333336</v>
      </c>
      <c r="E31" s="39">
        <v>1.0166666666699999</v>
      </c>
      <c r="F31" s="38">
        <v>24.908333333415001</v>
      </c>
    </row>
    <row r="32" spans="4:6" x14ac:dyDescent="0.25">
      <c r="D32" s="40">
        <v>0.91500000000299997</v>
      </c>
      <c r="E32" s="39">
        <v>1.626666666672</v>
      </c>
      <c r="F32" s="38">
        <v>6.4050000000210003</v>
      </c>
    </row>
    <row r="33" spans="4:6" x14ac:dyDescent="0.25">
      <c r="D33" s="40">
        <v>0.91500000000299997</v>
      </c>
      <c r="E33" s="39">
        <v>1.321666666671</v>
      </c>
      <c r="F33" s="38">
        <v>2.745000000009</v>
      </c>
    </row>
    <row r="34" spans="4:6" x14ac:dyDescent="0.25">
      <c r="D34" s="40">
        <v>0.71166666666900003</v>
      </c>
      <c r="E34" s="39">
        <v>1.321666666671</v>
      </c>
      <c r="F34" s="38">
        <v>7.5233333333579999</v>
      </c>
    </row>
    <row r="35" spans="4:6" x14ac:dyDescent="0.25">
      <c r="D35" s="40">
        <v>0.398333333337</v>
      </c>
      <c r="E35" s="39">
        <v>0.915453912383</v>
      </c>
      <c r="F35" s="38">
        <v>20.028333333399001</v>
      </c>
    </row>
    <row r="36" spans="4:6" x14ac:dyDescent="0.25">
      <c r="D36" s="40">
        <v>0.71166666666900003</v>
      </c>
      <c r="E36" s="39">
        <v>1.4233333333380001</v>
      </c>
      <c r="F36" s="38">
        <v>24.400000000079999</v>
      </c>
    </row>
    <row r="37" spans="4:6" x14ac:dyDescent="0.25">
      <c r="D37" s="40">
        <v>0.406666666668</v>
      </c>
      <c r="E37" s="39">
        <v>1.7283333333390001</v>
      </c>
      <c r="F37" s="38">
        <v>15.758333333385</v>
      </c>
    </row>
    <row r="38" spans="4:6" x14ac:dyDescent="0.25">
      <c r="D38" s="40">
        <v>0.71245119639200005</v>
      </c>
      <c r="E38" s="39">
        <v>1.321666666671</v>
      </c>
      <c r="F38" s="38">
        <v>5.998333333353</v>
      </c>
    </row>
    <row r="39" spans="4:6" x14ac:dyDescent="0.25">
      <c r="D39" s="40">
        <v>0.71166666666900003</v>
      </c>
      <c r="E39" s="39">
        <v>0.91500000000299997</v>
      </c>
      <c r="F39" s="38">
        <v>15.148333333383</v>
      </c>
    </row>
    <row r="40" spans="4:6" x14ac:dyDescent="0.25">
      <c r="D40" s="40">
        <v>0.61000000000200005</v>
      </c>
      <c r="E40" s="39">
        <v>1.5250000000049999</v>
      </c>
      <c r="F40" s="38">
        <v>9.251666666697</v>
      </c>
    </row>
    <row r="41" spans="4:6" x14ac:dyDescent="0.25">
      <c r="D41" s="40">
        <v>0.71166666666900003</v>
      </c>
      <c r="E41" s="39">
        <v>1.7200000000119999</v>
      </c>
      <c r="F41" s="38">
        <v>19.723333333397999</v>
      </c>
    </row>
    <row r="42" spans="4:6" x14ac:dyDescent="0.25">
      <c r="D42" s="40">
        <v>0.813333333336</v>
      </c>
      <c r="E42" s="39">
        <v>1.423643264589</v>
      </c>
      <c r="F42" s="38">
        <v>13.521666666711001</v>
      </c>
    </row>
    <row r="43" spans="4:6" x14ac:dyDescent="0.25">
      <c r="D43" s="40">
        <v>0.71232650197799996</v>
      </c>
      <c r="E43" s="39">
        <v>1.9316666666769999</v>
      </c>
      <c r="F43" s="38">
        <v>17.588333333390999</v>
      </c>
    </row>
    <row r="44" spans="4:6" x14ac:dyDescent="0.25">
      <c r="D44" s="40">
        <v>0.813333333336</v>
      </c>
      <c r="E44" s="39">
        <v>1.3229549666210001</v>
      </c>
      <c r="F44" s="38">
        <v>2.5416666666749999</v>
      </c>
    </row>
    <row r="45" spans="4:6" x14ac:dyDescent="0.25">
      <c r="D45" s="40">
        <v>0.81421186804400003</v>
      </c>
      <c r="E45" s="39">
        <v>0.70333333334000003</v>
      </c>
      <c r="F45" s="38">
        <v>12.200000000039999</v>
      </c>
    </row>
    <row r="46" spans="4:6" x14ac:dyDescent="0.25">
      <c r="D46" s="40">
        <v>0.61000000000200005</v>
      </c>
      <c r="E46" s="39">
        <v>1.11858909058</v>
      </c>
      <c r="F46" s="38">
        <v>24.298333333413002</v>
      </c>
    </row>
    <row r="47" spans="4:6" x14ac:dyDescent="0.25">
      <c r="D47" s="40">
        <v>0.813333333336</v>
      </c>
      <c r="E47" s="39">
        <v>0.81166666667300003</v>
      </c>
      <c r="F47" s="38">
        <v>5.1850000000170002</v>
      </c>
    </row>
    <row r="48" spans="4:6" x14ac:dyDescent="0.25">
      <c r="D48" s="40">
        <v>0.50833333333499997</v>
      </c>
      <c r="E48" s="39">
        <v>1.321666666671</v>
      </c>
      <c r="F48" s="38">
        <v>25.111666666748999</v>
      </c>
    </row>
    <row r="49" spans="4:6" x14ac:dyDescent="0.25">
      <c r="D49" s="40">
        <v>0.712881519766</v>
      </c>
      <c r="E49" s="39">
        <v>1.0166666666699999</v>
      </c>
      <c r="F49" s="38">
        <v>14.843333333382001</v>
      </c>
    </row>
    <row r="50" spans="4:6" x14ac:dyDescent="0.25">
      <c r="D50" s="40">
        <v>0.61000000000200005</v>
      </c>
      <c r="E50" s="39">
        <v>1.0166666666699999</v>
      </c>
      <c r="F50" s="38">
        <v>5.3883333333510004</v>
      </c>
    </row>
    <row r="51" spans="4:6" x14ac:dyDescent="0.25">
      <c r="D51" s="40">
        <v>1.0166666666699999</v>
      </c>
      <c r="E51" s="39">
        <v>0.813333333336</v>
      </c>
      <c r="F51" s="38">
        <v>23.485000000077001</v>
      </c>
    </row>
    <row r="52" spans="4:6" x14ac:dyDescent="0.25">
      <c r="D52" s="40">
        <v>0.712674432518</v>
      </c>
      <c r="E52" s="39">
        <v>1.321666666671</v>
      </c>
      <c r="F52" s="38">
        <v>21.451666666737001</v>
      </c>
    </row>
    <row r="53" spans="4:6" x14ac:dyDescent="0.25">
      <c r="D53" s="40">
        <v>0.50000000000400002</v>
      </c>
      <c r="E53" s="39">
        <v>1.2200000000040001</v>
      </c>
      <c r="F53" s="38">
        <v>9.1500000000299995</v>
      </c>
    </row>
    <row r="54" spans="4:6" x14ac:dyDescent="0.25">
      <c r="D54" s="40">
        <v>0.71290905487300005</v>
      </c>
      <c r="E54" s="39">
        <v>0.813333333336</v>
      </c>
      <c r="F54" s="38">
        <v>17.893333333392</v>
      </c>
    </row>
    <row r="55" spans="4:6" x14ac:dyDescent="0.25">
      <c r="D55" s="40">
        <v>0.71166666666900003</v>
      </c>
      <c r="E55" s="39">
        <v>1.0086411079199999</v>
      </c>
      <c r="F55" s="38">
        <v>9.6583333333650003</v>
      </c>
    </row>
    <row r="56" spans="4:6" x14ac:dyDescent="0.25">
      <c r="D56" s="40">
        <v>0.71166666666900003</v>
      </c>
      <c r="E56" s="39">
        <v>0.91500000000299997</v>
      </c>
      <c r="F56" s="38">
        <v>22.163333333406001</v>
      </c>
    </row>
    <row r="57" spans="4:6" x14ac:dyDescent="0.25">
      <c r="D57" s="40">
        <v>0.813333333336</v>
      </c>
      <c r="E57" s="39">
        <v>1.0116666666730001</v>
      </c>
      <c r="F57" s="38">
        <v>13.521666666711001</v>
      </c>
    </row>
    <row r="58" spans="4:6" x14ac:dyDescent="0.25">
      <c r="D58" s="40">
        <v>0.61000000000200005</v>
      </c>
      <c r="E58" s="39">
        <v>1.4233333333380001</v>
      </c>
      <c r="F58" s="38">
        <v>24.705000000081</v>
      </c>
    </row>
    <row r="59" spans="4:6" x14ac:dyDescent="0.25">
      <c r="D59" s="40">
        <v>0.81392381531500002</v>
      </c>
      <c r="E59" s="39">
        <v>1.0166666666699999</v>
      </c>
      <c r="F59" s="38">
        <v>5.0833333333499997</v>
      </c>
    </row>
    <row r="60" spans="4:6" x14ac:dyDescent="0.25">
      <c r="D60" s="40">
        <v>0.61000000000200005</v>
      </c>
      <c r="E60" s="39">
        <v>1.118333333337</v>
      </c>
      <c r="F60" s="38">
        <v>13.725000000045</v>
      </c>
    </row>
    <row r="61" spans="4:6" x14ac:dyDescent="0.25">
      <c r="D61" s="40">
        <v>0.813333333336</v>
      </c>
      <c r="E61" s="39">
        <v>1.5250000000049999</v>
      </c>
      <c r="F61" s="38">
        <v>25.41666666675</v>
      </c>
    </row>
    <row r="62" spans="4:6" x14ac:dyDescent="0.25">
      <c r="D62" s="40">
        <v>0.71166666666900003</v>
      </c>
      <c r="E62" s="39">
        <v>1.5250000000049999</v>
      </c>
      <c r="F62" s="38">
        <v>11.081666666703001</v>
      </c>
    </row>
    <row r="63" spans="4:6" x14ac:dyDescent="0.25">
      <c r="D63" s="40">
        <v>0.813333333336</v>
      </c>
      <c r="E63" s="39">
        <v>0.71166666666900003</v>
      </c>
      <c r="F63" s="38">
        <v>16.470000000054</v>
      </c>
    </row>
    <row r="64" spans="4:6" x14ac:dyDescent="0.25">
      <c r="D64" s="40">
        <v>0.61253165500399998</v>
      </c>
      <c r="E64" s="39">
        <v>1.118333333337</v>
      </c>
      <c r="F64" s="38">
        <v>3.5583333333449998</v>
      </c>
    </row>
    <row r="65" spans="4:6" x14ac:dyDescent="0.25">
      <c r="D65" s="40">
        <v>0.813333333336</v>
      </c>
      <c r="E65" s="39">
        <v>1.5250000000049999</v>
      </c>
      <c r="F65" s="38">
        <v>18.503333333394</v>
      </c>
    </row>
    <row r="66" spans="4:6" x14ac:dyDescent="0.25">
      <c r="D66" s="40">
        <v>0.61105895923300002</v>
      </c>
      <c r="E66" s="39">
        <v>1.0166666666699999</v>
      </c>
      <c r="F66" s="38">
        <v>1.8300000000059999</v>
      </c>
    </row>
    <row r="67" spans="4:6" x14ac:dyDescent="0.25">
      <c r="D67" s="40">
        <v>0.61000000000200005</v>
      </c>
      <c r="E67" s="39">
        <v>1.2200000000040001</v>
      </c>
      <c r="F67" s="38">
        <v>1.118333333337</v>
      </c>
    </row>
    <row r="68" spans="4:6" x14ac:dyDescent="0.25">
      <c r="D68" s="40">
        <v>0.50833333333499997</v>
      </c>
      <c r="E68" s="39">
        <v>1.321666666671</v>
      </c>
      <c r="F68" s="38">
        <v>22.570000000074</v>
      </c>
    </row>
    <row r="69" spans="4:6" x14ac:dyDescent="0.25">
      <c r="D69" s="40">
        <v>0.71166666666900003</v>
      </c>
      <c r="E69" s="39">
        <v>1.5250000000049999</v>
      </c>
      <c r="F69" s="38">
        <v>10.573333333368</v>
      </c>
    </row>
    <row r="70" spans="4:6" x14ac:dyDescent="0.25">
      <c r="D70" s="40">
        <v>0.406666666668</v>
      </c>
      <c r="E70" s="39">
        <v>0.71166666666900003</v>
      </c>
      <c r="F70" s="38">
        <v>4.8800000000160004</v>
      </c>
    </row>
    <row r="71" spans="4:6" x14ac:dyDescent="0.25">
      <c r="D71" s="40">
        <v>0.71166666666900003</v>
      </c>
      <c r="E71" s="39">
        <v>1.4233333333380001</v>
      </c>
      <c r="F71" s="38">
        <v>2.4400000000080002</v>
      </c>
    </row>
    <row r="72" spans="4:6" x14ac:dyDescent="0.25">
      <c r="D72" s="40">
        <v>0.50862001970100001</v>
      </c>
      <c r="E72" s="39">
        <v>1.626666666672</v>
      </c>
      <c r="F72" s="38">
        <v>10.878333333369</v>
      </c>
    </row>
    <row r="73" spans="4:6" x14ac:dyDescent="0.25">
      <c r="D73" s="40">
        <v>0.61000000000200005</v>
      </c>
      <c r="E73" s="39">
        <v>1.118333333337</v>
      </c>
      <c r="F73" s="38">
        <v>14.436666666714</v>
      </c>
    </row>
    <row r="74" spans="4:6" x14ac:dyDescent="0.25">
      <c r="D74" s="40">
        <v>0.71283777864700004</v>
      </c>
      <c r="E74" s="39">
        <v>1.1206611285170001</v>
      </c>
      <c r="F74" s="38">
        <v>20.435000000066999</v>
      </c>
    </row>
    <row r="75" spans="4:6" x14ac:dyDescent="0.25">
      <c r="D75" s="40">
        <v>0.915249587127</v>
      </c>
      <c r="E75" s="39">
        <v>1.0166666666699999</v>
      </c>
      <c r="F75" s="38">
        <v>4.5750000000149997</v>
      </c>
    </row>
    <row r="76" spans="4:6" x14ac:dyDescent="0.25">
      <c r="D76" s="40">
        <v>0.91594992243700002</v>
      </c>
      <c r="E76" s="39">
        <v>1.5250000000049999</v>
      </c>
      <c r="F76" s="38">
        <v>4.3716666666809996</v>
      </c>
    </row>
    <row r="77" spans="4:6" x14ac:dyDescent="0.25">
      <c r="D77" s="40">
        <v>0.71166666666900003</v>
      </c>
      <c r="E77" s="39">
        <v>1.2200000000040001</v>
      </c>
      <c r="F77" s="38">
        <v>21.756666666737999</v>
      </c>
    </row>
    <row r="78" spans="4:6" x14ac:dyDescent="0.25">
      <c r="D78" s="40">
        <v>0.71166666666900003</v>
      </c>
      <c r="E78" s="39">
        <v>1.626666666672</v>
      </c>
      <c r="F78" s="38">
        <v>19.520000000064002</v>
      </c>
    </row>
    <row r="79" spans="4:6" x14ac:dyDescent="0.25">
      <c r="D79" s="40">
        <v>0.71259857409000005</v>
      </c>
      <c r="E79" s="39">
        <v>1.321666666671</v>
      </c>
      <c r="F79" s="38">
        <v>15.555000000051001</v>
      </c>
    </row>
    <row r="80" spans="4:6" x14ac:dyDescent="0.25">
      <c r="D80" s="40">
        <v>0.61000000000200005</v>
      </c>
      <c r="E80" s="39">
        <v>1.321666666671</v>
      </c>
      <c r="F80" s="38">
        <v>8.6300000001299999</v>
      </c>
    </row>
    <row r="81" spans="4:6" x14ac:dyDescent="0.25">
      <c r="D81" s="40">
        <v>0.50833333333499997</v>
      </c>
      <c r="E81" s="39">
        <v>1.0166666666699999</v>
      </c>
      <c r="F81" s="38">
        <v>6.501666666717</v>
      </c>
    </row>
    <row r="82" spans="4:6" x14ac:dyDescent="0.25">
      <c r="D82" s="40">
        <v>0.91500000000299997</v>
      </c>
      <c r="E82" s="39">
        <v>1.6268751444189999</v>
      </c>
      <c r="F82" s="38">
        <v>1.0166666666699999</v>
      </c>
    </row>
    <row r="83" spans="4:6" x14ac:dyDescent="0.25">
      <c r="D83" s="40">
        <v>0.813333333336</v>
      </c>
      <c r="E83" s="39">
        <v>0.91642535700500005</v>
      </c>
      <c r="F83" s="38">
        <v>11.183333333369999</v>
      </c>
    </row>
    <row r="84" spans="4:6" x14ac:dyDescent="0.25">
      <c r="D84" s="40">
        <v>0.61000000000200005</v>
      </c>
      <c r="E84" s="39">
        <v>1.2206580116700001</v>
      </c>
      <c r="F84" s="38">
        <v>21.960000000072</v>
      </c>
    </row>
    <row r="85" spans="4:6" x14ac:dyDescent="0.25">
      <c r="D85" s="40">
        <v>0.91500000000299997</v>
      </c>
      <c r="E85" s="39">
        <v>2.0342196351139998</v>
      </c>
      <c r="F85" s="38">
        <v>3.253333333344</v>
      </c>
    </row>
    <row r="86" spans="4:6" x14ac:dyDescent="0.25">
      <c r="D86" s="40">
        <v>0.71166666666900003</v>
      </c>
      <c r="E86" s="39">
        <v>1.8300000000059999</v>
      </c>
      <c r="F86" s="38">
        <v>3.863333333346</v>
      </c>
    </row>
    <row r="87" spans="4:6" x14ac:dyDescent="0.25">
      <c r="D87" s="40">
        <v>0.61000000000200005</v>
      </c>
      <c r="E87" s="39">
        <v>1.220709063518</v>
      </c>
      <c r="F87" s="38">
        <v>9.3533333333640005</v>
      </c>
    </row>
    <row r="88" spans="4:6" x14ac:dyDescent="0.25">
      <c r="D88" s="40">
        <v>0.813333333336</v>
      </c>
      <c r="E88" s="39">
        <v>1.0166666666699999</v>
      </c>
      <c r="F88" s="38">
        <v>0.406666666668</v>
      </c>
    </row>
    <row r="89" spans="4:6" x14ac:dyDescent="0.25">
      <c r="D89" s="40">
        <v>0.81438485076199996</v>
      </c>
      <c r="E89" s="39">
        <v>1.5250000000049999</v>
      </c>
      <c r="F89" s="38">
        <v>19.418333333397001</v>
      </c>
    </row>
    <row r="90" spans="4:6" x14ac:dyDescent="0.25">
      <c r="D90" s="40">
        <v>0.813333333336</v>
      </c>
      <c r="E90" s="39">
        <v>1.5250000000049999</v>
      </c>
      <c r="F90" s="38">
        <v>3.3550000000110001</v>
      </c>
    </row>
    <row r="91" spans="4:6" x14ac:dyDescent="0.25">
      <c r="D91" s="40">
        <v>0.813333333336</v>
      </c>
      <c r="E91" s="39">
        <v>1.0166666666699999</v>
      </c>
      <c r="F91" s="38">
        <v>14.538333333381001</v>
      </c>
    </row>
    <row r="92" spans="4:6" x14ac:dyDescent="0.25">
      <c r="D92" s="40">
        <v>0.81449857277299997</v>
      </c>
      <c r="E92" s="39">
        <v>1.2200000000040001</v>
      </c>
      <c r="F92" s="38">
        <v>13.623333333378</v>
      </c>
    </row>
    <row r="93" spans="4:6" x14ac:dyDescent="0.25">
      <c r="D93" s="40">
        <v>0.61000000000200005</v>
      </c>
      <c r="E93" s="39">
        <v>1.6279593533309999</v>
      </c>
      <c r="F93" s="38">
        <v>8.2350000000270001</v>
      </c>
    </row>
    <row r="94" spans="4:6" x14ac:dyDescent="0.25">
      <c r="D94" s="40">
        <v>0.61006028218099995</v>
      </c>
      <c r="E94" s="39">
        <v>1.931666666673</v>
      </c>
      <c r="F94" s="38">
        <v>11.590000000038</v>
      </c>
    </row>
    <row r="95" spans="4:6" x14ac:dyDescent="0.25">
      <c r="D95" s="40">
        <v>0.813333333336</v>
      </c>
      <c r="E95" s="39">
        <v>1.0166666666699999</v>
      </c>
      <c r="F95" s="38">
        <v>11.793333333372001</v>
      </c>
    </row>
    <row r="96" spans="4:6" x14ac:dyDescent="0.25">
      <c r="D96" s="40">
        <v>0.50833333333499997</v>
      </c>
      <c r="E96" s="39">
        <v>1.1191459290379999</v>
      </c>
      <c r="F96" s="38">
        <v>19.825000000065</v>
      </c>
    </row>
    <row r="97" spans="4:6" x14ac:dyDescent="0.25">
      <c r="D97" s="40">
        <v>0.71166666666900003</v>
      </c>
      <c r="E97" s="39">
        <v>1.7227540103900001</v>
      </c>
      <c r="F97" s="38">
        <v>9.8616666666989996</v>
      </c>
    </row>
    <row r="98" spans="4:6" x14ac:dyDescent="0.25">
      <c r="D98" s="40">
        <v>0.71166666666900003</v>
      </c>
      <c r="E98" s="39">
        <v>1.8300000000059999</v>
      </c>
      <c r="F98" s="38">
        <v>0.30500000000100003</v>
      </c>
    </row>
    <row r="99" spans="4:6" x14ac:dyDescent="0.25">
      <c r="D99" s="40">
        <v>0.61000000000200005</v>
      </c>
      <c r="E99" s="39">
        <v>1.931666666673</v>
      </c>
      <c r="F99" s="38">
        <v>23.586666666744001</v>
      </c>
    </row>
    <row r="100" spans="4:6" x14ac:dyDescent="0.25">
      <c r="D100" s="40">
        <v>0.71166666666900003</v>
      </c>
      <c r="E100" s="39">
        <v>1.0166666666699999</v>
      </c>
      <c r="F100" s="38">
        <v>8.7433333333619991</v>
      </c>
    </row>
    <row r="101" spans="4:6" x14ac:dyDescent="0.25">
      <c r="D101" s="40">
        <v>0.71166666666900003</v>
      </c>
      <c r="E101" s="39">
        <v>1.5250000000049999</v>
      </c>
      <c r="F101" s="38">
        <v>10.776666666702001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Planning</vt:lpstr>
      <vt:lpstr>Set1</vt:lpstr>
      <vt:lpstr>Set2</vt:lpstr>
      <vt:lpstr>Set3</vt:lpstr>
      <vt:lpstr>Set4</vt:lpstr>
      <vt:lpstr>Set6</vt:lpstr>
      <vt:lpstr>Set7</vt:lpstr>
      <vt:lpstr>Set8</vt:lpstr>
      <vt:lpstr>Set9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Umeer Mohammad</cp:lastModifiedBy>
  <dcterms:created xsi:type="dcterms:W3CDTF">2019-05-17T14:04:39Z</dcterms:created>
  <dcterms:modified xsi:type="dcterms:W3CDTF">2019-08-01T22:24:33Z</dcterms:modified>
</cp:coreProperties>
</file>