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<sst xmlns="http://schemas.openxmlformats.org/spreadsheetml/2006/main" count="4681" uniqueCount="1194">
  <si>
    <t>Công Ty CP Tập đoàn Trường Hải (THACO)</t>
  </si>
  <si>
    <t>Địa chỉ:  Trung Tâm R&amp;D</t>
  </si>
  <si>
    <t>Hotline: 0337350628</t>
  </si>
  <si>
    <t>Ngày in biểu: Thứ năm, 27/07/2023 14:11:32</t>
  </si>
  <si>
    <t>BÁO CÁO DỮ LIỆU VẬN HÀNH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</si>
  <si>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</si>
  <si>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</si>
  <si>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</si>
  <si>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</si>
  <si>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</si>
  <si>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</si>
  <si>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</si>
  <si>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</si>
  <si>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</si>
  <si>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</si>
  <si>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</si>
  <si>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</si>
  <si>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</si>
  <si>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</si>
  <si>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</si>
  <si>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</si>
  <si>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</si>
  <si>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</si>
  <si>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</si>
  <si>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</si>
  <si>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2023-07-25 19:36:29</t>
  </si>
  <si>
    <t>false</t>
  </si>
  <si>
    <t>true</t>
  </si>
  <si>
    <t>2023-07-25 19:37:07</t>
  </si>
  <si>
    <t>2023-07-25 19:37:26</t>
  </si>
  <si>
    <t>2023-07-25 19:37:56</t>
  </si>
  <si>
    <t>2023-07-25 19:38:25</t>
  </si>
  <si>
    <t>2023-07-25 19:38:53</t>
  </si>
  <si>
    <t>2023-07-25 19:39:22</t>
  </si>
  <si>
    <t>2023-07-25 19:39:52</t>
  </si>
  <si>
    <t>2023-07-25 19:40:21</t>
  </si>
  <si>
    <t>2023-07-25 19:40:50</t>
  </si>
  <si>
    <t>2023-07-25 19:41:18</t>
  </si>
  <si>
    <t>2023-07-25 19:41:48</t>
  </si>
  <si>
    <t>2023-07-25 19:42:17</t>
  </si>
  <si>
    <t>2023-07-25 19:42:46</t>
  </si>
  <si>
    <t>2023-07-25 19:43:14</t>
  </si>
  <si>
    <t>2023-07-25 19:43:43</t>
  </si>
  <si>
    <t>2023-07-25 19:44:13</t>
  </si>
  <si>
    <t>2023-07-25 19:44:42</t>
  </si>
  <si>
    <t>2023-07-25 19:45:10</t>
  </si>
  <si>
    <t>2023-07-25 19:45:39</t>
  </si>
  <si>
    <t>2023-07-25 19:46:09</t>
  </si>
  <si>
    <t>2023-07-25 19:46:38</t>
  </si>
  <si>
    <t>2023-07-25 19:47:06</t>
  </si>
  <si>
    <t>2023-07-25 19:47:35</t>
  </si>
  <si>
    <t>2023-07-25 19:48:05</t>
  </si>
  <si>
    <t>2023-07-25 19:48:34</t>
  </si>
  <si>
    <t>2023-07-25 19:49:02</t>
  </si>
  <si>
    <t>2023-07-25 19:49:31</t>
  </si>
  <si>
    <t>2023-07-25 19:50:01</t>
  </si>
  <si>
    <t>2023-07-25 19:50:30</t>
  </si>
  <si>
    <t>2023-07-25 19:50:59</t>
  </si>
  <si>
    <t>2023-07-25 19:51:27</t>
  </si>
  <si>
    <t>2023-07-25 19:51:56</t>
  </si>
  <si>
    <t>2023-07-25 19:52:26</t>
  </si>
  <si>
    <t>2023-07-25 19:52:55</t>
  </si>
  <si>
    <t>2023-07-25 19:53:23</t>
  </si>
  <si>
    <t>2023-07-25 19:56:46</t>
  </si>
  <si>
    <t>2023-07-25 19:57:15</t>
  </si>
  <si>
    <t>2023-07-25 19:57:45</t>
  </si>
  <si>
    <t>2023-07-25 19:58:14</t>
  </si>
  <si>
    <t>2023-07-25 19:58:42</t>
  </si>
  <si>
    <t>2023-07-25 19:59:11</t>
  </si>
  <si>
    <t>2023-07-25 19:59:40</t>
  </si>
  <si>
    <t>2023-07-25 20:00:10</t>
  </si>
  <si>
    <t>2023-07-25 20:00:39</t>
  </si>
  <si>
    <t>2023-07-25 20:01:07</t>
  </si>
  <si>
    <t>2023-07-25 20:01:36</t>
  </si>
  <si>
    <t>2023-07-25 20:02:06</t>
  </si>
  <si>
    <t>2023-07-25 20:02:35</t>
  </si>
  <si>
    <t>2023-07-25 20:03:04</t>
  </si>
  <si>
    <t>2023-07-25 20:03:32</t>
  </si>
  <si>
    <t>2023-07-25 20:04:01</t>
  </si>
  <si>
    <t>2023-07-25 20:04:31</t>
  </si>
  <si>
    <t>2023-07-25 20:05:00</t>
  </si>
  <si>
    <t>2023-07-25 20:05:28</t>
  </si>
  <si>
    <t>2023-07-25 20:05:57</t>
  </si>
  <si>
    <t>2023-07-25 20:06:27</t>
  </si>
  <si>
    <t>2023-07-25 20:06:56</t>
  </si>
  <si>
    <t>2023-07-25 20:07:25</t>
  </si>
  <si>
    <t>2023-07-25 20:07:53</t>
  </si>
  <si>
    <t>2023-07-25 20:08:23</t>
  </si>
  <si>
    <t>2023-07-25 20:08:52</t>
  </si>
  <si>
    <t>2023-07-25 20:09:21</t>
  </si>
  <si>
    <t>2023-07-25 20:09:49</t>
  </si>
  <si>
    <t>2023-07-25 20:10:18</t>
  </si>
  <si>
    <t>2023-07-25 20:10:48</t>
  </si>
  <si>
    <t>2023-07-25 20:11:17</t>
  </si>
  <si>
    <t>2023-07-25 20:11:45</t>
  </si>
  <si>
    <t>2023-07-25 20:12:14</t>
  </si>
  <si>
    <t>2023-07-25 20:12:44</t>
  </si>
  <si>
    <t>2023-07-25 20:13:13</t>
  </si>
  <si>
    <t>2023-07-25 20:13:41</t>
  </si>
  <si>
    <t>2023-07-25 20:14:10</t>
  </si>
  <si>
    <t>2023-07-25 20:14:39</t>
  </si>
  <si>
    <t>2023-07-25 20:15:09</t>
  </si>
  <si>
    <t>2023-07-25 20:15:38</t>
  </si>
  <si>
    <t>2023-07-25 20:16:06</t>
  </si>
  <si>
    <t>2023-07-25 20:16:35</t>
  </si>
  <si>
    <t>2023-07-25 20:17:05</t>
  </si>
  <si>
    <t>2023-07-25 20:17:34</t>
  </si>
  <si>
    <t>2023-07-25 20:18:02</t>
  </si>
  <si>
    <t>2023-07-25 20:18:31</t>
  </si>
  <si>
    <t>2023-07-25 20:19:01</t>
  </si>
  <si>
    <t>2023-07-25 20:19:30</t>
  </si>
  <si>
    <t>2023-07-25 20:19:58</t>
  </si>
  <si>
    <t>2023-07-25 20:20:27</t>
  </si>
  <si>
    <t>2023-07-25 20:20:57</t>
  </si>
  <si>
    <t>2023-07-25 20:21:26</t>
  </si>
  <si>
    <t>2023-07-25 20:21:55</t>
  </si>
  <si>
    <t>2023-07-25 20:22:23</t>
  </si>
  <si>
    <t>2023-07-25 20:22:52</t>
  </si>
  <si>
    <t>2023-07-25 20:23:22</t>
  </si>
  <si>
    <t>2023-07-25 20:23:51</t>
  </si>
  <si>
    <t>2023-07-25 20:24:19</t>
  </si>
  <si>
    <t>2023-07-25 20:24:48</t>
  </si>
  <si>
    <t>2023-07-25 20:25:18</t>
  </si>
  <si>
    <t>2023-07-25 20:25:47</t>
  </si>
  <si>
    <t>2023-07-25 20:26:21</t>
  </si>
  <si>
    <t>2023-07-25 20:26:45</t>
  </si>
  <si>
    <t>2023-07-25 20:27:14</t>
  </si>
  <si>
    <t>2023-07-25 20:27:42</t>
  </si>
  <si>
    <t>2023-07-25 20:28:11</t>
  </si>
  <si>
    <t>2023-07-25 20:28:41</t>
  </si>
  <si>
    <t>2023-07-25 20:29:09</t>
  </si>
  <si>
    <t>2023-07-25 20:29:38</t>
  </si>
  <si>
    <t>2023-07-25 20:30:08</t>
  </si>
  <si>
    <t>2023-07-25 20:30:37</t>
  </si>
  <si>
    <t>2023-07-25 20:31:06</t>
  </si>
  <si>
    <t>2023-07-25 20:31:34</t>
  </si>
  <si>
    <t>2023-07-25 20:32:03</t>
  </si>
  <si>
    <t>2023-07-25 20:32:33</t>
  </si>
  <si>
    <t>2023-07-25 20:33:02</t>
  </si>
  <si>
    <t>2023-07-25 20:38:53</t>
  </si>
  <si>
    <t>2023-07-25 20:40:53</t>
  </si>
  <si>
    <t>2023-07-25 20:41:14</t>
  </si>
  <si>
    <t>2023-07-25 20:41:43</t>
  </si>
  <si>
    <t>2023-07-25 20:42:13</t>
  </si>
  <si>
    <t>2023-07-25 20:43:11</t>
  </si>
  <si>
    <t>2023-07-25 20:43:39</t>
  </si>
  <si>
    <t>2023-07-26 07:51:22</t>
  </si>
  <si>
    <t>2023-07-26 07:51:40</t>
  </si>
  <si>
    <t>2023-07-26 07:52:10</t>
  </si>
  <si>
    <t>2023-07-26 07:52:39</t>
  </si>
  <si>
    <t>2023-07-26 07:53:07</t>
  </si>
  <si>
    <t>2023-07-26 07:53:36</t>
  </si>
  <si>
    <t>2023-07-26 07:54:06</t>
  </si>
  <si>
    <t>2023-07-26 07:54:35</t>
  </si>
  <si>
    <t>2023-07-26 07:55:03</t>
  </si>
  <si>
    <t>2023-07-26 07:55:32</t>
  </si>
  <si>
    <t>2023-07-26 07:56:02</t>
  </si>
  <si>
    <t>2023-07-26 07:56:31</t>
  </si>
  <si>
    <t>2023-07-26 07:57:00</t>
  </si>
  <si>
    <t>2023-07-26 07:57:28</t>
  </si>
  <si>
    <t>2023-07-26 07:57:58</t>
  </si>
  <si>
    <t>2023-07-26 07:58:27</t>
  </si>
  <si>
    <t>2023-07-26 07:58:56</t>
  </si>
  <si>
    <t>2023-07-26 07:59:24</t>
  </si>
  <si>
    <t>2023-07-26 07:59:53</t>
  </si>
  <si>
    <t>2023-07-26 08:00:23</t>
  </si>
  <si>
    <t>2023-07-26 08:00:52</t>
  </si>
  <si>
    <t>2023-07-26 08:01:21</t>
  </si>
  <si>
    <t>2023-07-26 08:01:49</t>
  </si>
  <si>
    <t>2023-07-26 08:02:19</t>
  </si>
  <si>
    <t>2023-07-26 08:02:48</t>
  </si>
  <si>
    <t>2023-07-26 08:03:17</t>
  </si>
  <si>
    <t>2023-07-26 08:03:45</t>
  </si>
  <si>
    <t>2023-07-26 08:04:14</t>
  </si>
  <si>
    <t>2023-07-26 08:04:44</t>
  </si>
  <si>
    <t>2023-07-26 08:05:13</t>
  </si>
  <si>
    <t>2023-07-26 08:05:42</t>
  </si>
  <si>
    <t>2023-07-26 08:06:10</t>
  </si>
  <si>
    <t>2023-07-26 08:06:39</t>
  </si>
  <si>
    <t>2023-07-26 08:07:09</t>
  </si>
  <si>
    <t>2023-07-26 08:07:38</t>
  </si>
  <si>
    <t>2023-07-26 08:08:06</t>
  </si>
  <si>
    <t>2023-07-26 08:08:35</t>
  </si>
  <si>
    <t>2023-07-26 08:09:05</t>
  </si>
  <si>
    <t>2023-07-26 08:09:34</t>
  </si>
  <si>
    <t>2023-07-26 08:10:03</t>
  </si>
  <si>
    <t>2023-07-26 08:10:31</t>
  </si>
  <si>
    <t>2023-07-26 08:11:01</t>
  </si>
  <si>
    <t>2023-07-26 08:11:30</t>
  </si>
  <si>
    <t>2023-07-26 08:11:59</t>
  </si>
  <si>
    <t>2023-07-26 08:12:28</t>
  </si>
  <si>
    <t>2023-07-26 08:12:56</t>
  </si>
  <si>
    <t>2023-07-26 08:13:26</t>
  </si>
  <si>
    <t>2023-07-26 08:13:55</t>
  </si>
  <si>
    <t>2023-07-26 08:14:24</t>
  </si>
  <si>
    <t>2023-07-26 08:14:52</t>
  </si>
  <si>
    <t>2023-07-26 08:15:22</t>
  </si>
  <si>
    <t>2023-07-26 08:15:51</t>
  </si>
  <si>
    <t>2023-07-26 08:16:20</t>
  </si>
  <si>
    <t>2023-07-26 08:16:48</t>
  </si>
  <si>
    <t>2023-07-26 08:17:17</t>
  </si>
  <si>
    <t>2023-07-26 08:17:47</t>
  </si>
  <si>
    <t>2023-07-26 08:18:16</t>
  </si>
  <si>
    <t>2023-07-26 08:18:45</t>
  </si>
  <si>
    <t>2023-07-26 08:19:13</t>
  </si>
  <si>
    <t>2023-07-26 08:19:43</t>
  </si>
  <si>
    <t>2023-07-26 08:20:12</t>
  </si>
  <si>
    <t>2023-07-26 08:20:41</t>
  </si>
  <si>
    <t>2023-07-26 08:21:09</t>
  </si>
  <si>
    <t>2023-07-26 08:21:39</t>
  </si>
  <si>
    <t>2023-07-26 08:22:08</t>
  </si>
  <si>
    <t>2023-07-26 08:22:37</t>
  </si>
  <si>
    <t>2023-07-26 08:23:05</t>
  </si>
  <si>
    <t>2023-07-26 08:23:34</t>
  </si>
  <si>
    <t>2023-07-26 08:24:04</t>
  </si>
  <si>
    <t>2023-07-26 08:24:33</t>
  </si>
  <si>
    <t>2023-07-26 08:25:01</t>
  </si>
  <si>
    <t>2023-07-26 08:25:30</t>
  </si>
  <si>
    <t>2023-07-26 08:26:00</t>
  </si>
  <si>
    <t>2023-07-26 08:26:29</t>
  </si>
  <si>
    <t>2023-07-26 08:26:57</t>
  </si>
  <si>
    <t>2023-07-26 08:27:26</t>
  </si>
  <si>
    <t>2023-07-26 08:27:56</t>
  </si>
  <si>
    <t>2023-07-26 08:28:25</t>
  </si>
  <si>
    <t>2023-07-26 08:28:53</t>
  </si>
  <si>
    <t>2023-07-26 08:29:22</t>
  </si>
  <si>
    <t>2023-07-26 08:29:52</t>
  </si>
  <si>
    <t>2023-07-26 08:30:21</t>
  </si>
  <si>
    <t>2023-07-26 08:30:49</t>
  </si>
  <si>
    <t>2023-07-26 08:31:18</t>
  </si>
  <si>
    <t>2023-07-26 08:31:48</t>
  </si>
  <si>
    <t>2023-07-26 08:32:17</t>
  </si>
  <si>
    <t>2023-07-26 08:32:46</t>
  </si>
  <si>
    <t>2023-07-26 08:33:14</t>
  </si>
  <si>
    <t>2023-07-26 08:33:44</t>
  </si>
  <si>
    <t>2023-07-26 08:34:13</t>
  </si>
  <si>
    <t>2023-07-26 08:34:42</t>
  </si>
  <si>
    <t>2023-07-26 08:35:10</t>
  </si>
  <si>
    <t>2023-07-26 08:35:40</t>
  </si>
  <si>
    <t>2023-07-26 08:36:09</t>
  </si>
  <si>
    <t>2023-07-26 08:36:38</t>
  </si>
  <si>
    <t>2023-07-26 08:37:06</t>
  </si>
  <si>
    <t>2023-07-26 08:37:36</t>
  </si>
  <si>
    <t>2023-07-26 08:38:05</t>
  </si>
  <si>
    <t>2023-07-26 08:38:34</t>
  </si>
  <si>
    <t>2023-07-26 08:39:02</t>
  </si>
  <si>
    <t>2023-07-26 08:39:32</t>
  </si>
  <si>
    <t>2023-07-26 08:40:01</t>
  </si>
  <si>
    <t>2023-07-26 08:40:30</t>
  </si>
  <si>
    <t>2023-07-26 08:40:58</t>
  </si>
  <si>
    <t>2023-07-26 08:41:28</t>
  </si>
  <si>
    <t>2023-07-26 08:41:57</t>
  </si>
  <si>
    <t>2023-07-26 08:54:56</t>
  </si>
  <si>
    <t>2023-07-26 08:55:26</t>
  </si>
  <si>
    <t>2023-07-26 08:55:54</t>
  </si>
  <si>
    <t>2023-07-26 08:56:23</t>
  </si>
  <si>
    <t>2023-07-26 08:56:52</t>
  </si>
  <si>
    <t>2023-07-26 08:57:22</t>
  </si>
  <si>
    <t>2023-07-26 08:57:50</t>
  </si>
  <si>
    <t>2023-07-26 08:58:19</t>
  </si>
  <si>
    <t>2023-07-26 08:58:49</t>
  </si>
  <si>
    <t>2023-07-26 08:59:18</t>
  </si>
  <si>
    <t>2023-07-26 08:59:47</t>
  </si>
  <si>
    <t>2023-07-26 09:00:15</t>
  </si>
  <si>
    <t>2023-07-26 09:00:44</t>
  </si>
  <si>
    <t>2023-07-26 09:01:14</t>
  </si>
  <si>
    <t>2023-07-26 09:01:43</t>
  </si>
  <si>
    <t>2023-07-26 09:02:11</t>
  </si>
  <si>
    <t>2023-07-26 09:02:40</t>
  </si>
  <si>
    <t>2023-07-26 09:03:09</t>
  </si>
  <si>
    <t>2023-07-26 09:03:38</t>
  </si>
  <si>
    <t>2023-07-26 09:04:07</t>
  </si>
  <si>
    <t>2023-07-26 09:04:37</t>
  </si>
  <si>
    <t>2023-07-26 09:05:06</t>
  </si>
  <si>
    <t>2023-07-26 09:05:34</t>
  </si>
  <si>
    <t>2023-07-26 09:06:03</t>
  </si>
  <si>
    <t>2023-07-26 09:06:33</t>
  </si>
  <si>
    <t>2023-07-26 09:07:02</t>
  </si>
  <si>
    <t>2023-07-26 09:07:30</t>
  </si>
  <si>
    <t>2023-07-26 09:07:59</t>
  </si>
  <si>
    <t>2023-07-26 09:08:28</t>
  </si>
  <si>
    <t>2023-07-26 09:08:58</t>
  </si>
  <si>
    <t>2023-07-26 09:09:27</t>
  </si>
  <si>
    <t>2023-07-26 09:09:55</t>
  </si>
  <si>
    <t>2023-07-26 09:10:24</t>
  </si>
  <si>
    <t>2023-07-26 09:10:54</t>
  </si>
  <si>
    <t>2023-07-26 09:11:23</t>
  </si>
  <si>
    <t>2023-07-26 09:11:51</t>
  </si>
  <si>
    <t>2023-07-26 09:12:20</t>
  </si>
  <si>
    <t>2023-07-26 09:12:50</t>
  </si>
  <si>
    <t>2023-07-26 09:13:19</t>
  </si>
  <si>
    <t>2023-07-26 09:13:50</t>
  </si>
  <si>
    <t>2023-07-26 09:14:17</t>
  </si>
  <si>
    <t>2023-07-26 09:14:45</t>
  </si>
  <si>
    <t>2023-07-26 09:15:14</t>
  </si>
  <si>
    <t>2023-07-26 09:15:43</t>
  </si>
  <si>
    <t>2023-07-26 09:16:13</t>
  </si>
  <si>
    <t>2023-07-26 09:16:42</t>
  </si>
  <si>
    <t>2023-07-26 09:17:10</t>
  </si>
  <si>
    <t>2023-07-26 09:17:39</t>
  </si>
  <si>
    <t>2023-07-26 09:18:09</t>
  </si>
  <si>
    <t>2023-07-26 09:18:38</t>
  </si>
  <si>
    <t>2023-07-26 09:19:06</t>
  </si>
  <si>
    <t>2023-07-26 09:19:35</t>
  </si>
  <si>
    <t>2023-07-26 09:20:05</t>
  </si>
  <si>
    <t>2023-07-26 09:20:34</t>
  </si>
  <si>
    <t>2023-07-26 09:21:02</t>
  </si>
  <si>
    <t>2023-07-26 09:21:31</t>
  </si>
  <si>
    <t>2023-07-26 09:22:01</t>
  </si>
  <si>
    <t>2023-07-26 09:22:30</t>
  </si>
  <si>
    <t>2023-07-26 09:22:58</t>
  </si>
  <si>
    <t>2023-07-26 09:23:27</t>
  </si>
  <si>
    <t>2023-07-26 09:23:57</t>
  </si>
  <si>
    <t>2023-07-26 09:24:26</t>
  </si>
  <si>
    <t>2023-07-26 09:24:54</t>
  </si>
  <si>
    <t>2023-07-26 09:25:23</t>
  </si>
  <si>
    <t>2023-07-26 09:25:52</t>
  </si>
  <si>
    <t>2023-07-26 09:26:22</t>
  </si>
  <si>
    <t>2023-07-26 09:26:50</t>
  </si>
  <si>
    <t>2023-07-26 09:27:19</t>
  </si>
  <si>
    <t>2023-07-26 09:27:49</t>
  </si>
  <si>
    <t>2023-07-26 09:28:18</t>
  </si>
  <si>
    <t>2023-07-26 09:28:46</t>
  </si>
  <si>
    <t>2023-07-26 09:29:15</t>
  </si>
  <si>
    <t>2023-07-26 09:29:44</t>
  </si>
  <si>
    <t>2023-07-26 09:30:14</t>
  </si>
  <si>
    <t>2023-07-26 09:30:42</t>
  </si>
  <si>
    <t>2023-07-26 09:31:11</t>
  </si>
  <si>
    <t>2023-07-26 09:31:40</t>
  </si>
  <si>
    <t>2023-07-26 09:32:10</t>
  </si>
  <si>
    <t>2023-07-26 09:32:39</t>
  </si>
  <si>
    <t>2023-07-26 09:33:07</t>
  </si>
  <si>
    <t>2023-07-26 09:36:10</t>
  </si>
  <si>
    <t>2023-07-26 09:36:30</t>
  </si>
  <si>
    <t>2023-07-26 09:37:00</t>
  </si>
  <si>
    <t>2023-07-26 09:37:29</t>
  </si>
  <si>
    <t>2023-07-26 09:37:57</t>
  </si>
  <si>
    <t>2023-07-26 09:38:27</t>
  </si>
  <si>
    <t>2023-07-26 09:38:55</t>
  </si>
  <si>
    <t>2023-07-26 09:39:24</t>
  </si>
  <si>
    <t>2023-07-26 09:39:53</t>
  </si>
  <si>
    <t>2023-07-26 09:40:23</t>
  </si>
  <si>
    <t>2023-07-26 09:40:52</t>
  </si>
  <si>
    <t>2023-07-26 09:41:20</t>
  </si>
  <si>
    <t>2023-07-26 09:41:49</t>
  </si>
  <si>
    <t>2023-07-26 09:42:19</t>
  </si>
  <si>
    <t>2023-07-26 09:42:48</t>
  </si>
  <si>
    <t>2023-07-26 09:44:54</t>
  </si>
  <si>
    <t>2023-07-26 09:45:12</t>
  </si>
  <si>
    <t>2023-07-26 09:45:41</t>
  </si>
  <si>
    <t>2023-07-26 09:46:10</t>
  </si>
  <si>
    <t>2023-07-26 09:46:40</t>
  </si>
  <si>
    <t>2023-07-26 09:47:08</t>
  </si>
  <si>
    <t>2023-07-26 09:47:37</t>
  </si>
  <si>
    <t>2023-07-26 09:48:06</t>
  </si>
  <si>
    <t>2023-07-26 09:48:36</t>
  </si>
  <si>
    <t>2023-07-26 09:49:05</t>
  </si>
  <si>
    <t>2023-07-26 09:49:33</t>
  </si>
  <si>
    <t>2023-07-26 09:50:02</t>
  </si>
  <si>
    <t>2023-07-26 09:50:32</t>
  </si>
  <si>
    <t>2023-07-26 09:51:01</t>
  </si>
  <si>
    <t>2023-07-26 09:51:29</t>
  </si>
  <si>
    <t>2023-07-26 09:51:58</t>
  </si>
  <si>
    <t>2023-07-26 09:52:27</t>
  </si>
  <si>
    <t>2023-07-26 09:52:57</t>
  </si>
  <si>
    <t>2023-07-26 09:53:26</t>
  </si>
  <si>
    <t>2023-07-26 09:53:54</t>
  </si>
  <si>
    <t>2023-07-26 09:54:23</t>
  </si>
  <si>
    <t>2023-07-26 09:54:53</t>
  </si>
  <si>
    <t>2023-07-26 09:55:22</t>
  </si>
  <si>
    <t>2023-07-26 09:55:50</t>
  </si>
  <si>
    <t>2023-07-26 09:56:19</t>
  </si>
  <si>
    <t>2023-07-26 09:56:48</t>
  </si>
  <si>
    <t>2023-07-26 09:57:18</t>
  </si>
  <si>
    <t>2023-07-26 09:57:46</t>
  </si>
  <si>
    <t>2023-07-26 09:58:15</t>
  </si>
  <si>
    <t>2023-07-26 09:58:44</t>
  </si>
  <si>
    <t>2023-07-26 09:59:14</t>
  </si>
  <si>
    <t>2023-07-26 09:59:43</t>
  </si>
  <si>
    <t>2023-07-26 10:00:11</t>
  </si>
  <si>
    <t>2023-07-26 10:00:41</t>
  </si>
  <si>
    <t>2023-07-26 10:01:09</t>
  </si>
  <si>
    <t>2023-07-26 10:01:38</t>
  </si>
  <si>
    <t>2023-07-26 10:02:07</t>
  </si>
  <si>
    <t>2023-07-26 10:02:37</t>
  </si>
  <si>
    <t>2023-07-26 10:03:06</t>
  </si>
  <si>
    <t>2023-07-26 10:03:34</t>
  </si>
  <si>
    <t>2023-07-26 10:04:04</t>
  </si>
  <si>
    <t>2023-07-26 10:04:32</t>
  </si>
  <si>
    <t>2023-07-26 10:05:01</t>
  </si>
  <si>
    <t>2023-07-26 10:05:30</t>
  </si>
  <si>
    <t>2023-07-26 10:06:00</t>
  </si>
  <si>
    <t>2023-07-26 10:06:29</t>
  </si>
  <si>
    <t>2023-07-26 10:06:57</t>
  </si>
  <si>
    <t>2023-07-26 10:07:27</t>
  </si>
  <si>
    <t>2023-07-26 10:07:57</t>
  </si>
  <si>
    <t>2023-07-26 10:08:24</t>
  </si>
  <si>
    <t>2023-07-26 10:08:53</t>
  </si>
  <si>
    <t>2023-07-26 10:09:22</t>
  </si>
  <si>
    <t>2023-07-26 10:09:52</t>
  </si>
  <si>
    <t>2023-07-26 10:10:21</t>
  </si>
  <si>
    <t>2023-07-26 10:10:49</t>
  </si>
  <si>
    <t>2023-07-26 10:11:18</t>
  </si>
  <si>
    <t>2023-07-26 10:11:48</t>
  </si>
  <si>
    <t>2023-07-26 10:12:17</t>
  </si>
  <si>
    <t>2023-07-26 10:12:45</t>
  </si>
  <si>
    <t>2023-07-26 10:13:14</t>
  </si>
  <si>
    <t>2023-07-26 10:13:43</t>
  </si>
  <si>
    <t>2023-07-26 10:13:52</t>
  </si>
  <si>
    <t>2023-07-26 10:14:13</t>
  </si>
  <si>
    <t>2023-07-26 10:14:41</t>
  </si>
  <si>
    <t>2023-07-26 10:15:10</t>
  </si>
  <si>
    <t>2023-07-26 10:15:39</t>
  </si>
  <si>
    <t>2023-07-26 10:16:09</t>
  </si>
  <si>
    <t>2023-07-26 10:16:38</t>
  </si>
  <si>
    <t>2023-07-26 10:17:06</t>
  </si>
  <si>
    <t>2023-07-26 10:17:35</t>
  </si>
  <si>
    <t>2023-07-26 10:18:05</t>
  </si>
  <si>
    <t>2023-07-26 10:18:34</t>
  </si>
  <si>
    <t>2023-07-26 10:19:02</t>
  </si>
  <si>
    <t>2023-07-26 10:19:31</t>
  </si>
  <si>
    <t>2023-07-26 10:20:01</t>
  </si>
  <si>
    <t>2023-07-26 10:20:29</t>
  </si>
  <si>
    <t>2023-07-26 10:20:58</t>
  </si>
  <si>
    <t>2023-07-26 10:21:27</t>
  </si>
  <si>
    <t>2023-07-26 10:21:57</t>
  </si>
  <si>
    <t>2023-07-26 10:22:26</t>
  </si>
  <si>
    <t>2023-07-26 10:22:54</t>
  </si>
  <si>
    <t>2023-07-26 10:23:23</t>
  </si>
  <si>
    <t>2023-07-26 10:23:53</t>
  </si>
  <si>
    <t>2023-07-26 10:24:22</t>
  </si>
  <si>
    <t>2023-07-26 10:24:50</t>
  </si>
  <si>
    <t>2023-07-26 10:25:19</t>
  </si>
  <si>
    <t>2023-07-26 10:25:48</t>
  </si>
  <si>
    <t>2023-07-26 10:26:18</t>
  </si>
  <si>
    <t>2023-07-26 10:26:47</t>
  </si>
  <si>
    <t>2023-07-26 10:27:15</t>
  </si>
  <si>
    <t>2023-07-26 10:27:44</t>
  </si>
  <si>
    <t>2023-07-26 10:28:14</t>
  </si>
  <si>
    <t>2023-07-26 10:28:43</t>
  </si>
  <si>
    <t>2023-07-26 10:29:11</t>
  </si>
  <si>
    <t>2023-07-26 10:29:40</t>
  </si>
  <si>
    <t>2023-07-26 10:30:09</t>
  </si>
  <si>
    <t>2023-07-26 10:30:39</t>
  </si>
  <si>
    <t>2023-07-26 10:31:08</t>
  </si>
  <si>
    <t>2023-07-26 10:31:36</t>
  </si>
  <si>
    <t>2023-07-26 10:32:05</t>
  </si>
  <si>
    <t>2023-07-26 10:32:35</t>
  </si>
  <si>
    <t>2023-07-26 10:33:04</t>
  </si>
  <si>
    <t>2023-07-26 10:33:32</t>
  </si>
  <si>
    <t>2023-07-26 10:34:01</t>
  </si>
  <si>
    <t>2023-07-26 10:34:30</t>
  </si>
  <si>
    <t>2023-07-26 10:35:00</t>
  </si>
  <si>
    <t>2023-07-26 10:35:28</t>
  </si>
  <si>
    <t>2023-07-26 10:35:57</t>
  </si>
  <si>
    <t>2023-07-26 10:36:26</t>
  </si>
  <si>
    <t>2023-07-26 10:36:56</t>
  </si>
  <si>
    <t>2023-07-26 10:37:25</t>
  </si>
  <si>
    <t>2023-07-26 10:37:53</t>
  </si>
  <si>
    <t>2023-07-26 10:38:22</t>
  </si>
  <si>
    <t>2023-07-26 10:38:51</t>
  </si>
  <si>
    <t>2023-07-26 10:39:21</t>
  </si>
  <si>
    <t>2023-07-26 10:39:49</t>
  </si>
  <si>
    <t>2023-07-26 10:40:18</t>
  </si>
  <si>
    <t>2023-07-26 10:40:47</t>
  </si>
  <si>
    <t>2023-07-26 10:41:17</t>
  </si>
  <si>
    <t>2023-07-26 10:41:46</t>
  </si>
  <si>
    <t>2023-07-26 10:42:14</t>
  </si>
  <si>
    <t>2023-07-26 10:42:43</t>
  </si>
  <si>
    <t>2023-07-26 10:43:13</t>
  </si>
  <si>
    <t>2023-07-26 10:43:42</t>
  </si>
  <si>
    <t>2023-07-26 10:44:11</t>
  </si>
  <si>
    <t>2023-07-26 10:44:39</t>
  </si>
  <si>
    <t>2023-07-26 10:45:08</t>
  </si>
  <si>
    <t>2023-07-26 10:45:38</t>
  </si>
  <si>
    <t>2023-07-26 10:46:07</t>
  </si>
  <si>
    <t>2023-07-26 10:46:35</t>
  </si>
  <si>
    <t>2023-07-26 10:47:04</t>
  </si>
  <si>
    <t>2023-07-26 10:47:34</t>
  </si>
  <si>
    <t>2023-07-26 10:48:03</t>
  </si>
  <si>
    <t>2023-07-26 10:48:31</t>
  </si>
  <si>
    <t>2023-07-26 10:49:00</t>
  </si>
  <si>
    <t>2023-07-26 10:49:30</t>
  </si>
  <si>
    <t>2023-07-26 10:49:59</t>
  </si>
  <si>
    <t>2023-07-26 10:50:27</t>
  </si>
  <si>
    <t>2023-07-26 10:50:56</t>
  </si>
  <si>
    <t>2023-07-26 10:51:25</t>
  </si>
  <si>
    <t>2023-07-26 10:51:55</t>
  </si>
  <si>
    <t>2023-07-26 10:52:24</t>
  </si>
  <si>
    <t>2023-07-26 10:52:52</t>
  </si>
  <si>
    <t>2023-07-26 10:53:21</t>
  </si>
  <si>
    <t>2023-07-26 10:53:50</t>
  </si>
  <si>
    <t>2023-07-26 10:54:19</t>
  </si>
  <si>
    <t>2023-07-26 10:54:49</t>
  </si>
  <si>
    <t>2023-07-26 10:55:18</t>
  </si>
  <si>
    <t>2023-07-26 12:00:14</t>
  </si>
  <si>
    <t>2023-07-26 12:00:32</t>
  </si>
  <si>
    <t>2023-07-26 12:01:02</t>
  </si>
  <si>
    <t>2023-07-26 12:21:49</t>
  </si>
  <si>
    <t>2023-07-26 12:22:18</t>
  </si>
  <si>
    <t>2023-07-26 12:22:46</t>
  </si>
  <si>
    <t>2023-07-26 12:23:15</t>
  </si>
  <si>
    <t>2023-07-26 12:23:44</t>
  </si>
  <si>
    <t>2023-07-26 12:26:39</t>
  </si>
  <si>
    <t>2023-07-26 12:38:19</t>
  </si>
  <si>
    <t>2023-07-26 12:38:44</t>
  </si>
  <si>
    <t>2023-07-26 12:39:45</t>
  </si>
  <si>
    <t>2023-07-26 12:40:10</t>
  </si>
  <si>
    <t>2023-07-26 12:40:40</t>
  </si>
  <si>
    <t>2023-07-26 12:41:15</t>
  </si>
  <si>
    <t>2023-07-26 12:42:07</t>
  </si>
  <si>
    <t>2023-07-26 12:45:59</t>
  </si>
  <si>
    <t>2023-07-26 12:51:01</t>
  </si>
  <si>
    <t>2023-07-26 12:52:16</t>
  </si>
  <si>
    <t>2023-07-26 12:52:46</t>
  </si>
  <si>
    <t>2023-07-26 12:53:15</t>
  </si>
  <si>
    <t>2023-07-26 12:53:43</t>
  </si>
  <si>
    <t>2023-07-26 12:54:12</t>
  </si>
  <si>
    <t>2023-07-26 12:55:10</t>
  </si>
  <si>
    <t>2023-07-26 12:55:39</t>
  </si>
  <si>
    <t>2023-07-26 12:56:09</t>
  </si>
  <si>
    <t>2023-07-26 13:17:53</t>
  </si>
  <si>
    <t>2023-07-26 13:18:23</t>
  </si>
  <si>
    <t>2023-07-26 13:18:52</t>
  </si>
  <si>
    <t>2023-07-26 13:19:20</t>
  </si>
  <si>
    <t>2023-07-26 13:19:49</t>
  </si>
  <si>
    <t>2023-07-26 13:20:18</t>
  </si>
  <si>
    <t>2023-07-26 13:20:48</t>
  </si>
  <si>
    <t>2023-07-26 13:21:17</t>
  </si>
  <si>
    <t>2023-07-26 13:21:45</t>
  </si>
  <si>
    <t>2023-07-26 13:22:14</t>
  </si>
  <si>
    <t>2023-07-26 13:22:44</t>
  </si>
  <si>
    <t>2023-07-26 13:23:13</t>
  </si>
  <si>
    <t>2023-07-26 13:23:41</t>
  </si>
  <si>
    <t>2023-07-26 13:24:10</t>
  </si>
  <si>
    <t>2023-07-26 13:24:40</t>
  </si>
  <si>
    <t>2023-07-26 13:28:05</t>
  </si>
  <si>
    <t>2023-07-26 13:28:31</t>
  </si>
  <si>
    <t>2023-07-26 13:29:00</t>
  </si>
  <si>
    <t>2023-07-26 13:29:29</t>
  </si>
  <si>
    <t>2023-07-26 13:29:58</t>
  </si>
  <si>
    <t>2023-07-26 13:30:27</t>
  </si>
  <si>
    <t>2023-07-26 13:32:02</t>
  </si>
  <si>
    <t>2023-07-26 13:33:06</t>
  </si>
  <si>
    <t>2023-07-26 13:35:17</t>
  </si>
  <si>
    <t>2023-07-26 13:37:42</t>
  </si>
  <si>
    <t>2023-07-26 13:38:11</t>
  </si>
  <si>
    <t>2023-07-26 13:38:41</t>
  </si>
  <si>
    <t>2023-07-26 13:39:09</t>
  </si>
  <si>
    <t>2023-07-26 13:39:38</t>
  </si>
  <si>
    <t>2023-07-26 13:40:07</t>
  </si>
  <si>
    <t>2023-07-26 13:40:36</t>
  </si>
  <si>
    <t>2023-07-26 13:41:05</t>
  </si>
  <si>
    <t>2023-07-26 13:41:35</t>
  </si>
  <si>
    <t>2023-07-26 13:42:04</t>
  </si>
  <si>
    <t>2023-07-26 13:42:32</t>
  </si>
  <si>
    <t>2023-07-26 13:45:56</t>
  </si>
  <si>
    <t>2023-07-26 13:46:24</t>
  </si>
  <si>
    <t>2023-07-26 13:46:54</t>
  </si>
  <si>
    <t>2023-07-26 13:47:23</t>
  </si>
  <si>
    <t>2023-07-26 13:47:51</t>
  </si>
  <si>
    <t>2023-07-26 13:48:20</t>
  </si>
  <si>
    <t>2023-07-26 13:48:49</t>
  </si>
  <si>
    <t>2023-07-26 13:49:19</t>
  </si>
  <si>
    <t>2023-07-26 13:49:47</t>
  </si>
  <si>
    <t>2023-07-26 13:50:16</t>
  </si>
  <si>
    <t>2023-07-26 13:50:45</t>
  </si>
  <si>
    <t>2023-07-26 13:50:56</t>
  </si>
  <si>
    <t>2023-07-26 13:51:14</t>
  </si>
  <si>
    <t>2023-07-26 13:51:43</t>
  </si>
  <si>
    <t>2023-07-26 13:54:40</t>
  </si>
  <si>
    <t>2023-07-26 13:55:06</t>
  </si>
  <si>
    <t>2023-07-26 13:55:36</t>
  </si>
  <si>
    <t>2023-07-26 13:56:04</t>
  </si>
  <si>
    <t>2023-07-26 13:56:33</t>
  </si>
  <si>
    <t>2023-07-26 13:57:03</t>
  </si>
  <si>
    <t>2023-07-26 13:57:32</t>
  </si>
  <si>
    <t>2023-07-26 13:58:00</t>
  </si>
  <si>
    <t>2023-07-26 13:58:30</t>
  </si>
  <si>
    <t>2023-07-26 14:05:19</t>
  </si>
  <si>
    <t>2023-07-26 14:05:44</t>
  </si>
  <si>
    <t>2023-07-26 14:06:13</t>
  </si>
  <si>
    <t>2023-07-26 14:06:43</t>
  </si>
  <si>
    <t>2023-07-26 14:07:12</t>
  </si>
  <si>
    <t>2023-07-26 14:09:36</t>
  </si>
  <si>
    <t>2023-07-26 14:18:25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</si>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</sst>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171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26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26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26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27</v>
      </c>
      <c r="D173" s="5" t="s">
        <v>26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27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27</v>
      </c>
      <c r="D229" s="5" t="s">
        <v>26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27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27</v>
      </c>
      <c r="D231" s="5" t="s">
        <v>26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27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26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26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27</v>
      </c>
      <c r="D239" s="5" t="s">
        <v>26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27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27</v>
      </c>
      <c r="D241" s="5" t="s">
        <v>26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27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27</v>
      </c>
      <c r="D243" s="5" t="s">
        <v>26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27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27</v>
      </c>
      <c r="D245" s="5" t="s">
        <v>26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27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27</v>
      </c>
      <c r="D247" s="5" t="s">
        <v>26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27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27</v>
      </c>
      <c r="D249" s="5" t="s">
        <v>26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27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27</v>
      </c>
      <c r="D251" s="5" t="s">
        <v>26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27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27</v>
      </c>
      <c r="D253" s="5" t="s">
        <v>26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27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27</v>
      </c>
      <c r="D255" s="5" t="s">
        <v>26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27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27</v>
      </c>
      <c r="D257" s="5" t="s">
        <v>26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27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27</v>
      </c>
      <c r="D259" s="5" t="s">
        <v>26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27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27</v>
      </c>
      <c r="D261" s="5" t="s">
        <v>26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27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27</v>
      </c>
      <c r="D263" s="5" t="s">
        <v>26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27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27</v>
      </c>
      <c r="D265" s="5" t="s">
        <v>26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27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27</v>
      </c>
      <c r="D267" s="5" t="s">
        <v>26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27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27</v>
      </c>
      <c r="D269" s="5" t="s">
        <v>26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27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27</v>
      </c>
      <c r="D271" s="5" t="s">
        <v>26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27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27</v>
      </c>
      <c r="D273" s="5" t="s">
        <v>26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27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27</v>
      </c>
      <c r="D275" s="5" t="s">
        <v>26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27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27</v>
      </c>
      <c r="D277" s="5" t="s">
        <v>26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27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27</v>
      </c>
      <c r="D279" s="5" t="s">
        <v>26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27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27</v>
      </c>
      <c r="D281" s="5" t="s">
        <v>26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27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27</v>
      </c>
      <c r="D283" s="5" t="s">
        <v>26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27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27</v>
      </c>
      <c r="D285" s="5" t="s">
        <v>26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27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27</v>
      </c>
      <c r="D287" s="5" t="s">
        <v>26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27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27</v>
      </c>
      <c r="D289" s="5" t="s">
        <v>26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27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27</v>
      </c>
      <c r="D291" s="5" t="s">
        <v>26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27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27</v>
      </c>
      <c r="D293" s="5" t="s">
        <v>26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27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27</v>
      </c>
      <c r="D295" s="5" t="s">
        <v>26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27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27</v>
      </c>
      <c r="D297" s="5" t="s">
        <v>26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27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27</v>
      </c>
      <c r="D299" s="5" t="s">
        <v>26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27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27</v>
      </c>
      <c r="D301" s="5" t="s">
        <v>26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27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27</v>
      </c>
      <c r="D303" s="5" t="s">
        <v>26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27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27</v>
      </c>
      <c r="D305" s="5" t="s">
        <v>26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27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27</v>
      </c>
      <c r="D307" s="5" t="s">
        <v>26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27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27</v>
      </c>
      <c r="D309" s="5" t="s">
        <v>26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27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27</v>
      </c>
      <c r="D311" s="5" t="s">
        <v>26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27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27</v>
      </c>
      <c r="D313" s="5" t="s">
        <v>26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27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27</v>
      </c>
      <c r="D315" s="5" t="s">
        <v>26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27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27</v>
      </c>
      <c r="D317" s="5" t="s">
        <v>26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27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27</v>
      </c>
      <c r="D319" s="5" t="s">
        <v>26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27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27</v>
      </c>
      <c r="D321" s="5" t="s">
        <v>26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27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27</v>
      </c>
      <c r="D323" s="5" t="s">
        <v>26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27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27</v>
      </c>
      <c r="D325" s="5" t="s">
        <v>26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27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27</v>
      </c>
      <c r="D327" s="5" t="s">
        <v>26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27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27</v>
      </c>
      <c r="D329" s="5" t="s">
        <v>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27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27</v>
      </c>
      <c r="D331" s="5" t="s">
        <v>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27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27</v>
      </c>
      <c r="D333" s="5" t="s">
        <v>26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27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27</v>
      </c>
      <c r="D335" s="5" t="s">
        <v>26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27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27</v>
      </c>
      <c r="D337" s="5" t="s">
        <v>26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27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27</v>
      </c>
      <c r="D339" s="5" t="s">
        <v>26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27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27</v>
      </c>
      <c r="D341" s="5" t="s">
        <v>26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27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27</v>
      </c>
      <c r="D343" s="5" t="s">
        <v>26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27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27</v>
      </c>
      <c r="D345" s="5" t="s">
        <v>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27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27</v>
      </c>
      <c r="D347" s="5" t="s">
        <v>26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27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27</v>
      </c>
      <c r="D349" s="5" t="s">
        <v>26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27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27</v>
      </c>
      <c r="D351" s="5" t="s">
        <v>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27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27</v>
      </c>
      <c r="D353" s="5" t="s">
        <v>26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27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27</v>
      </c>
      <c r="D355" s="5" t="s">
        <v>26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27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27</v>
      </c>
      <c r="D357" s="5" t="s">
        <v>26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27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27</v>
      </c>
      <c r="D359" s="5" t="s">
        <v>26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27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27</v>
      </c>
      <c r="D361" s="5" t="s">
        <v>26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27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27</v>
      </c>
      <c r="D363" s="5" t="s">
        <v>26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27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27</v>
      </c>
      <c r="D365" s="5" t="s">
        <v>26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27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27</v>
      </c>
      <c r="D367" s="5" t="s">
        <v>26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27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27</v>
      </c>
      <c r="D369" s="5" t="s">
        <v>26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27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27</v>
      </c>
      <c r="D371" s="5" t="s">
        <v>26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27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27</v>
      </c>
      <c r="D373" s="5" t="s">
        <v>26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27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27</v>
      </c>
      <c r="D375" s="5" t="s">
        <v>26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27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27</v>
      </c>
      <c r="D377" s="5" t="s">
        <v>26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27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27</v>
      </c>
      <c r="D379" s="5" t="s">
        <v>26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27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27</v>
      </c>
      <c r="D381" s="5" t="s">
        <v>26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27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27</v>
      </c>
      <c r="D383" s="5" t="s">
        <v>26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27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27</v>
      </c>
      <c r="D385" s="5" t="s">
        <v>26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27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27</v>
      </c>
      <c r="D387" s="5" t="s">
        <v>26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27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27</v>
      </c>
      <c r="D389" s="5" t="s">
        <v>26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27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27</v>
      </c>
      <c r="D391" s="5" t="s">
        <v>26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27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27</v>
      </c>
      <c r="D393" s="5" t="s">
        <v>26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27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27</v>
      </c>
      <c r="D395" s="5" t="s">
        <v>26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27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27</v>
      </c>
      <c r="D397" s="5" t="s">
        <v>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27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27</v>
      </c>
      <c r="D399" s="5" t="s">
        <v>26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27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27</v>
      </c>
      <c r="D401" s="5" t="s">
        <v>26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27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27</v>
      </c>
      <c r="D403" s="5" t="s">
        <v>26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27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27</v>
      </c>
      <c r="D405" s="5" t="s">
        <v>26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27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27</v>
      </c>
      <c r="D407" s="5" t="s">
        <v>26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27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27</v>
      </c>
      <c r="D409" s="5" t="s">
        <v>26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27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27</v>
      </c>
      <c r="D411" s="5" t="s">
        <v>26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27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27</v>
      </c>
      <c r="D413" s="5" t="s">
        <v>26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27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27</v>
      </c>
      <c r="D415" s="5" t="s">
        <v>26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27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27</v>
      </c>
      <c r="D417" s="5" t="s">
        <v>26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27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27</v>
      </c>
      <c r="D419" s="5" t="s">
        <v>26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27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27</v>
      </c>
      <c r="D421" s="5" t="s">
        <v>26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27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27</v>
      </c>
      <c r="D423" s="5" t="s">
        <v>26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27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27</v>
      </c>
      <c r="D425" s="5" t="s">
        <v>26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27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27</v>
      </c>
      <c r="D427" s="5" t="s">
        <v>26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27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27</v>
      </c>
      <c r="D429" s="5" t="s">
        <v>26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27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27</v>
      </c>
      <c r="D431" s="5" t="s">
        <v>26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27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27</v>
      </c>
      <c r="D433" s="5" t="s">
        <v>26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27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27</v>
      </c>
      <c r="D435" s="5" t="s">
        <v>26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27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27</v>
      </c>
      <c r="D437" s="5" t="s">
        <v>26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27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27</v>
      </c>
      <c r="D439" s="5" t="s">
        <v>26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27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27</v>
      </c>
      <c r="D441" s="5" t="s">
        <v>26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27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27</v>
      </c>
      <c r="D443" s="5" t="s">
        <v>26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27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27</v>
      </c>
      <c r="D445" s="5" t="s">
        <v>26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27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27</v>
      </c>
      <c r="D447" s="5" t="s">
        <v>26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27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27</v>
      </c>
      <c r="D449" s="5" t="s">
        <v>26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27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27</v>
      </c>
      <c r="D451" s="5" t="s">
        <v>26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27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27</v>
      </c>
      <c r="D453" s="5" t="s">
        <v>26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27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27</v>
      </c>
      <c r="D455" s="5" t="s">
        <v>26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27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27</v>
      </c>
      <c r="D457" s="5" t="s">
        <v>26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27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27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27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27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27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27</v>
      </c>
      <c r="D463" s="5" t="s">
        <v>26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27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27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27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27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27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27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27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27</v>
      </c>
      <c r="D471" s="5" t="s">
        <v>26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27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27</v>
      </c>
      <c r="D473" s="5" t="s">
        <v>26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27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27</v>
      </c>
      <c r="D475" s="5" t="s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27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27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27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27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27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27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27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27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27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27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27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27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27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27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27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27</v>
      </c>
      <c r="D491" s="5" t="s">
        <v>26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27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27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27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27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27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27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27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27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27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27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27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27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27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27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27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27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27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27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27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27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27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27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27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27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27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27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27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27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27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27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27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27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27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27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27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27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27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27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27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27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27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27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27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27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27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27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27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27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27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27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27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27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27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27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27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27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27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27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27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27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27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27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27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27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27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27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27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27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27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27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27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27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27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27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27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27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27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27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27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27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27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27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27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27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27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27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27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27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27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27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27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27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27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27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27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27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27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27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27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27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27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27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27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27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27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27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27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27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27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27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27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27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27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27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27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27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27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27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27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27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27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27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27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27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27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27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27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27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27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27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27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20</v>
      </c>
      <c r="R732" s="5">
        <v>25</v>
      </c>
      <c r="S732" s="5" t="s">
        <v>27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27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10</v>
      </c>
      <c r="Q733" s="5">
        <v>20</v>
      </c>
      <c r="R733" s="5">
        <v>25</v>
      </c>
      <c r="S733" s="5" t="s">
        <v>27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27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20</v>
      </c>
      <c r="R734" s="5">
        <v>25</v>
      </c>
      <c r="S734" s="5" t="s">
        <v>27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27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10</v>
      </c>
      <c r="Q735" s="5">
        <v>20</v>
      </c>
      <c r="R735" s="5">
        <v>25</v>
      </c>
      <c r="S735" s="5" t="s">
        <v>27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27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20</v>
      </c>
      <c r="R736" s="5">
        <v>25</v>
      </c>
      <c r="S736" s="5" t="s">
        <v>27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27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</v>
      </c>
      <c r="Q737" s="5">
        <v>20</v>
      </c>
      <c r="R737" s="5">
        <v>25</v>
      </c>
      <c r="S737" s="5" t="s">
        <v>27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27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20</v>
      </c>
      <c r="R738" s="5">
        <v>25</v>
      </c>
      <c r="S738" s="5" t="s">
        <v>27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27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10</v>
      </c>
      <c r="Q739" s="5">
        <v>20</v>
      </c>
      <c r="R739" s="5">
        <v>25</v>
      </c>
      <c r="S739" s="5" t="s">
        <v>27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27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20</v>
      </c>
      <c r="R740" s="5">
        <v>25</v>
      </c>
      <c r="S740" s="5" t="s">
        <v>27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27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10</v>
      </c>
      <c r="Q741" s="5">
        <v>20</v>
      </c>
      <c r="R741" s="5">
        <v>25</v>
      </c>
      <c r="S741" s="5" t="s">
        <v>27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27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20</v>
      </c>
      <c r="R742" s="5">
        <v>25</v>
      </c>
      <c r="S742" s="5" t="s">
        <v>27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27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10</v>
      </c>
      <c r="Q743" s="5">
        <v>20</v>
      </c>
      <c r="R743" s="5">
        <v>25</v>
      </c>
      <c r="S743" s="5" t="s">
        <v>27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27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20</v>
      </c>
      <c r="R744" s="5">
        <v>25</v>
      </c>
      <c r="S744" s="5" t="s">
        <v>27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27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10</v>
      </c>
      <c r="Q745" s="5">
        <v>20</v>
      </c>
      <c r="R745" s="5">
        <v>25</v>
      </c>
      <c r="S745" s="5" t="s">
        <v>27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27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20</v>
      </c>
      <c r="R746" s="5">
        <v>25</v>
      </c>
      <c r="S746" s="5" t="s">
        <v>27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27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10</v>
      </c>
      <c r="Q747" s="5">
        <v>20</v>
      </c>
      <c r="R747" s="5">
        <v>25</v>
      </c>
      <c r="S747" s="5" t="s">
        <v>27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27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20</v>
      </c>
      <c r="R748" s="5">
        <v>25</v>
      </c>
      <c r="S748" s="5" t="s">
        <v>27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27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10</v>
      </c>
      <c r="Q749" s="5">
        <v>20</v>
      </c>
      <c r="R749" s="5">
        <v>25</v>
      </c>
      <c r="S749" s="5" t="s">
        <v>27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27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20</v>
      </c>
      <c r="R750" s="5">
        <v>25</v>
      </c>
      <c r="S750" s="5" t="s">
        <v>27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27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10</v>
      </c>
      <c r="Q751" s="5">
        <v>20</v>
      </c>
      <c r="R751" s="5">
        <v>25</v>
      </c>
      <c r="S751" s="5" t="s">
        <v>27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27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20</v>
      </c>
      <c r="R752" s="5">
        <v>25</v>
      </c>
      <c r="S752" s="5" t="s">
        <v>27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27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10</v>
      </c>
      <c r="Q753" s="5">
        <v>20</v>
      </c>
      <c r="R753" s="5">
        <v>25</v>
      </c>
      <c r="S753" s="5" t="s">
        <v>27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27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20</v>
      </c>
      <c r="R754" s="5">
        <v>25</v>
      </c>
      <c r="S754" s="5" t="s">
        <v>27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27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10</v>
      </c>
      <c r="Q755" s="5">
        <v>20</v>
      </c>
      <c r="R755" s="5">
        <v>25</v>
      </c>
      <c r="S755" s="5" t="s">
        <v>27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27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20</v>
      </c>
      <c r="R756" s="5">
        <v>25</v>
      </c>
      <c r="S756" s="5" t="s">
        <v>27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27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10</v>
      </c>
      <c r="Q757" s="5">
        <v>20</v>
      </c>
      <c r="R757" s="5">
        <v>25</v>
      </c>
      <c r="S757" s="5" t="s">
        <v>27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27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20</v>
      </c>
      <c r="R758" s="5">
        <v>25</v>
      </c>
      <c r="S758" s="5" t="s">
        <v>27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27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10</v>
      </c>
      <c r="Q759" s="5">
        <v>20</v>
      </c>
      <c r="R759" s="5">
        <v>25</v>
      </c>
      <c r="S759" s="5" t="s">
        <v>27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27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20</v>
      </c>
      <c r="R760" s="5">
        <v>25</v>
      </c>
      <c r="S760" s="5" t="s">
        <v>27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27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20</v>
      </c>
      <c r="R761" s="5">
        <v>25</v>
      </c>
      <c r="S761" s="5" t="s">
        <v>27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27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20</v>
      </c>
      <c r="R762" s="5">
        <v>25</v>
      </c>
      <c r="S762" s="5" t="s">
        <v>27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27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10</v>
      </c>
      <c r="Q763" s="5">
        <v>20</v>
      </c>
      <c r="R763" s="5">
        <v>25</v>
      </c>
      <c r="S763" s="5" t="s">
        <v>27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27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20</v>
      </c>
      <c r="R764" s="5">
        <v>25</v>
      </c>
      <c r="S764" s="5" t="s">
        <v>27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27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10</v>
      </c>
      <c r="Q765" s="5">
        <v>20</v>
      </c>
      <c r="R765" s="5">
        <v>25</v>
      </c>
      <c r="S765" s="5" t="s">
        <v>27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27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20</v>
      </c>
      <c r="R766" s="5">
        <v>25</v>
      </c>
      <c r="S766" s="5" t="s">
        <v>27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27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20</v>
      </c>
      <c r="R767" s="5">
        <v>25</v>
      </c>
      <c r="S767" s="5" t="s">
        <v>27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27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20</v>
      </c>
      <c r="R768" s="5">
        <v>25</v>
      </c>
      <c r="S768" s="5" t="s">
        <v>27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27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10</v>
      </c>
      <c r="Q769" s="5">
        <v>20</v>
      </c>
      <c r="R769" s="5">
        <v>25</v>
      </c>
      <c r="S769" s="5" t="s">
        <v>27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27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20</v>
      </c>
      <c r="R770" s="5">
        <v>25</v>
      </c>
      <c r="S770" s="5" t="s">
        <v>27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27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10</v>
      </c>
      <c r="Q771" s="5">
        <v>20</v>
      </c>
      <c r="R771" s="5">
        <v>25</v>
      </c>
      <c r="S771" s="5" t="s">
        <v>27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27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20</v>
      </c>
      <c r="R772" s="5">
        <v>25</v>
      </c>
      <c r="S772" s="5" t="s">
        <v>27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27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10</v>
      </c>
      <c r="Q773" s="5">
        <v>20</v>
      </c>
      <c r="R773" s="5">
        <v>25</v>
      </c>
      <c r="S773" s="5" t="s">
        <v>27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27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20</v>
      </c>
      <c r="R774" s="5">
        <v>25</v>
      </c>
      <c r="S774" s="5" t="s">
        <v>27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27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10</v>
      </c>
      <c r="Q775" s="5">
        <v>20</v>
      </c>
      <c r="R775" s="5">
        <v>25</v>
      </c>
      <c r="S775" s="5" t="s">
        <v>27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27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20</v>
      </c>
      <c r="R776" s="5">
        <v>25</v>
      </c>
      <c r="S776" s="5" t="s">
        <v>27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27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10</v>
      </c>
      <c r="Q777" s="5">
        <v>20</v>
      </c>
      <c r="R777" s="5">
        <v>25</v>
      </c>
      <c r="S777" s="5" t="s">
        <v>27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27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20</v>
      </c>
      <c r="R778" s="5">
        <v>25</v>
      </c>
      <c r="S778" s="5" t="s">
        <v>27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27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20</v>
      </c>
      <c r="R779" s="5">
        <v>25</v>
      </c>
      <c r="S779" s="5" t="s">
        <v>27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27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20</v>
      </c>
      <c r="R780" s="5">
        <v>25</v>
      </c>
      <c r="S780" s="5" t="s">
        <v>27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27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10</v>
      </c>
      <c r="Q781" s="5">
        <v>20</v>
      </c>
      <c r="R781" s="5">
        <v>25</v>
      </c>
      <c r="S781" s="5" t="s">
        <v>27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27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20</v>
      </c>
      <c r="R782" s="5">
        <v>25</v>
      </c>
      <c r="S782" s="5" t="s">
        <v>27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27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10</v>
      </c>
      <c r="Q783" s="5">
        <v>20</v>
      </c>
      <c r="R783" s="5">
        <v>25</v>
      </c>
      <c r="S783" s="5" t="s">
        <v>27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27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20</v>
      </c>
      <c r="R784" s="5">
        <v>25</v>
      </c>
      <c r="S784" s="5" t="s">
        <v>27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27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Q785" s="5">
        <v>20</v>
      </c>
      <c r="R785" s="5">
        <v>25</v>
      </c>
      <c r="S785" s="5" t="s">
        <v>27</v>
      </c>
      <c r="T785" s="5"/>
    </row>
    <row r="786" spans="1:20" x14ac:dyDescent="0.25">
      <c r="A786" s="5">
        <f>779</f>
      </c>
      <c r="B786" s="5" t="s">
        <v>805</v>
      </c>
      <c r="C786" s="5" t="s">
        <v>27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20</v>
      </c>
      <c r="R786" s="5">
        <v>25</v>
      </c>
      <c r="S786" s="5" t="s">
        <v>27</v>
      </c>
      <c r="T786" s="5"/>
    </row>
    <row r="787" spans="1:20" x14ac:dyDescent="0.25">
      <c r="A787" s="5">
        <f>780</f>
      </c>
      <c r="B787" s="5" t="s">
        <v>806</v>
      </c>
      <c r="C787" s="5" t="s">
        <v>27</v>
      </c>
      <c r="D787" s="5" t="s">
        <v>26</v>
      </c>
      <c r="E787" s="5">
        <v>1</v>
      </c>
      <c r="F787" s="5">
        <v>0</v>
      </c>
      <c r="G787" s="5">
        <v>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10</v>
      </c>
      <c r="Q787" s="5">
        <v>20</v>
      </c>
      <c r="R787" s="5">
        <v>25</v>
      </c>
      <c r="S787" s="5" t="s">
        <v>27</v>
      </c>
      <c r="T787" s="5"/>
    </row>
    <row r="788" spans="1:20" x14ac:dyDescent="0.25">
      <c r="A788" s="5">
        <f>781</f>
      </c>
      <c r="B788" s="5" t="s">
        <v>807</v>
      </c>
      <c r="C788" s="5" t="s">
        <v>27</v>
      </c>
      <c r="D788" s="5" t="s">
        <v>26</v>
      </c>
      <c r="E788" s="5">
        <v>1</v>
      </c>
      <c r="F788" s="5">
        <v>0</v>
      </c>
      <c r="G788" s="5">
        <v>1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20</v>
      </c>
      <c r="R788" s="5">
        <v>25</v>
      </c>
      <c r="S788" s="5" t="s">
        <v>27</v>
      </c>
      <c r="T788" s="5"/>
    </row>
    <row r="789" spans="1:20" x14ac:dyDescent="0.25">
      <c r="A789" s="5">
        <f>782</f>
      </c>
      <c r="B789" s="5" t="s">
        <v>808</v>
      </c>
      <c r="C789" s="5" t="s">
        <v>27</v>
      </c>
      <c r="D789" s="5" t="s">
        <v>26</v>
      </c>
      <c r="E789" s="5">
        <v>1</v>
      </c>
      <c r="F789" s="5">
        <v>0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</v>
      </c>
      <c r="Q789" s="5">
        <v>20</v>
      </c>
      <c r="R789" s="5">
        <v>25</v>
      </c>
      <c r="S789" s="5" t="s">
        <v>27</v>
      </c>
      <c r="T789" s="5"/>
    </row>
    <row r="790" spans="1:20" x14ac:dyDescent="0.25">
      <c r="A790" s="5">
        <f>783</f>
      </c>
      <c r="B790" s="5" t="s">
        <v>809</v>
      </c>
      <c r="C790" s="5" t="s">
        <v>27</v>
      </c>
      <c r="D790" s="5" t="s">
        <v>26</v>
      </c>
      <c r="E790" s="5">
        <v>1</v>
      </c>
      <c r="F790" s="5">
        <v>0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20</v>
      </c>
      <c r="R790" s="5">
        <v>25</v>
      </c>
      <c r="S790" s="5" t="s">
        <v>27</v>
      </c>
      <c r="T790" s="5"/>
    </row>
    <row r="791" spans="1:20" x14ac:dyDescent="0.25">
      <c r="A791" s="5">
        <f>784</f>
      </c>
      <c r="B791" s="5" t="s">
        <v>810</v>
      </c>
      <c r="C791" s="5" t="s">
        <v>27</v>
      </c>
      <c r="D791" s="5" t="s">
        <v>26</v>
      </c>
      <c r="E791" s="5">
        <v>1</v>
      </c>
      <c r="F791" s="5">
        <v>0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10</v>
      </c>
      <c r="Q791" s="5">
        <v>20</v>
      </c>
      <c r="R791" s="5">
        <v>25</v>
      </c>
      <c r="S791" s="5" t="s">
        <v>27</v>
      </c>
      <c r="T791" s="5"/>
    </row>
    <row r="792" spans="1:20" x14ac:dyDescent="0.25">
      <c r="A792" s="5">
        <f>785</f>
      </c>
      <c r="B792" s="5" t="s">
        <v>811</v>
      </c>
      <c r="C792" s="5" t="s">
        <v>27</v>
      </c>
      <c r="D792" s="5" t="s">
        <v>26</v>
      </c>
      <c r="E792" s="5">
        <v>1</v>
      </c>
      <c r="F792" s="5">
        <v>0</v>
      </c>
      <c r="G792" s="5">
        <v>1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20</v>
      </c>
      <c r="R792" s="5">
        <v>25</v>
      </c>
      <c r="S792" s="5" t="s">
        <v>27</v>
      </c>
      <c r="T792" s="5"/>
    </row>
    <row r="793" spans="1:20" x14ac:dyDescent="0.25">
      <c r="A793" s="5">
        <f>786</f>
      </c>
      <c r="B793" s="5" t="s">
        <v>812</v>
      </c>
      <c r="C793" s="5" t="s">
        <v>27</v>
      </c>
      <c r="D793" s="5" t="s">
        <v>26</v>
      </c>
      <c r="E793" s="5">
        <v>1</v>
      </c>
      <c r="F793" s="5">
        <v>0</v>
      </c>
      <c r="G793" s="5">
        <v>1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10</v>
      </c>
      <c r="Q793" s="5">
        <v>20</v>
      </c>
      <c r="R793" s="5">
        <v>25</v>
      </c>
      <c r="S793" s="5" t="s">
        <v>27</v>
      </c>
      <c r="T793" s="5"/>
    </row>
    <row r="794" spans="1:20" x14ac:dyDescent="0.25">
      <c r="A794" s="5">
        <f>787</f>
      </c>
      <c r="B794" s="5" t="s">
        <v>813</v>
      </c>
      <c r="C794" s="5" t="s">
        <v>27</v>
      </c>
      <c r="D794" s="5" t="s">
        <v>26</v>
      </c>
      <c r="E794" s="5">
        <v>1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20</v>
      </c>
      <c r="R794" s="5">
        <v>25</v>
      </c>
      <c r="S794" s="5" t="s">
        <v>27</v>
      </c>
      <c r="T794" s="5"/>
    </row>
    <row r="795" spans="1:20" x14ac:dyDescent="0.25">
      <c r="A795" s="5">
        <f>788</f>
      </c>
      <c r="B795" s="5" t="s">
        <v>814</v>
      </c>
      <c r="C795" s="5" t="s">
        <v>27</v>
      </c>
      <c r="D795" s="5" t="s">
        <v>26</v>
      </c>
      <c r="E795" s="5">
        <v>1</v>
      </c>
      <c r="F795" s="5">
        <v>0</v>
      </c>
      <c r="G795" s="5">
        <v>1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</v>
      </c>
      <c r="Q795" s="5">
        <v>20</v>
      </c>
      <c r="R795" s="5">
        <v>25</v>
      </c>
      <c r="S795" s="5" t="s">
        <v>27</v>
      </c>
      <c r="T795" s="5"/>
    </row>
    <row r="796" spans="1:20" x14ac:dyDescent="0.25">
      <c r="A796" s="5">
        <f>789</f>
      </c>
      <c r="B796" s="5" t="s">
        <v>815</v>
      </c>
      <c r="C796" s="5" t="s">
        <v>27</v>
      </c>
      <c r="D796" s="5" t="s">
        <v>26</v>
      </c>
      <c r="E796" s="5">
        <v>1</v>
      </c>
      <c r="F796" s="5">
        <v>0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20</v>
      </c>
      <c r="R796" s="5">
        <v>25</v>
      </c>
      <c r="S796" s="5" t="s">
        <v>27</v>
      </c>
      <c r="T796" s="5"/>
    </row>
    <row r="797" spans="1:20" x14ac:dyDescent="0.25">
      <c r="A797" s="5">
        <f>790</f>
      </c>
      <c r="B797" s="5" t="s">
        <v>816</v>
      </c>
      <c r="C797" s="5" t="s">
        <v>27</v>
      </c>
      <c r="D797" s="5" t="s">
        <v>26</v>
      </c>
      <c r="E797" s="5">
        <v>1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10</v>
      </c>
      <c r="Q797" s="5">
        <v>20</v>
      </c>
      <c r="R797" s="5">
        <v>25</v>
      </c>
      <c r="S797" s="5" t="s">
        <v>27</v>
      </c>
      <c r="T797" s="5"/>
    </row>
    <row r="798" spans="1:20" x14ac:dyDescent="0.25">
      <c r="A798" s="5">
        <f>791</f>
      </c>
      <c r="B798" s="5" t="s">
        <v>817</v>
      </c>
      <c r="C798" s="5" t="s">
        <v>27</v>
      </c>
      <c r="D798" s="5" t="s">
        <v>26</v>
      </c>
      <c r="E798" s="5">
        <v>1</v>
      </c>
      <c r="F798" s="5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20</v>
      </c>
      <c r="R798" s="5">
        <v>25</v>
      </c>
      <c r="S798" s="5" t="s">
        <v>27</v>
      </c>
      <c r="T798" s="5"/>
    </row>
    <row r="799" spans="1:20" x14ac:dyDescent="0.25">
      <c r="A799" s="5">
        <f>792</f>
      </c>
      <c r="B799" s="5" t="s">
        <v>818</v>
      </c>
      <c r="C799" s="5" t="s">
        <v>27</v>
      </c>
      <c r="D799" s="5" t="s">
        <v>26</v>
      </c>
      <c r="E799" s="5">
        <v>1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10</v>
      </c>
      <c r="Q799" s="5">
        <v>20</v>
      </c>
      <c r="R799" s="5">
        <v>25</v>
      </c>
      <c r="S799" s="5" t="s">
        <v>27</v>
      </c>
      <c r="T799" s="5"/>
    </row>
    <row r="800" spans="1:20" x14ac:dyDescent="0.25">
      <c r="A800" s="5">
        <f>793</f>
      </c>
      <c r="B800" s="5" t="s">
        <v>819</v>
      </c>
      <c r="C800" s="5" t="s">
        <v>27</v>
      </c>
      <c r="D800" s="5" t="s">
        <v>26</v>
      </c>
      <c r="E800" s="5">
        <v>1</v>
      </c>
      <c r="F800" s="5">
        <v>0</v>
      </c>
      <c r="G800" s="5">
        <v>1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20</v>
      </c>
      <c r="R800" s="5">
        <v>25</v>
      </c>
      <c r="S800" s="5" t="s">
        <v>27</v>
      </c>
      <c r="T800" s="5"/>
    </row>
    <row r="801" spans="1:20" x14ac:dyDescent="0.25">
      <c r="A801" s="5">
        <f>794</f>
      </c>
      <c r="B801" s="5" t="s">
        <v>820</v>
      </c>
      <c r="C801" s="5" t="s">
        <v>27</v>
      </c>
      <c r="D801" s="5" t="s">
        <v>26</v>
      </c>
      <c r="E801" s="5">
        <v>1</v>
      </c>
      <c r="F801" s="5">
        <v>0</v>
      </c>
      <c r="G801" s="5">
        <v>1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Q801" s="5">
        <v>20</v>
      </c>
      <c r="R801" s="5">
        <v>25</v>
      </c>
      <c r="S801" s="5" t="s">
        <v>27</v>
      </c>
      <c r="T801" s="5"/>
    </row>
    <row r="802" spans="1:20" x14ac:dyDescent="0.25">
      <c r="A802" s="5">
        <f>795</f>
      </c>
      <c r="B802" s="5" t="s">
        <v>821</v>
      </c>
      <c r="C802" s="5" t="s">
        <v>27</v>
      </c>
      <c r="D802" s="5" t="s">
        <v>26</v>
      </c>
      <c r="E802" s="5">
        <v>1</v>
      </c>
      <c r="F802" s="5">
        <v>0</v>
      </c>
      <c r="G802" s="5">
        <v>1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20</v>
      </c>
      <c r="R802" s="5">
        <v>25</v>
      </c>
      <c r="S802" s="5" t="s">
        <v>27</v>
      </c>
      <c r="T802" s="5"/>
    </row>
    <row r="803" spans="1:20" x14ac:dyDescent="0.25">
      <c r="A803" s="5">
        <f>796</f>
      </c>
      <c r="B803" s="5" t="s">
        <v>822</v>
      </c>
      <c r="C803" s="5" t="s">
        <v>27</v>
      </c>
      <c r="D803" s="5" t="s">
        <v>26</v>
      </c>
      <c r="E803" s="5">
        <v>1</v>
      </c>
      <c r="F803" s="5">
        <v>0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Q803" s="5">
        <v>20</v>
      </c>
      <c r="R803" s="5">
        <v>25</v>
      </c>
      <c r="S803" s="5" t="s">
        <v>27</v>
      </c>
      <c r="T803" s="5"/>
    </row>
    <row r="804" spans="1:20" x14ac:dyDescent="0.25">
      <c r="A804" s="5">
        <f>797</f>
      </c>
      <c r="B804" s="5" t="s">
        <v>823</v>
      </c>
      <c r="C804" s="5" t="s">
        <v>27</v>
      </c>
      <c r="D804" s="5" t="s">
        <v>26</v>
      </c>
      <c r="E804" s="5">
        <v>1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20</v>
      </c>
      <c r="R804" s="5">
        <v>25</v>
      </c>
      <c r="S804" s="5" t="s">
        <v>27</v>
      </c>
      <c r="T804" s="5"/>
    </row>
    <row r="805" spans="1:20" x14ac:dyDescent="0.25">
      <c r="A805" s="5">
        <f>798</f>
      </c>
      <c r="B805" s="5" t="s">
        <v>824</v>
      </c>
      <c r="C805" s="5" t="s">
        <v>27</v>
      </c>
      <c r="D805" s="5" t="s">
        <v>26</v>
      </c>
      <c r="E805" s="5">
        <v>1</v>
      </c>
      <c r="F805" s="5">
        <v>0</v>
      </c>
      <c r="G805" s="5">
        <v>1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10</v>
      </c>
      <c r="Q805" s="5">
        <v>20</v>
      </c>
      <c r="R805" s="5">
        <v>25</v>
      </c>
      <c r="S805" s="5" t="s">
        <v>27</v>
      </c>
      <c r="T805" s="5"/>
    </row>
    <row r="806" spans="1:20" x14ac:dyDescent="0.25">
      <c r="A806" s="5">
        <f>799</f>
      </c>
      <c r="B806" s="5" t="s">
        <v>825</v>
      </c>
      <c r="C806" s="5" t="s">
        <v>27</v>
      </c>
      <c r="D806" s="5" t="s">
        <v>26</v>
      </c>
      <c r="E806" s="5">
        <v>1</v>
      </c>
      <c r="F806" s="5">
        <v>0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20</v>
      </c>
      <c r="R806" s="5">
        <v>25</v>
      </c>
      <c r="S806" s="5" t="s">
        <v>27</v>
      </c>
      <c r="T806" s="5"/>
    </row>
    <row r="807" spans="1:20" x14ac:dyDescent="0.25">
      <c r="A807" s="5">
        <f>800</f>
      </c>
      <c r="B807" s="5" t="s">
        <v>826</v>
      </c>
      <c r="C807" s="5" t="s">
        <v>27</v>
      </c>
      <c r="D807" s="5" t="s">
        <v>26</v>
      </c>
      <c r="E807" s="5">
        <v>1</v>
      </c>
      <c r="F807" s="5">
        <v>0</v>
      </c>
      <c r="G807" s="5">
        <v>1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10</v>
      </c>
      <c r="Q807" s="5">
        <v>20</v>
      </c>
      <c r="R807" s="5">
        <v>25</v>
      </c>
      <c r="S807" s="5" t="s">
        <v>27</v>
      </c>
      <c r="T807" s="5"/>
    </row>
    <row r="808" spans="1:20" x14ac:dyDescent="0.25">
      <c r="A808" s="5">
        <f>801</f>
      </c>
      <c r="B808" s="5" t="s">
        <v>827</v>
      </c>
      <c r="C808" s="5" t="s">
        <v>27</v>
      </c>
      <c r="D808" s="5" t="s">
        <v>26</v>
      </c>
      <c r="E808" s="5">
        <v>1</v>
      </c>
      <c r="F808" s="5">
        <v>0</v>
      </c>
      <c r="G808" s="5">
        <v>1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20</v>
      </c>
      <c r="R808" s="5">
        <v>25</v>
      </c>
      <c r="S808" s="5" t="s">
        <v>27</v>
      </c>
      <c r="T808" s="5"/>
    </row>
    <row r="809" spans="1:20" x14ac:dyDescent="0.25">
      <c r="A809" s="5">
        <f>802</f>
      </c>
      <c r="B809" s="5" t="s">
        <v>828</v>
      </c>
      <c r="C809" s="5" t="s">
        <v>27</v>
      </c>
      <c r="D809" s="5" t="s">
        <v>26</v>
      </c>
      <c r="E809" s="5">
        <v>1</v>
      </c>
      <c r="F809" s="5">
        <v>0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10</v>
      </c>
      <c r="Q809" s="5">
        <v>20</v>
      </c>
      <c r="R809" s="5">
        <v>25</v>
      </c>
      <c r="S809" s="5" t="s">
        <v>27</v>
      </c>
      <c r="T809" s="5"/>
    </row>
    <row r="810" spans="1:20" x14ac:dyDescent="0.25">
      <c r="A810" s="5">
        <f>803</f>
      </c>
      <c r="B810" s="5" t="s">
        <v>829</v>
      </c>
      <c r="C810" s="5" t="s">
        <v>27</v>
      </c>
      <c r="D810" s="5" t="s">
        <v>26</v>
      </c>
      <c r="E810" s="5">
        <v>1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20</v>
      </c>
      <c r="R810" s="5">
        <v>25</v>
      </c>
      <c r="S810" s="5" t="s">
        <v>27</v>
      </c>
      <c r="T810" s="5"/>
    </row>
    <row r="811" spans="1:20" x14ac:dyDescent="0.25">
      <c r="A811" s="5">
        <f>804</f>
      </c>
      <c r="B811" s="5" t="s">
        <v>830</v>
      </c>
      <c r="C811" s="5" t="s">
        <v>27</v>
      </c>
      <c r="D811" s="5" t="s">
        <v>26</v>
      </c>
      <c r="E811" s="5">
        <v>1</v>
      </c>
      <c r="F811" s="5">
        <v>0</v>
      </c>
      <c r="G811" s="5">
        <v>1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10</v>
      </c>
      <c r="Q811" s="5">
        <v>20</v>
      </c>
      <c r="R811" s="5">
        <v>25</v>
      </c>
      <c r="S811" s="5" t="s">
        <v>27</v>
      </c>
      <c r="T811" s="5"/>
    </row>
    <row r="812" spans="1:20" x14ac:dyDescent="0.25">
      <c r="A812" s="5">
        <f>805</f>
      </c>
      <c r="B812" s="5" t="s">
        <v>831</v>
      </c>
      <c r="C812" s="5" t="s">
        <v>27</v>
      </c>
      <c r="D812" s="5" t="s">
        <v>26</v>
      </c>
      <c r="E812" s="5">
        <v>1</v>
      </c>
      <c r="F812" s="5">
        <v>0</v>
      </c>
      <c r="G812" s="5">
        <v>1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20</v>
      </c>
      <c r="R812" s="5">
        <v>25</v>
      </c>
      <c r="S812" s="5" t="s">
        <v>27</v>
      </c>
      <c r="T812" s="5"/>
    </row>
    <row r="813" spans="1:20" x14ac:dyDescent="0.25">
      <c r="A813" s="5">
        <f>806</f>
      </c>
      <c r="B813" s="5" t="s">
        <v>832</v>
      </c>
      <c r="C813" s="5" t="s">
        <v>27</v>
      </c>
      <c r="D813" s="5" t="s">
        <v>26</v>
      </c>
      <c r="E813" s="5">
        <v>1</v>
      </c>
      <c r="F813" s="5">
        <v>0</v>
      </c>
      <c r="G813" s="5">
        <v>1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20</v>
      </c>
      <c r="R813" s="5">
        <v>25</v>
      </c>
      <c r="S813" s="5" t="s">
        <v>27</v>
      </c>
      <c r="T813" s="5"/>
    </row>
    <row r="814" spans="1:20" x14ac:dyDescent="0.25">
      <c r="A814" s="5">
        <f>807</f>
      </c>
      <c r="B814" s="5" t="s">
        <v>833</v>
      </c>
      <c r="C814" s="5" t="s">
        <v>27</v>
      </c>
      <c r="D814" s="5" t="s">
        <v>26</v>
      </c>
      <c r="E814" s="5">
        <v>1</v>
      </c>
      <c r="F814" s="5">
        <v>0</v>
      </c>
      <c r="G814" s="5">
        <v>1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20</v>
      </c>
      <c r="R814" s="5">
        <v>25</v>
      </c>
      <c r="S814" s="5" t="s">
        <v>27</v>
      </c>
      <c r="T814" s="5"/>
    </row>
    <row r="815" spans="1:20" x14ac:dyDescent="0.25">
      <c r="A815" s="5">
        <f>808</f>
      </c>
      <c r="B815" s="5" t="s">
        <v>834</v>
      </c>
      <c r="C815" s="5" t="s">
        <v>27</v>
      </c>
      <c r="D815" s="5" t="s">
        <v>26</v>
      </c>
      <c r="E815" s="5">
        <v>1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10</v>
      </c>
      <c r="Q815" s="5">
        <v>20</v>
      </c>
      <c r="R815" s="5">
        <v>25</v>
      </c>
      <c r="S815" s="5" t="s">
        <v>27</v>
      </c>
      <c r="T815" s="5"/>
    </row>
    <row r="816" spans="1:20" x14ac:dyDescent="0.25">
      <c r="A816" s="5">
        <f>809</f>
      </c>
      <c r="B816" s="5" t="s">
        <v>835</v>
      </c>
      <c r="C816" s="5" t="s">
        <v>27</v>
      </c>
      <c r="D816" s="5" t="s">
        <v>26</v>
      </c>
      <c r="E816" s="5">
        <v>1</v>
      </c>
      <c r="F816" s="5">
        <v>0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20</v>
      </c>
      <c r="R816" s="5">
        <v>25</v>
      </c>
      <c r="S816" s="5" t="s">
        <v>27</v>
      </c>
      <c r="T816" s="5"/>
    </row>
    <row r="817" spans="1:20" x14ac:dyDescent="0.25">
      <c r="A817" s="5">
        <f>810</f>
      </c>
      <c r="B817" s="5" t="s">
        <v>836</v>
      </c>
      <c r="C817" s="5" t="s">
        <v>27</v>
      </c>
      <c r="D817" s="5" t="s">
        <v>26</v>
      </c>
      <c r="E817" s="5">
        <v>1</v>
      </c>
      <c r="F817" s="5">
        <v>0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10</v>
      </c>
      <c r="Q817" s="5">
        <v>20</v>
      </c>
      <c r="R817" s="5">
        <v>25</v>
      </c>
      <c r="S817" s="5" t="s">
        <v>27</v>
      </c>
      <c r="T817" s="5"/>
    </row>
    <row r="818" spans="1:20" x14ac:dyDescent="0.25">
      <c r="A818" s="5">
        <f>811</f>
      </c>
      <c r="B818" s="5" t="s">
        <v>837</v>
      </c>
      <c r="C818" s="5" t="s">
        <v>27</v>
      </c>
      <c r="D818" s="5" t="s">
        <v>26</v>
      </c>
      <c r="E818" s="5">
        <v>1</v>
      </c>
      <c r="F818" s="5">
        <v>0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20</v>
      </c>
      <c r="R818" s="5">
        <v>25</v>
      </c>
      <c r="S818" s="5" t="s">
        <v>27</v>
      </c>
      <c r="T818" s="5"/>
    </row>
    <row r="819" spans="1:20" x14ac:dyDescent="0.25">
      <c r="A819" s="5">
        <f>812</f>
      </c>
      <c r="B819" s="5" t="s">
        <v>838</v>
      </c>
      <c r="C819" s="5" t="s">
        <v>27</v>
      </c>
      <c r="D819" s="5" t="s">
        <v>26</v>
      </c>
      <c r="E819" s="5">
        <v>1</v>
      </c>
      <c r="F819" s="5">
        <v>0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10</v>
      </c>
      <c r="Q819" s="5">
        <v>20</v>
      </c>
      <c r="R819" s="5">
        <v>25</v>
      </c>
      <c r="S819" s="5" t="s">
        <v>27</v>
      </c>
      <c r="T819" s="5"/>
    </row>
    <row r="820" spans="1:20" x14ac:dyDescent="0.25">
      <c r="A820" s="5">
        <f>813</f>
      </c>
      <c r="B820" s="5" t="s">
        <v>839</v>
      </c>
      <c r="C820" s="5" t="s">
        <v>27</v>
      </c>
      <c r="D820" s="5" t="s">
        <v>26</v>
      </c>
      <c r="E820" s="5">
        <v>1</v>
      </c>
      <c r="F820" s="5">
        <v>0</v>
      </c>
      <c r="G820" s="5">
        <v>1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20</v>
      </c>
      <c r="R820" s="5">
        <v>25</v>
      </c>
      <c r="S820" s="5" t="s">
        <v>27</v>
      </c>
      <c r="T820" s="5"/>
    </row>
    <row r="821" spans="1:20" x14ac:dyDescent="0.25">
      <c r="A821" s="5">
        <f>814</f>
      </c>
      <c r="B821" s="5" t="s">
        <v>840</v>
      </c>
      <c r="C821" s="5" t="s">
        <v>27</v>
      </c>
      <c r="D821" s="5" t="s">
        <v>26</v>
      </c>
      <c r="E821" s="5">
        <v>1</v>
      </c>
      <c r="F821" s="5">
        <v>0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10</v>
      </c>
      <c r="Q821" s="5">
        <v>20</v>
      </c>
      <c r="R821" s="5">
        <v>25</v>
      </c>
      <c r="S821" s="5" t="s">
        <v>27</v>
      </c>
      <c r="T821" s="5"/>
    </row>
    <row r="822" spans="1:20" x14ac:dyDescent="0.25">
      <c r="A822" s="5">
        <f>815</f>
      </c>
      <c r="B822" s="5" t="s">
        <v>841</v>
      </c>
      <c r="C822" s="5" t="s">
        <v>27</v>
      </c>
      <c r="D822" s="5" t="s">
        <v>26</v>
      </c>
      <c r="E822" s="5">
        <v>1</v>
      </c>
      <c r="F822" s="5">
        <v>0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20</v>
      </c>
      <c r="R822" s="5">
        <v>25</v>
      </c>
      <c r="S822" s="5" t="s">
        <v>27</v>
      </c>
      <c r="T822" s="5"/>
    </row>
    <row r="823" spans="1:20" x14ac:dyDescent="0.25">
      <c r="A823" s="5">
        <f>816</f>
      </c>
      <c r="B823" s="5" t="s">
        <v>842</v>
      </c>
      <c r="C823" s="5" t="s">
        <v>27</v>
      </c>
      <c r="D823" s="5" t="s">
        <v>26</v>
      </c>
      <c r="E823" s="5">
        <v>1</v>
      </c>
      <c r="F823" s="5">
        <v>0</v>
      </c>
      <c r="G823" s="5">
        <v>1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10</v>
      </c>
      <c r="Q823" s="5">
        <v>20</v>
      </c>
      <c r="R823" s="5">
        <v>25</v>
      </c>
      <c r="S823" s="5" t="s">
        <v>27</v>
      </c>
      <c r="T823" s="5"/>
    </row>
    <row r="824" spans="1:20" x14ac:dyDescent="0.25">
      <c r="A824" s="5">
        <f>817</f>
      </c>
      <c r="B824" s="5" t="s">
        <v>843</v>
      </c>
      <c r="C824" s="5" t="s">
        <v>27</v>
      </c>
      <c r="D824" s="5" t="s">
        <v>26</v>
      </c>
      <c r="E824" s="5">
        <v>1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20</v>
      </c>
      <c r="R824" s="5">
        <v>25</v>
      </c>
      <c r="S824" s="5" t="s">
        <v>27</v>
      </c>
      <c r="T824" s="5"/>
    </row>
    <row r="825" spans="1:20" x14ac:dyDescent="0.25">
      <c r="A825" s="5">
        <f>818</f>
      </c>
      <c r="B825" s="5" t="s">
        <v>844</v>
      </c>
      <c r="C825" s="5" t="s">
        <v>27</v>
      </c>
      <c r="D825" s="5" t="s">
        <v>26</v>
      </c>
      <c r="E825" s="5">
        <v>1</v>
      </c>
      <c r="F825" s="5">
        <v>0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10</v>
      </c>
      <c r="Q825" s="5">
        <v>20</v>
      </c>
      <c r="R825" s="5">
        <v>25</v>
      </c>
      <c r="S825" s="5" t="s">
        <v>27</v>
      </c>
      <c r="T825" s="5"/>
    </row>
    <row r="826" spans="1:20" x14ac:dyDescent="0.25">
      <c r="A826" s="5">
        <f>819</f>
      </c>
      <c r="B826" s="5" t="s">
        <v>845</v>
      </c>
      <c r="C826" s="5" t="s">
        <v>27</v>
      </c>
      <c r="D826" s="5" t="s">
        <v>26</v>
      </c>
      <c r="E826" s="5">
        <v>1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20</v>
      </c>
      <c r="R826" s="5">
        <v>25</v>
      </c>
      <c r="S826" s="5" t="s">
        <v>27</v>
      </c>
      <c r="T826" s="5"/>
    </row>
    <row r="827" spans="1:20" x14ac:dyDescent="0.25">
      <c r="A827" s="5">
        <f>820</f>
      </c>
      <c r="B827" s="5" t="s">
        <v>846</v>
      </c>
      <c r="C827" s="5" t="s">
        <v>27</v>
      </c>
      <c r="D827" s="5" t="s">
        <v>26</v>
      </c>
      <c r="E827" s="5">
        <v>1</v>
      </c>
      <c r="F827" s="5">
        <v>0</v>
      </c>
      <c r="G827" s="5">
        <v>1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Q827" s="5">
        <v>20</v>
      </c>
      <c r="R827" s="5">
        <v>25</v>
      </c>
      <c r="S827" s="5" t="s">
        <v>27</v>
      </c>
      <c r="T827" s="5"/>
    </row>
    <row r="828" spans="1:20" x14ac:dyDescent="0.25">
      <c r="A828" s="5">
        <f>821</f>
      </c>
      <c r="B828" s="5" t="s">
        <v>847</v>
      </c>
      <c r="C828" s="5" t="s">
        <v>27</v>
      </c>
      <c r="D828" s="5" t="s">
        <v>26</v>
      </c>
      <c r="E828" s="5">
        <v>1</v>
      </c>
      <c r="F828" s="5">
        <v>0</v>
      </c>
      <c r="G828" s="5">
        <v>1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20</v>
      </c>
      <c r="R828" s="5">
        <v>25</v>
      </c>
      <c r="S828" s="5" t="s">
        <v>27</v>
      </c>
      <c r="T828" s="5"/>
    </row>
    <row r="829" spans="1:20" x14ac:dyDescent="0.25">
      <c r="A829" s="5">
        <f>822</f>
      </c>
      <c r="B829" s="5" t="s">
        <v>848</v>
      </c>
      <c r="C829" s="5" t="s">
        <v>27</v>
      </c>
      <c r="D829" s="5" t="s">
        <v>26</v>
      </c>
      <c r="E829" s="5">
        <v>1</v>
      </c>
      <c r="F829" s="5">
        <v>0</v>
      </c>
      <c r="G829" s="5">
        <v>1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10</v>
      </c>
      <c r="Q829" s="5">
        <v>20</v>
      </c>
      <c r="R829" s="5">
        <v>25</v>
      </c>
      <c r="S829" s="5" t="s">
        <v>27</v>
      </c>
      <c r="T829" s="5"/>
    </row>
    <row r="830" spans="1:20" x14ac:dyDescent="0.25">
      <c r="A830" s="5">
        <f>823</f>
      </c>
      <c r="B830" s="5" t="s">
        <v>849</v>
      </c>
      <c r="C830" s="5" t="s">
        <v>27</v>
      </c>
      <c r="D830" s="5" t="s">
        <v>26</v>
      </c>
      <c r="E830" s="5">
        <v>1</v>
      </c>
      <c r="F830" s="5">
        <v>0</v>
      </c>
      <c r="G830" s="5">
        <v>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20</v>
      </c>
      <c r="R830" s="5">
        <v>25</v>
      </c>
      <c r="S830" s="5" t="s">
        <v>27</v>
      </c>
      <c r="T830" s="5"/>
    </row>
    <row r="831" spans="1:20" x14ac:dyDescent="0.25">
      <c r="A831" s="5">
        <f>824</f>
      </c>
      <c r="B831" s="5" t="s">
        <v>850</v>
      </c>
      <c r="C831" s="5" t="s">
        <v>27</v>
      </c>
      <c r="D831" s="5" t="s">
        <v>26</v>
      </c>
      <c r="E831" s="5">
        <v>1</v>
      </c>
      <c r="F831" s="5">
        <v>0</v>
      </c>
      <c r="G831" s="5">
        <v>1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10</v>
      </c>
      <c r="Q831" s="5">
        <v>20</v>
      </c>
      <c r="R831" s="5">
        <v>25</v>
      </c>
      <c r="S831" s="5" t="s">
        <v>27</v>
      </c>
      <c r="T831" s="5"/>
    </row>
    <row r="832" spans="1:20" x14ac:dyDescent="0.25">
      <c r="A832" s="5">
        <f>825</f>
      </c>
      <c r="B832" s="5" t="s">
        <v>851</v>
      </c>
      <c r="C832" s="5" t="s">
        <v>27</v>
      </c>
      <c r="D832" s="5" t="s">
        <v>26</v>
      </c>
      <c r="E832" s="5">
        <v>1</v>
      </c>
      <c r="F832" s="5">
        <v>0</v>
      </c>
      <c r="G832" s="5">
        <v>1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20</v>
      </c>
      <c r="R832" s="5">
        <v>25</v>
      </c>
      <c r="S832" s="5" t="s">
        <v>27</v>
      </c>
      <c r="T832" s="5"/>
    </row>
    <row r="833" spans="1:20" x14ac:dyDescent="0.25">
      <c r="A833" s="5">
        <f>826</f>
      </c>
      <c r="B833" s="5" t="s">
        <v>852</v>
      </c>
      <c r="C833" s="5" t="s">
        <v>27</v>
      </c>
      <c r="D833" s="5" t="s">
        <v>26</v>
      </c>
      <c r="E833" s="5">
        <v>1</v>
      </c>
      <c r="F833" s="5">
        <v>0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Q833" s="5">
        <v>20</v>
      </c>
      <c r="R833" s="5">
        <v>25</v>
      </c>
      <c r="S833" s="5" t="s">
        <v>27</v>
      </c>
      <c r="T833" s="5"/>
    </row>
    <row r="834" spans="1:20" x14ac:dyDescent="0.25">
      <c r="A834" s="5">
        <f>827</f>
      </c>
      <c r="B834" s="5" t="s">
        <v>853</v>
      </c>
      <c r="C834" s="5" t="s">
        <v>27</v>
      </c>
      <c r="D834" s="5" t="s">
        <v>26</v>
      </c>
      <c r="E834" s="5">
        <v>1</v>
      </c>
      <c r="F834" s="5">
        <v>0</v>
      </c>
      <c r="G834" s="5">
        <v>1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20</v>
      </c>
      <c r="R834" s="5">
        <v>25</v>
      </c>
      <c r="S834" s="5" t="s">
        <v>27</v>
      </c>
      <c r="T834" s="5"/>
    </row>
    <row r="835" spans="1:20" x14ac:dyDescent="0.25">
      <c r="A835" s="5">
        <f>828</f>
      </c>
      <c r="B835" s="5" t="s">
        <v>854</v>
      </c>
      <c r="C835" s="5" t="s">
        <v>27</v>
      </c>
      <c r="D835" s="5" t="s">
        <v>26</v>
      </c>
      <c r="E835" s="5">
        <v>1</v>
      </c>
      <c r="F835" s="5">
        <v>0</v>
      </c>
      <c r="G835" s="5">
        <v>1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10</v>
      </c>
      <c r="Q835" s="5">
        <v>20</v>
      </c>
      <c r="R835" s="5">
        <v>25</v>
      </c>
      <c r="S835" s="5" t="s">
        <v>27</v>
      </c>
      <c r="T835" s="5"/>
    </row>
    <row r="836" spans="1:20" x14ac:dyDescent="0.25">
      <c r="A836" s="5">
        <f>829</f>
      </c>
      <c r="B836" s="5" t="s">
        <v>855</v>
      </c>
      <c r="C836" s="5" t="s">
        <v>27</v>
      </c>
      <c r="D836" s="5" t="s">
        <v>26</v>
      </c>
      <c r="E836" s="5">
        <v>1</v>
      </c>
      <c r="F836" s="5">
        <v>0</v>
      </c>
      <c r="G836" s="5">
        <v>1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20</v>
      </c>
      <c r="R836" s="5">
        <v>25</v>
      </c>
      <c r="S836" s="5" t="s">
        <v>27</v>
      </c>
      <c r="T836" s="5"/>
    </row>
    <row r="837" spans="1:20" x14ac:dyDescent="0.25">
      <c r="A837" s="5">
        <f>830</f>
      </c>
      <c r="B837" s="5" t="s">
        <v>856</v>
      </c>
      <c r="C837" s="5" t="s">
        <v>27</v>
      </c>
      <c r="D837" s="5" t="s">
        <v>26</v>
      </c>
      <c r="E837" s="5">
        <v>1</v>
      </c>
      <c r="F837" s="5">
        <v>0</v>
      </c>
      <c r="G837" s="5">
        <v>1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10</v>
      </c>
      <c r="Q837" s="5">
        <v>20</v>
      </c>
      <c r="R837" s="5">
        <v>25</v>
      </c>
      <c r="S837" s="5" t="s">
        <v>27</v>
      </c>
      <c r="T837" s="5"/>
    </row>
    <row r="838" spans="1:20" x14ac:dyDescent="0.25">
      <c r="A838" s="5">
        <f>831</f>
      </c>
      <c r="B838" s="5" t="s">
        <v>857</v>
      </c>
      <c r="C838" s="5" t="s">
        <v>27</v>
      </c>
      <c r="D838" s="5" t="s">
        <v>26</v>
      </c>
      <c r="E838" s="5">
        <v>1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20</v>
      </c>
      <c r="R838" s="5">
        <v>25</v>
      </c>
      <c r="S838" s="5" t="s">
        <v>27</v>
      </c>
      <c r="T838" s="5"/>
    </row>
    <row r="839" spans="1:20" x14ac:dyDescent="0.25">
      <c r="A839" s="5">
        <f>832</f>
      </c>
      <c r="B839" s="5" t="s">
        <v>858</v>
      </c>
      <c r="C839" s="5" t="s">
        <v>27</v>
      </c>
      <c r="D839" s="5" t="s">
        <v>26</v>
      </c>
      <c r="E839" s="5">
        <v>1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10</v>
      </c>
      <c r="Q839" s="5">
        <v>20</v>
      </c>
      <c r="R839" s="5">
        <v>25</v>
      </c>
      <c r="S839" s="5" t="s">
        <v>27</v>
      </c>
      <c r="T839" s="5"/>
    </row>
    <row r="840" spans="1:20" x14ac:dyDescent="0.25">
      <c r="A840" s="5">
        <f>833</f>
      </c>
      <c r="B840" s="5" t="s">
        <v>859</v>
      </c>
      <c r="C840" s="5" t="s">
        <v>27</v>
      </c>
      <c r="D840" s="5" t="s">
        <v>26</v>
      </c>
      <c r="E840" s="5">
        <v>1</v>
      </c>
      <c r="F840" s="5">
        <v>0</v>
      </c>
      <c r="G840" s="5">
        <v>1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20</v>
      </c>
      <c r="R840" s="5">
        <v>25</v>
      </c>
      <c r="S840" s="5" t="s">
        <v>27</v>
      </c>
      <c r="T840" s="5"/>
    </row>
    <row r="841" spans="1:20" x14ac:dyDescent="0.25">
      <c r="A841" s="5">
        <f>834</f>
      </c>
      <c r="B841" s="5" t="s">
        <v>860</v>
      </c>
      <c r="C841" s="5" t="s">
        <v>27</v>
      </c>
      <c r="D841" s="5" t="s">
        <v>26</v>
      </c>
      <c r="E841" s="5">
        <v>1</v>
      </c>
      <c r="F841" s="5">
        <v>0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10</v>
      </c>
      <c r="Q841" s="5">
        <v>20</v>
      </c>
      <c r="R841" s="5">
        <v>25</v>
      </c>
      <c r="S841" s="5" t="s">
        <v>27</v>
      </c>
      <c r="T841" s="5"/>
    </row>
    <row r="842" spans="1:20" x14ac:dyDescent="0.25">
      <c r="A842" s="5">
        <f>835</f>
      </c>
      <c r="B842" s="5" t="s">
        <v>861</v>
      </c>
      <c r="C842" s="5" t="s">
        <v>27</v>
      </c>
      <c r="D842" s="5" t="s">
        <v>26</v>
      </c>
      <c r="E842" s="5">
        <v>1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20</v>
      </c>
      <c r="R842" s="5">
        <v>25</v>
      </c>
      <c r="S842" s="5" t="s">
        <v>27</v>
      </c>
      <c r="T842" s="5"/>
    </row>
    <row r="843" spans="1:20" x14ac:dyDescent="0.25">
      <c r="A843" s="5">
        <f>836</f>
      </c>
      <c r="B843" s="5" t="s">
        <v>862</v>
      </c>
      <c r="C843" s="5" t="s">
        <v>27</v>
      </c>
      <c r="D843" s="5" t="s">
        <v>26</v>
      </c>
      <c r="E843" s="5">
        <v>1</v>
      </c>
      <c r="F843" s="5">
        <v>0</v>
      </c>
      <c r="G843" s="5">
        <v>1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10</v>
      </c>
      <c r="Q843" s="5">
        <v>20</v>
      </c>
      <c r="R843" s="5">
        <v>25</v>
      </c>
      <c r="S843" s="5" t="s">
        <v>27</v>
      </c>
      <c r="T843" s="5"/>
    </row>
    <row r="844" spans="1:20" x14ac:dyDescent="0.25">
      <c r="A844" s="5">
        <f>837</f>
      </c>
      <c r="B844" s="5" t="s">
        <v>863</v>
      </c>
      <c r="C844" s="5" t="s">
        <v>27</v>
      </c>
      <c r="D844" s="5" t="s">
        <v>26</v>
      </c>
      <c r="E844" s="5">
        <v>1</v>
      </c>
      <c r="F844" s="5">
        <v>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20</v>
      </c>
      <c r="R844" s="5">
        <v>25</v>
      </c>
      <c r="S844" s="5" t="s">
        <v>27</v>
      </c>
      <c r="T844" s="5"/>
    </row>
    <row r="845" spans="1:20" x14ac:dyDescent="0.25">
      <c r="A845" s="5">
        <f>838</f>
      </c>
      <c r="B845" s="5" t="s">
        <v>864</v>
      </c>
      <c r="C845" s="5" t="s">
        <v>27</v>
      </c>
      <c r="D845" s="5" t="s">
        <v>26</v>
      </c>
      <c r="E845" s="5">
        <v>1</v>
      </c>
      <c r="F845" s="5">
        <v>0</v>
      </c>
      <c r="G845" s="5">
        <v>1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10</v>
      </c>
      <c r="Q845" s="5">
        <v>20</v>
      </c>
      <c r="R845" s="5">
        <v>25</v>
      </c>
      <c r="S845" s="5" t="s">
        <v>27</v>
      </c>
      <c r="T845" s="5"/>
    </row>
    <row r="846" spans="1:20" x14ac:dyDescent="0.25">
      <c r="A846" s="5">
        <f>839</f>
      </c>
      <c r="B846" s="5" t="s">
        <v>865</v>
      </c>
      <c r="C846" s="5" t="s">
        <v>27</v>
      </c>
      <c r="D846" s="5" t="s">
        <v>26</v>
      </c>
      <c r="E846" s="5">
        <v>1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20</v>
      </c>
      <c r="R846" s="5">
        <v>25</v>
      </c>
      <c r="S846" s="5" t="s">
        <v>27</v>
      </c>
      <c r="T846" s="5"/>
    </row>
    <row r="847" spans="1:20" x14ac:dyDescent="0.25">
      <c r="A847" s="5">
        <f>840</f>
      </c>
      <c r="B847" s="5" t="s">
        <v>866</v>
      </c>
      <c r="C847" s="5" t="s">
        <v>27</v>
      </c>
      <c r="D847" s="5" t="s">
        <v>26</v>
      </c>
      <c r="E847" s="5">
        <v>1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10</v>
      </c>
      <c r="Q847" s="5">
        <v>20</v>
      </c>
      <c r="R847" s="5">
        <v>25</v>
      </c>
      <c r="S847" s="5" t="s">
        <v>27</v>
      </c>
      <c r="T847" s="5"/>
    </row>
    <row r="848" spans="1:20" x14ac:dyDescent="0.25">
      <c r="A848" s="5">
        <f>841</f>
      </c>
      <c r="B848" s="5" t="s">
        <v>867</v>
      </c>
      <c r="C848" s="5" t="s">
        <v>27</v>
      </c>
      <c r="D848" s="5" t="s">
        <v>26</v>
      </c>
      <c r="E848" s="5">
        <v>1</v>
      </c>
      <c r="F848" s="5">
        <v>0</v>
      </c>
      <c r="G848" s="5">
        <v>1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20</v>
      </c>
      <c r="R848" s="5">
        <v>25</v>
      </c>
      <c r="S848" s="5" t="s">
        <v>27</v>
      </c>
      <c r="T848" s="5"/>
    </row>
    <row r="849" spans="1:20" x14ac:dyDescent="0.25">
      <c r="A849" s="5">
        <f>842</f>
      </c>
      <c r="B849" s="5" t="s">
        <v>868</v>
      </c>
      <c r="C849" s="5" t="s">
        <v>27</v>
      </c>
      <c r="D849" s="5" t="s">
        <v>26</v>
      </c>
      <c r="E849" s="5">
        <v>1</v>
      </c>
      <c r="F849" s="5">
        <v>0</v>
      </c>
      <c r="G849" s="5">
        <v>1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10</v>
      </c>
      <c r="Q849" s="5">
        <v>20</v>
      </c>
      <c r="R849" s="5">
        <v>25</v>
      </c>
      <c r="S849" s="5" t="s">
        <v>27</v>
      </c>
      <c r="T849" s="5"/>
    </row>
    <row r="850" spans="1:20" x14ac:dyDescent="0.25">
      <c r="A850" s="5">
        <f>843</f>
      </c>
      <c r="B850" s="5" t="s">
        <v>869</v>
      </c>
      <c r="C850" s="5" t="s">
        <v>27</v>
      </c>
      <c r="D850" s="5" t="s">
        <v>26</v>
      </c>
      <c r="E850" s="5">
        <v>1</v>
      </c>
      <c r="F850" s="5">
        <v>0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20</v>
      </c>
      <c r="R850" s="5">
        <v>25</v>
      </c>
      <c r="S850" s="5" t="s">
        <v>27</v>
      </c>
      <c r="T850" s="5"/>
    </row>
    <row r="851" spans="1:20" x14ac:dyDescent="0.25">
      <c r="A851" s="5">
        <f>844</f>
      </c>
      <c r="B851" s="5" t="s">
        <v>870</v>
      </c>
      <c r="C851" s="5" t="s">
        <v>27</v>
      </c>
      <c r="D851" s="5" t="s">
        <v>26</v>
      </c>
      <c r="E851" s="5">
        <v>1</v>
      </c>
      <c r="F851" s="5">
        <v>0</v>
      </c>
      <c r="G851" s="5">
        <v>1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10</v>
      </c>
      <c r="Q851" s="5">
        <v>20</v>
      </c>
      <c r="R851" s="5">
        <v>25</v>
      </c>
      <c r="S851" s="5" t="s">
        <v>27</v>
      </c>
      <c r="T851" s="5"/>
    </row>
    <row r="852" spans="1:20" x14ac:dyDescent="0.25">
      <c r="A852" s="5">
        <f>845</f>
      </c>
      <c r="B852" s="5" t="s">
        <v>871</v>
      </c>
      <c r="C852" s="5" t="s">
        <v>27</v>
      </c>
      <c r="D852" s="5" t="s">
        <v>26</v>
      </c>
      <c r="E852" s="5">
        <v>1</v>
      </c>
      <c r="F852" s="5">
        <v>0</v>
      </c>
      <c r="G852" s="5">
        <v>1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20</v>
      </c>
      <c r="R852" s="5">
        <v>25</v>
      </c>
      <c r="S852" s="5" t="s">
        <v>27</v>
      </c>
      <c r="T852" s="5"/>
    </row>
    <row r="853" spans="1:20" x14ac:dyDescent="0.25">
      <c r="A853" s="5">
        <f>846</f>
      </c>
      <c r="B853" s="5" t="s">
        <v>872</v>
      </c>
      <c r="C853" s="5" t="s">
        <v>27</v>
      </c>
      <c r="D853" s="5" t="s">
        <v>26</v>
      </c>
      <c r="E853" s="5">
        <v>1</v>
      </c>
      <c r="F853" s="5">
        <v>0</v>
      </c>
      <c r="G853" s="5">
        <v>1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10</v>
      </c>
      <c r="Q853" s="5">
        <v>20</v>
      </c>
      <c r="R853" s="5">
        <v>25</v>
      </c>
      <c r="S853" s="5" t="s">
        <v>27</v>
      </c>
      <c r="T853" s="5"/>
    </row>
    <row r="854" spans="1:20" x14ac:dyDescent="0.25">
      <c r="A854" s="5">
        <f>847</f>
      </c>
      <c r="B854" s="5" t="s">
        <v>873</v>
      </c>
      <c r="C854" s="5" t="s">
        <v>27</v>
      </c>
      <c r="D854" s="5" t="s">
        <v>26</v>
      </c>
      <c r="E854" s="5">
        <v>1</v>
      </c>
      <c r="F854" s="5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20</v>
      </c>
      <c r="R854" s="5">
        <v>25</v>
      </c>
      <c r="S854" s="5" t="s">
        <v>27</v>
      </c>
      <c r="T854" s="5"/>
    </row>
    <row r="855" spans="1:20" x14ac:dyDescent="0.25">
      <c r="A855" s="5">
        <f>848</f>
      </c>
      <c r="B855" s="5" t="s">
        <v>874</v>
      </c>
      <c r="C855" s="5" t="s">
        <v>27</v>
      </c>
      <c r="D855" s="5" t="s">
        <v>26</v>
      </c>
      <c r="E855" s="5">
        <v>1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10</v>
      </c>
      <c r="Q855" s="5">
        <v>20</v>
      </c>
      <c r="R855" s="5">
        <v>25</v>
      </c>
      <c r="S855" s="5" t="s">
        <v>27</v>
      </c>
      <c r="T855" s="5"/>
    </row>
    <row r="856" spans="1:20" x14ac:dyDescent="0.25">
      <c r="A856" s="5">
        <f>849</f>
      </c>
      <c r="B856" s="5" t="s">
        <v>875</v>
      </c>
      <c r="C856" s="5" t="s">
        <v>27</v>
      </c>
      <c r="D856" s="5" t="s">
        <v>26</v>
      </c>
      <c r="E856" s="5">
        <v>1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20</v>
      </c>
      <c r="R856" s="5">
        <v>25</v>
      </c>
      <c r="S856" s="5" t="s">
        <v>27</v>
      </c>
      <c r="T856" s="5"/>
    </row>
    <row r="857" spans="1:20" x14ac:dyDescent="0.25">
      <c r="A857" s="5">
        <f>850</f>
      </c>
      <c r="B857" s="5" t="s">
        <v>876</v>
      </c>
      <c r="C857" s="5" t="s">
        <v>27</v>
      </c>
      <c r="D857" s="5" t="s">
        <v>26</v>
      </c>
      <c r="E857" s="5">
        <v>1</v>
      </c>
      <c r="F857" s="5">
        <v>0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10</v>
      </c>
      <c r="Q857" s="5">
        <v>20</v>
      </c>
      <c r="R857" s="5">
        <v>25</v>
      </c>
      <c r="S857" s="5" t="s">
        <v>27</v>
      </c>
      <c r="T857" s="5"/>
    </row>
    <row r="858" spans="1:20" x14ac:dyDescent="0.25">
      <c r="A858" s="5">
        <f>851</f>
      </c>
      <c r="B858" s="5" t="s">
        <v>877</v>
      </c>
      <c r="C858" s="5" t="s">
        <v>27</v>
      </c>
      <c r="D858" s="5" t="s">
        <v>26</v>
      </c>
      <c r="E858" s="5">
        <v>1</v>
      </c>
      <c r="F858" s="5">
        <v>0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20</v>
      </c>
      <c r="R858" s="5">
        <v>25</v>
      </c>
      <c r="S858" s="5" t="s">
        <v>27</v>
      </c>
      <c r="T858" s="5"/>
    </row>
    <row r="859" spans="1:20" x14ac:dyDescent="0.25">
      <c r="A859" s="5">
        <f>852</f>
      </c>
      <c r="B859" s="5" t="s">
        <v>878</v>
      </c>
      <c r="C859" s="5" t="s">
        <v>27</v>
      </c>
      <c r="D859" s="5" t="s">
        <v>26</v>
      </c>
      <c r="E859" s="5">
        <v>1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10</v>
      </c>
      <c r="Q859" s="5">
        <v>20</v>
      </c>
      <c r="R859" s="5">
        <v>25</v>
      </c>
      <c r="S859" s="5" t="s">
        <v>27</v>
      </c>
      <c r="T859" s="5"/>
    </row>
    <row r="860" spans="1:20" x14ac:dyDescent="0.25">
      <c r="A860" s="5">
        <f>853</f>
      </c>
      <c r="B860" s="5" t="s">
        <v>879</v>
      </c>
      <c r="C860" s="5" t="s">
        <v>27</v>
      </c>
      <c r="D860" s="5" t="s">
        <v>26</v>
      </c>
      <c r="E860" s="5">
        <v>1</v>
      </c>
      <c r="F860" s="5">
        <v>0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20</v>
      </c>
      <c r="R860" s="5">
        <v>25</v>
      </c>
      <c r="S860" s="5" t="s">
        <v>27</v>
      </c>
      <c r="T860" s="5"/>
    </row>
    <row r="861" spans="1:20" x14ac:dyDescent="0.25">
      <c r="A861" s="5">
        <f>854</f>
      </c>
      <c r="B861" s="5" t="s">
        <v>880</v>
      </c>
      <c r="C861" s="5" t="s">
        <v>27</v>
      </c>
      <c r="D861" s="5" t="s">
        <v>26</v>
      </c>
      <c r="E861" s="5">
        <v>1</v>
      </c>
      <c r="F861" s="5">
        <v>0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10</v>
      </c>
      <c r="Q861" s="5">
        <v>20</v>
      </c>
      <c r="R861" s="5">
        <v>25</v>
      </c>
      <c r="S861" s="5" t="s">
        <v>27</v>
      </c>
      <c r="T861" s="5"/>
    </row>
    <row r="862" spans="1:20" x14ac:dyDescent="0.25">
      <c r="A862" s="5">
        <f>855</f>
      </c>
      <c r="B862" s="5" t="s">
        <v>881</v>
      </c>
      <c r="C862" s="5" t="s">
        <v>27</v>
      </c>
      <c r="D862" s="5" t="s">
        <v>26</v>
      </c>
      <c r="E862" s="5">
        <v>1</v>
      </c>
      <c r="F862" s="5">
        <v>0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20</v>
      </c>
      <c r="R862" s="5">
        <v>25</v>
      </c>
      <c r="S862" s="5" t="s">
        <v>27</v>
      </c>
      <c r="T862" s="5"/>
    </row>
    <row r="863" spans="1:20" x14ac:dyDescent="0.25">
      <c r="A863" s="5">
        <f>856</f>
      </c>
      <c r="B863" s="5" t="s">
        <v>882</v>
      </c>
      <c r="C863" s="5" t="s">
        <v>27</v>
      </c>
      <c r="D863" s="5" t="s">
        <v>26</v>
      </c>
      <c r="E863" s="5">
        <v>1</v>
      </c>
      <c r="F863" s="5">
        <v>0</v>
      </c>
      <c r="G863" s="5">
        <v>1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20</v>
      </c>
      <c r="R863" s="5">
        <v>25</v>
      </c>
      <c r="S863" s="5" t="s">
        <v>27</v>
      </c>
      <c r="T863" s="5"/>
    </row>
    <row r="864" spans="1:20" x14ac:dyDescent="0.25">
      <c r="A864" s="5">
        <f>857</f>
      </c>
      <c r="B864" s="5" t="s">
        <v>883</v>
      </c>
      <c r="C864" s="5" t="s">
        <v>27</v>
      </c>
      <c r="D864" s="5" t="s">
        <v>26</v>
      </c>
      <c r="E864" s="5">
        <v>1</v>
      </c>
      <c r="F864" s="5">
        <v>0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20</v>
      </c>
      <c r="R864" s="5">
        <v>25</v>
      </c>
      <c r="S864" s="5" t="s">
        <v>27</v>
      </c>
      <c r="T864" s="5"/>
    </row>
    <row r="865" spans="1:20" x14ac:dyDescent="0.25">
      <c r="A865" s="5">
        <f>858</f>
      </c>
      <c r="B865" s="5" t="s">
        <v>884</v>
      </c>
      <c r="C865" s="5" t="s">
        <v>27</v>
      </c>
      <c r="D865" s="5" t="s">
        <v>26</v>
      </c>
      <c r="E865" s="5">
        <v>1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10</v>
      </c>
      <c r="Q865" s="5">
        <v>20</v>
      </c>
      <c r="R865" s="5">
        <v>25</v>
      </c>
      <c r="S865" s="5" t="s">
        <v>27</v>
      </c>
      <c r="T865" s="5"/>
    </row>
    <row r="866" spans="1:20" x14ac:dyDescent="0.25">
      <c r="A866" s="5">
        <f>859</f>
      </c>
      <c r="B866" s="5" t="s">
        <v>885</v>
      </c>
      <c r="C866" s="5" t="s">
        <v>27</v>
      </c>
      <c r="D866" s="5" t="s">
        <v>26</v>
      </c>
      <c r="E866" s="5">
        <v>1</v>
      </c>
      <c r="F866" s="5">
        <v>0</v>
      </c>
      <c r="G866" s="5">
        <v>1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20</v>
      </c>
      <c r="R866" s="5">
        <v>25</v>
      </c>
      <c r="S866" s="5" t="s">
        <v>27</v>
      </c>
      <c r="T866" s="5"/>
    </row>
    <row r="867" spans="1:20" x14ac:dyDescent="0.25">
      <c r="A867" s="5">
        <f>860</f>
      </c>
      <c r="B867" s="5" t="s">
        <v>886</v>
      </c>
      <c r="C867" s="5" t="s">
        <v>27</v>
      </c>
      <c r="D867" s="5" t="s">
        <v>26</v>
      </c>
      <c r="E867" s="5">
        <v>1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10</v>
      </c>
      <c r="Q867" s="5">
        <v>20</v>
      </c>
      <c r="R867" s="5">
        <v>25</v>
      </c>
      <c r="S867" s="5" t="s">
        <v>27</v>
      </c>
      <c r="T867" s="5"/>
    </row>
    <row r="868" spans="1:20" x14ac:dyDescent="0.25">
      <c r="A868" s="5">
        <f>861</f>
      </c>
      <c r="B868" s="5" t="s">
        <v>887</v>
      </c>
      <c r="C868" s="5" t="s">
        <v>27</v>
      </c>
      <c r="D868" s="5" t="s">
        <v>26</v>
      </c>
      <c r="E868" s="5">
        <v>1</v>
      </c>
      <c r="F868" s="5">
        <v>0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20</v>
      </c>
      <c r="R868" s="5">
        <v>25</v>
      </c>
      <c r="S868" s="5" t="s">
        <v>27</v>
      </c>
      <c r="T868" s="5"/>
    </row>
    <row r="869" spans="1:20" x14ac:dyDescent="0.25">
      <c r="A869" s="5">
        <f>862</f>
      </c>
      <c r="B869" s="5" t="s">
        <v>888</v>
      </c>
      <c r="C869" s="5" t="s">
        <v>27</v>
      </c>
      <c r="D869" s="5" t="s">
        <v>26</v>
      </c>
      <c r="E869" s="5">
        <v>1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10</v>
      </c>
      <c r="Q869" s="5">
        <v>20</v>
      </c>
      <c r="R869" s="5">
        <v>25</v>
      </c>
      <c r="S869" s="5" t="s">
        <v>27</v>
      </c>
      <c r="T869" s="5"/>
    </row>
    <row r="870" spans="1:20" x14ac:dyDescent="0.25">
      <c r="A870" s="5">
        <f>863</f>
      </c>
      <c r="B870" s="5" t="s">
        <v>889</v>
      </c>
      <c r="C870" s="5" t="s">
        <v>27</v>
      </c>
      <c r="D870" s="5" t="s">
        <v>26</v>
      </c>
      <c r="E870" s="5">
        <v>1</v>
      </c>
      <c r="F870" s="5">
        <v>0</v>
      </c>
      <c r="G870" s="5">
        <v>1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20</v>
      </c>
      <c r="R870" s="5">
        <v>25</v>
      </c>
      <c r="S870" s="5" t="s">
        <v>27</v>
      </c>
      <c r="T870" s="5"/>
    </row>
    <row r="871" spans="1:20" x14ac:dyDescent="0.25">
      <c r="A871" s="5">
        <f>864</f>
      </c>
      <c r="B871" s="5" t="s">
        <v>890</v>
      </c>
      <c r="C871" s="5" t="s">
        <v>27</v>
      </c>
      <c r="D871" s="5" t="s">
        <v>26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10</v>
      </c>
      <c r="Q871" s="5">
        <v>20</v>
      </c>
      <c r="R871" s="5">
        <v>25</v>
      </c>
      <c r="S871" s="5" t="s">
        <v>27</v>
      </c>
      <c r="T871" s="5"/>
    </row>
    <row r="872" spans="1:20" x14ac:dyDescent="0.25">
      <c r="A872" s="5">
        <f>865</f>
      </c>
      <c r="B872" s="5" t="s">
        <v>891</v>
      </c>
      <c r="C872" s="5" t="s">
        <v>27</v>
      </c>
      <c r="D872" s="5" t="s">
        <v>26</v>
      </c>
      <c r="E872" s="5">
        <v>1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20</v>
      </c>
      <c r="R872" s="5">
        <v>25</v>
      </c>
      <c r="S872" s="5" t="s">
        <v>27</v>
      </c>
      <c r="T872" s="5"/>
    </row>
    <row r="873" spans="1:20" x14ac:dyDescent="0.25">
      <c r="A873" s="5">
        <f>866</f>
      </c>
      <c r="B873" s="5" t="s">
        <v>892</v>
      </c>
      <c r="C873" s="5" t="s">
        <v>27</v>
      </c>
      <c r="D873" s="5" t="s">
        <v>26</v>
      </c>
      <c r="E873" s="5">
        <v>1</v>
      </c>
      <c r="F873" s="5">
        <v>0</v>
      </c>
      <c r="G873" s="5">
        <v>1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10</v>
      </c>
      <c r="Q873" s="5">
        <v>20</v>
      </c>
      <c r="R873" s="5">
        <v>25</v>
      </c>
      <c r="S873" s="5" t="s">
        <v>27</v>
      </c>
      <c r="T873" s="5"/>
    </row>
    <row r="874" spans="1:20" x14ac:dyDescent="0.25">
      <c r="A874" s="5">
        <f>867</f>
      </c>
      <c r="B874" s="5" t="s">
        <v>893</v>
      </c>
      <c r="C874" s="5" t="s">
        <v>27</v>
      </c>
      <c r="D874" s="5" t="s">
        <v>26</v>
      </c>
      <c r="E874" s="5">
        <v>1</v>
      </c>
      <c r="F874" s="5">
        <v>0</v>
      </c>
      <c r="G874" s="5">
        <v>1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20</v>
      </c>
      <c r="R874" s="5">
        <v>25</v>
      </c>
      <c r="S874" s="5" t="s">
        <v>27</v>
      </c>
      <c r="T874" s="5"/>
    </row>
    <row r="875" spans="1:20" x14ac:dyDescent="0.25">
      <c r="A875" s="5">
        <f>868</f>
      </c>
      <c r="B875" s="5" t="s">
        <v>894</v>
      </c>
      <c r="C875" s="5" t="s">
        <v>27</v>
      </c>
      <c r="D875" s="5" t="s">
        <v>26</v>
      </c>
      <c r="E875" s="5">
        <v>1</v>
      </c>
      <c r="F875" s="5">
        <v>0</v>
      </c>
      <c r="G875" s="5">
        <v>1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10</v>
      </c>
      <c r="Q875" s="5">
        <v>20</v>
      </c>
      <c r="R875" s="5">
        <v>25</v>
      </c>
      <c r="S875" s="5" t="s">
        <v>27</v>
      </c>
      <c r="T875" s="5"/>
    </row>
    <row r="876" spans="1:20" x14ac:dyDescent="0.25">
      <c r="A876" s="5">
        <f>869</f>
      </c>
      <c r="B876" s="5" t="s">
        <v>895</v>
      </c>
      <c r="C876" s="5" t="s">
        <v>27</v>
      </c>
      <c r="D876" s="5" t="s">
        <v>26</v>
      </c>
      <c r="E876" s="5">
        <v>1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20</v>
      </c>
      <c r="R876" s="5">
        <v>25</v>
      </c>
      <c r="S876" s="5" t="s">
        <v>27</v>
      </c>
      <c r="T876" s="5"/>
    </row>
    <row r="877" spans="1:20" x14ac:dyDescent="0.25">
      <c r="A877" s="5">
        <f>870</f>
      </c>
      <c r="B877" s="5" t="s">
        <v>896</v>
      </c>
      <c r="C877" s="5" t="s">
        <v>27</v>
      </c>
      <c r="D877" s="5" t="s">
        <v>26</v>
      </c>
      <c r="E877" s="5">
        <v>1</v>
      </c>
      <c r="F877" s="5">
        <v>0</v>
      </c>
      <c r="G877" s="5">
        <v>1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10</v>
      </c>
      <c r="Q877" s="5">
        <v>20</v>
      </c>
      <c r="R877" s="5">
        <v>25</v>
      </c>
      <c r="S877" s="5" t="s">
        <v>27</v>
      </c>
      <c r="T877" s="5"/>
    </row>
    <row r="878" spans="1:20" x14ac:dyDescent="0.25">
      <c r="A878" s="5">
        <f>871</f>
      </c>
      <c r="B878" s="5" t="s">
        <v>897</v>
      </c>
      <c r="C878" s="5" t="s">
        <v>27</v>
      </c>
      <c r="D878" s="5" t="s">
        <v>26</v>
      </c>
      <c r="E878" s="5">
        <v>1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20</v>
      </c>
      <c r="R878" s="5">
        <v>25</v>
      </c>
      <c r="S878" s="5" t="s">
        <v>27</v>
      </c>
      <c r="T878" s="5"/>
    </row>
    <row r="879" spans="1:20" x14ac:dyDescent="0.25">
      <c r="A879" s="5">
        <f>872</f>
      </c>
      <c r="B879" s="5" t="s">
        <v>898</v>
      </c>
      <c r="C879" s="5" t="s">
        <v>27</v>
      </c>
      <c r="D879" s="5" t="s">
        <v>26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10</v>
      </c>
      <c r="Q879" s="5">
        <v>20</v>
      </c>
      <c r="R879" s="5">
        <v>25</v>
      </c>
      <c r="S879" s="5" t="s">
        <v>27</v>
      </c>
      <c r="T879" s="5"/>
    </row>
    <row r="880" spans="1:20" x14ac:dyDescent="0.25">
      <c r="A880" s="5">
        <f>873</f>
      </c>
      <c r="B880" s="5" t="s">
        <v>899</v>
      </c>
      <c r="C880" s="5" t="s">
        <v>27</v>
      </c>
      <c r="D880" s="5" t="s">
        <v>26</v>
      </c>
      <c r="E880" s="5">
        <v>1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20</v>
      </c>
      <c r="R880" s="5">
        <v>25</v>
      </c>
      <c r="S880" s="5" t="s">
        <v>27</v>
      </c>
      <c r="T880" s="5"/>
    </row>
    <row r="881" spans="1:20" x14ac:dyDescent="0.25">
      <c r="A881" s="5">
        <f>874</f>
      </c>
      <c r="B881" s="5" t="s">
        <v>900</v>
      </c>
      <c r="C881" s="5" t="s">
        <v>27</v>
      </c>
      <c r="D881" s="5" t="s">
        <v>26</v>
      </c>
      <c r="E881" s="5">
        <v>1</v>
      </c>
      <c r="F881" s="5">
        <v>0</v>
      </c>
      <c r="G881" s="5">
        <v>1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10</v>
      </c>
      <c r="Q881" s="5">
        <v>20</v>
      </c>
      <c r="R881" s="5">
        <v>25</v>
      </c>
      <c r="S881" s="5" t="s">
        <v>27</v>
      </c>
      <c r="T881" s="5"/>
    </row>
    <row r="882" spans="1:20" x14ac:dyDescent="0.25">
      <c r="A882" s="5">
        <f>875</f>
      </c>
      <c r="B882" s="5" t="s">
        <v>901</v>
      </c>
      <c r="C882" s="5" t="s">
        <v>27</v>
      </c>
      <c r="D882" s="5" t="s">
        <v>26</v>
      </c>
      <c r="E882" s="5">
        <v>1</v>
      </c>
      <c r="F882" s="5">
        <v>0</v>
      </c>
      <c r="G882" s="5">
        <v>1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20</v>
      </c>
      <c r="R882" s="5">
        <v>25</v>
      </c>
      <c r="S882" s="5" t="s">
        <v>27</v>
      </c>
      <c r="T882" s="5"/>
    </row>
    <row r="883" spans="1:20" x14ac:dyDescent="0.25">
      <c r="A883" s="5">
        <f>876</f>
      </c>
      <c r="B883" s="5" t="s">
        <v>902</v>
      </c>
      <c r="C883" s="5" t="s">
        <v>27</v>
      </c>
      <c r="D883" s="5" t="s">
        <v>26</v>
      </c>
      <c r="E883" s="5">
        <v>1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10</v>
      </c>
      <c r="Q883" s="5">
        <v>20</v>
      </c>
      <c r="R883" s="5">
        <v>25</v>
      </c>
      <c r="S883" s="5" t="s">
        <v>27</v>
      </c>
      <c r="T883" s="5"/>
    </row>
    <row r="884" spans="1:20" x14ac:dyDescent="0.25">
      <c r="A884" s="5">
        <f>877</f>
      </c>
      <c r="B884" s="5" t="s">
        <v>903</v>
      </c>
      <c r="C884" s="5" t="s">
        <v>27</v>
      </c>
      <c r="D884" s="5" t="s">
        <v>26</v>
      </c>
      <c r="E884" s="5">
        <v>1</v>
      </c>
      <c r="F884" s="5">
        <v>0</v>
      </c>
      <c r="G884" s="5">
        <v>1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20</v>
      </c>
      <c r="R884" s="5">
        <v>25</v>
      </c>
      <c r="S884" s="5" t="s">
        <v>27</v>
      </c>
      <c r="T884" s="5"/>
    </row>
    <row r="885" spans="1:20" x14ac:dyDescent="0.25">
      <c r="A885" s="5">
        <f>878</f>
      </c>
      <c r="B885" s="5" t="s">
        <v>904</v>
      </c>
      <c r="C885" s="5" t="s">
        <v>27</v>
      </c>
      <c r="D885" s="5" t="s">
        <v>26</v>
      </c>
      <c r="E885" s="5">
        <v>1</v>
      </c>
      <c r="F885" s="5">
        <v>0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10</v>
      </c>
      <c r="Q885" s="5">
        <v>20</v>
      </c>
      <c r="R885" s="5">
        <v>25</v>
      </c>
      <c r="S885" s="5" t="s">
        <v>27</v>
      </c>
      <c r="T885" s="5"/>
    </row>
    <row r="886" spans="1:20" x14ac:dyDescent="0.25">
      <c r="A886" s="5">
        <f>879</f>
      </c>
      <c r="B886" s="5" t="s">
        <v>905</v>
      </c>
      <c r="C886" s="5" t="s">
        <v>27</v>
      </c>
      <c r="D886" s="5" t="s">
        <v>26</v>
      </c>
      <c r="E886" s="5">
        <v>1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20</v>
      </c>
      <c r="R886" s="5">
        <v>25</v>
      </c>
      <c r="S886" s="5" t="s">
        <v>27</v>
      </c>
      <c r="T886" s="5"/>
    </row>
    <row r="887" spans="1:20" x14ac:dyDescent="0.25">
      <c r="A887" s="5">
        <f>880</f>
      </c>
      <c r="B887" s="5" t="s">
        <v>906</v>
      </c>
      <c r="C887" s="5" t="s">
        <v>27</v>
      </c>
      <c r="D887" s="5" t="s">
        <v>26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20</v>
      </c>
      <c r="R887" s="5">
        <v>25</v>
      </c>
      <c r="S887" s="5" t="s">
        <v>27</v>
      </c>
      <c r="T887" s="5"/>
    </row>
    <row r="888" spans="1:20" x14ac:dyDescent="0.25">
      <c r="A888" s="5">
        <f>881</f>
      </c>
      <c r="B888" s="5" t="s">
        <v>907</v>
      </c>
      <c r="C888" s="5" t="s">
        <v>27</v>
      </c>
      <c r="D888" s="5" t="s">
        <v>26</v>
      </c>
      <c r="E888" s="5">
        <v>1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20</v>
      </c>
      <c r="R888" s="5">
        <v>25</v>
      </c>
      <c r="S888" s="5" t="s">
        <v>27</v>
      </c>
      <c r="T888" s="5"/>
    </row>
    <row r="889" spans="1:20" x14ac:dyDescent="0.25">
      <c r="A889" s="5">
        <f>882</f>
      </c>
      <c r="B889" s="5" t="s">
        <v>908</v>
      </c>
      <c r="C889" s="5" t="s">
        <v>27</v>
      </c>
      <c r="D889" s="5" t="s">
        <v>26</v>
      </c>
      <c r="E889" s="5">
        <v>1</v>
      </c>
      <c r="F889" s="5">
        <v>0</v>
      </c>
      <c r="G889" s="5">
        <v>1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20</v>
      </c>
      <c r="R889" s="5">
        <v>25</v>
      </c>
      <c r="S889" s="5" t="s">
        <v>27</v>
      </c>
      <c r="T889" s="5"/>
    </row>
    <row r="890" spans="1:20" x14ac:dyDescent="0.25">
      <c r="A890" s="5">
        <f>883</f>
      </c>
      <c r="B890" s="5" t="s">
        <v>909</v>
      </c>
      <c r="C890" s="5" t="s">
        <v>27</v>
      </c>
      <c r="D890" s="5" t="s">
        <v>26</v>
      </c>
      <c r="E890" s="5">
        <v>1</v>
      </c>
      <c r="F890" s="5">
        <v>0</v>
      </c>
      <c r="G890" s="5">
        <v>1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20</v>
      </c>
      <c r="R890" s="5">
        <v>25</v>
      </c>
      <c r="S890" s="5" t="s">
        <v>27</v>
      </c>
      <c r="T890" s="5"/>
    </row>
    <row r="891" spans="1:20" x14ac:dyDescent="0.25">
      <c r="A891" s="5">
        <f>884</f>
      </c>
      <c r="B891" s="5" t="s">
        <v>910</v>
      </c>
      <c r="C891" s="5" t="s">
        <v>27</v>
      </c>
      <c r="D891" s="5" t="s">
        <v>26</v>
      </c>
      <c r="E891" s="5">
        <v>1</v>
      </c>
      <c r="F891" s="5">
        <v>0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20</v>
      </c>
      <c r="R891" s="5">
        <v>25</v>
      </c>
      <c r="S891" s="5" t="s">
        <v>27</v>
      </c>
      <c r="T891" s="5"/>
    </row>
    <row r="892" spans="1:20" x14ac:dyDescent="0.25">
      <c r="A892" s="5">
        <f>885</f>
      </c>
      <c r="B892" s="5" t="s">
        <v>911</v>
      </c>
      <c r="C892" s="5" t="s">
        <v>27</v>
      </c>
      <c r="D892" s="5" t="s">
        <v>26</v>
      </c>
      <c r="E892" s="5">
        <v>1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20</v>
      </c>
      <c r="R892" s="5">
        <v>25</v>
      </c>
      <c r="S892" s="5" t="s">
        <v>27</v>
      </c>
      <c r="T892" s="5"/>
    </row>
    <row r="893" spans="1:20" x14ac:dyDescent="0.25">
      <c r="A893" s="5">
        <f>886</f>
      </c>
      <c r="B893" s="5" t="s">
        <v>912</v>
      </c>
      <c r="C893" s="5" t="s">
        <v>27</v>
      </c>
      <c r="D893" s="5" t="s">
        <v>26</v>
      </c>
      <c r="E893" s="5">
        <v>1</v>
      </c>
      <c r="F893" s="5">
        <v>0</v>
      </c>
      <c r="G893" s="5">
        <v>1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20</v>
      </c>
      <c r="R893" s="5">
        <v>25</v>
      </c>
      <c r="S893" s="5" t="s">
        <v>27</v>
      </c>
      <c r="T893" s="5"/>
    </row>
    <row r="894" spans="1:20" x14ac:dyDescent="0.25">
      <c r="A894" s="5">
        <f>887</f>
      </c>
      <c r="B894" s="5" t="s">
        <v>913</v>
      </c>
      <c r="C894" s="5" t="s">
        <v>27</v>
      </c>
      <c r="D894" s="5" t="s">
        <v>26</v>
      </c>
      <c r="E894" s="5">
        <v>1</v>
      </c>
      <c r="F894" s="5">
        <v>0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20</v>
      </c>
      <c r="R894" s="5">
        <v>25</v>
      </c>
      <c r="S894" s="5" t="s">
        <v>27</v>
      </c>
      <c r="T894" s="5"/>
    </row>
    <row r="895" spans="1:20" x14ac:dyDescent="0.25">
      <c r="A895" s="5">
        <f>888</f>
      </c>
      <c r="B895" s="5" t="s">
        <v>914</v>
      </c>
      <c r="C895" s="5" t="s">
        <v>27</v>
      </c>
      <c r="D895" s="5" t="s">
        <v>26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20</v>
      </c>
      <c r="R895" s="5">
        <v>25</v>
      </c>
      <c r="S895" s="5" t="s">
        <v>27</v>
      </c>
      <c r="T895" s="5"/>
    </row>
    <row r="896" spans="1:20" x14ac:dyDescent="0.25">
      <c r="A896" s="5">
        <f>889</f>
      </c>
      <c r="B896" s="5" t="s">
        <v>915</v>
      </c>
      <c r="C896" s="5" t="s">
        <v>27</v>
      </c>
      <c r="D896" s="5" t="s">
        <v>26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20</v>
      </c>
      <c r="R896" s="5">
        <v>25</v>
      </c>
      <c r="S896" s="5" t="s">
        <v>27</v>
      </c>
      <c r="T896" s="5"/>
    </row>
    <row r="897" spans="1:20" x14ac:dyDescent="0.25">
      <c r="A897" s="5">
        <f>890</f>
      </c>
      <c r="B897" s="5" t="s">
        <v>916</v>
      </c>
      <c r="C897" s="5" t="s">
        <v>27</v>
      </c>
      <c r="D897" s="5" t="s">
        <v>26</v>
      </c>
      <c r="E897" s="5">
        <v>1</v>
      </c>
      <c r="F897" s="5">
        <v>0</v>
      </c>
      <c r="G897" s="5">
        <v>1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20</v>
      </c>
      <c r="R897" s="5">
        <v>25</v>
      </c>
      <c r="S897" s="5" t="s">
        <v>27</v>
      </c>
      <c r="T897" s="5"/>
    </row>
    <row r="898" spans="1:20" x14ac:dyDescent="0.25">
      <c r="A898" s="5">
        <f>891</f>
      </c>
      <c r="B898" s="5" t="s">
        <v>917</v>
      </c>
      <c r="C898" s="5" t="s">
        <v>27</v>
      </c>
      <c r="D898" s="5" t="s">
        <v>26</v>
      </c>
      <c r="E898" s="5">
        <v>1</v>
      </c>
      <c r="F898" s="5">
        <v>0</v>
      </c>
      <c r="G898" s="5">
        <v>1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20</v>
      </c>
      <c r="R898" s="5">
        <v>25</v>
      </c>
      <c r="S898" s="5" t="s">
        <v>27</v>
      </c>
      <c r="T898" s="5"/>
    </row>
    <row r="899" spans="1:20" x14ac:dyDescent="0.25">
      <c r="A899" s="5">
        <f>892</f>
      </c>
      <c r="B899" s="5" t="s">
        <v>918</v>
      </c>
      <c r="C899" s="5" t="s">
        <v>27</v>
      </c>
      <c r="D899" s="5" t="s">
        <v>26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20</v>
      </c>
      <c r="R899" s="5">
        <v>25</v>
      </c>
      <c r="S899" s="5" t="s">
        <v>27</v>
      </c>
      <c r="T899" s="5"/>
    </row>
    <row r="900" spans="1:20" x14ac:dyDescent="0.25">
      <c r="A900" s="5">
        <f>893</f>
      </c>
      <c r="B900" s="5" t="s">
        <v>919</v>
      </c>
      <c r="C900" s="5" t="s">
        <v>27</v>
      </c>
      <c r="D900" s="5" t="s">
        <v>26</v>
      </c>
      <c r="E900" s="5">
        <v>1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20</v>
      </c>
      <c r="R900" s="5">
        <v>25</v>
      </c>
      <c r="S900" s="5" t="s">
        <v>27</v>
      </c>
      <c r="T900" s="5"/>
    </row>
    <row r="901" spans="1:20" x14ac:dyDescent="0.25">
      <c r="A901" s="5">
        <f>894</f>
      </c>
      <c r="B901" s="5" t="s">
        <v>920</v>
      </c>
      <c r="C901" s="5" t="s">
        <v>27</v>
      </c>
      <c r="D901" s="5" t="s">
        <v>26</v>
      </c>
      <c r="E901" s="5">
        <v>1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20</v>
      </c>
      <c r="R901" s="5">
        <v>25</v>
      </c>
      <c r="S901" s="5" t="s">
        <v>27</v>
      </c>
      <c r="T901" s="5"/>
    </row>
    <row r="902" spans="1:20" x14ac:dyDescent="0.25">
      <c r="A902" s="5">
        <f>895</f>
      </c>
      <c r="B902" s="5" t="s">
        <v>921</v>
      </c>
      <c r="C902" s="5" t="s">
        <v>27</v>
      </c>
      <c r="D902" s="5" t="s">
        <v>26</v>
      </c>
      <c r="E902" s="5">
        <v>1</v>
      </c>
      <c r="F902" s="5">
        <v>0</v>
      </c>
      <c r="G902" s="5">
        <v>1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20</v>
      </c>
      <c r="R902" s="5">
        <v>25</v>
      </c>
      <c r="S902" s="5" t="s">
        <v>27</v>
      </c>
      <c r="T902" s="5"/>
    </row>
    <row r="903" spans="1:20" x14ac:dyDescent="0.25">
      <c r="A903" s="5">
        <f>896</f>
      </c>
      <c r="B903" s="5" t="s">
        <v>922</v>
      </c>
      <c r="C903" s="5" t="s">
        <v>27</v>
      </c>
      <c r="D903" s="5" t="s">
        <v>26</v>
      </c>
      <c r="E903" s="5">
        <v>1</v>
      </c>
      <c r="F903" s="5">
        <v>0</v>
      </c>
      <c r="G903" s="5">
        <v>1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20</v>
      </c>
      <c r="R903" s="5">
        <v>25</v>
      </c>
      <c r="S903" s="5" t="s">
        <v>27</v>
      </c>
      <c r="T903" s="5"/>
    </row>
    <row r="904" spans="1:20" x14ac:dyDescent="0.25">
      <c r="A904" s="5">
        <f>897</f>
      </c>
      <c r="B904" s="5" t="s">
        <v>923</v>
      </c>
      <c r="C904" s="5" t="s">
        <v>27</v>
      </c>
      <c r="D904" s="5" t="s">
        <v>26</v>
      </c>
      <c r="E904" s="5">
        <v>1</v>
      </c>
      <c r="F904" s="5">
        <v>0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20</v>
      </c>
      <c r="R904" s="5">
        <v>25</v>
      </c>
      <c r="S904" s="5" t="s">
        <v>27</v>
      </c>
      <c r="T904" s="5"/>
    </row>
    <row r="905" spans="1:20" x14ac:dyDescent="0.25">
      <c r="A905" s="5">
        <f>898</f>
      </c>
      <c r="B905" s="5" t="s">
        <v>924</v>
      </c>
      <c r="C905" s="5" t="s">
        <v>27</v>
      </c>
      <c r="D905" s="5" t="s">
        <v>26</v>
      </c>
      <c r="E905" s="5">
        <v>1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20</v>
      </c>
      <c r="R905" s="5">
        <v>25</v>
      </c>
      <c r="S905" s="5" t="s">
        <v>27</v>
      </c>
      <c r="T905" s="5"/>
    </row>
    <row r="906" spans="1:20" x14ac:dyDescent="0.25">
      <c r="A906" s="5">
        <f>899</f>
      </c>
      <c r="B906" s="5" t="s">
        <v>925</v>
      </c>
      <c r="C906" s="5" t="s">
        <v>27</v>
      </c>
      <c r="D906" s="5" t="s">
        <v>26</v>
      </c>
      <c r="E906" s="5">
        <v>1</v>
      </c>
      <c r="F906" s="5">
        <v>0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20</v>
      </c>
      <c r="R906" s="5">
        <v>25</v>
      </c>
      <c r="S906" s="5" t="s">
        <v>27</v>
      </c>
      <c r="T906" s="5"/>
    </row>
    <row r="907" spans="1:20" x14ac:dyDescent="0.25">
      <c r="A907" s="5">
        <f>900</f>
      </c>
      <c r="B907" s="5" t="s">
        <v>926</v>
      </c>
      <c r="C907" s="5" t="s">
        <v>27</v>
      </c>
      <c r="D907" s="5" t="s">
        <v>26</v>
      </c>
      <c r="E907" s="5">
        <v>1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20</v>
      </c>
      <c r="R907" s="5">
        <v>25</v>
      </c>
      <c r="S907" s="5" t="s">
        <v>27</v>
      </c>
      <c r="T907" s="5"/>
    </row>
    <row r="908" spans="1:20" x14ac:dyDescent="0.25">
      <c r="A908" s="5">
        <f>901</f>
      </c>
      <c r="B908" s="5" t="s">
        <v>927</v>
      </c>
      <c r="C908" s="5" t="s">
        <v>27</v>
      </c>
      <c r="D908" s="5" t="s">
        <v>26</v>
      </c>
      <c r="E908" s="5">
        <v>1</v>
      </c>
      <c r="F908" s="5">
        <v>0</v>
      </c>
      <c r="G908" s="5">
        <v>1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20</v>
      </c>
      <c r="R908" s="5">
        <v>25</v>
      </c>
      <c r="S908" s="5" t="s">
        <v>27</v>
      </c>
      <c r="T908" s="5"/>
    </row>
    <row r="909" spans="1:20" x14ac:dyDescent="0.25">
      <c r="A909" s="5">
        <f>902</f>
      </c>
      <c r="B909" s="5" t="s">
        <v>928</v>
      </c>
      <c r="C909" s="5" t="s">
        <v>27</v>
      </c>
      <c r="D909" s="5" t="s">
        <v>26</v>
      </c>
      <c r="E909" s="5">
        <v>1</v>
      </c>
      <c r="F909" s="5">
        <v>0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20</v>
      </c>
      <c r="R909" s="5">
        <v>25</v>
      </c>
      <c r="S909" s="5" t="s">
        <v>27</v>
      </c>
      <c r="T909" s="5"/>
    </row>
    <row r="910" spans="1:20" x14ac:dyDescent="0.25">
      <c r="A910" s="5">
        <f>903</f>
      </c>
      <c r="B910" s="5" t="s">
        <v>929</v>
      </c>
      <c r="C910" s="5" t="s">
        <v>27</v>
      </c>
      <c r="D910" s="5" t="s">
        <v>26</v>
      </c>
      <c r="E910" s="5">
        <v>1</v>
      </c>
      <c r="F910" s="5">
        <v>0</v>
      </c>
      <c r="G910" s="5">
        <v>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20</v>
      </c>
      <c r="R910" s="5">
        <v>25</v>
      </c>
      <c r="S910" s="5" t="s">
        <v>27</v>
      </c>
      <c r="T910" s="5"/>
    </row>
    <row r="911" spans="1:20" x14ac:dyDescent="0.25">
      <c r="A911" s="5">
        <f>904</f>
      </c>
      <c r="B911" s="5" t="s">
        <v>930</v>
      </c>
      <c r="C911" s="5" t="s">
        <v>27</v>
      </c>
      <c r="D911" s="5" t="s">
        <v>26</v>
      </c>
      <c r="E911" s="5">
        <v>1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20</v>
      </c>
      <c r="R911" s="5">
        <v>25</v>
      </c>
      <c r="S911" s="5" t="s">
        <v>27</v>
      </c>
      <c r="T911" s="5"/>
    </row>
    <row r="912" spans="1:20" x14ac:dyDescent="0.25">
      <c r="A912" s="5">
        <f>905</f>
      </c>
      <c r="B912" s="5" t="s">
        <v>931</v>
      </c>
      <c r="C912" s="5" t="s">
        <v>27</v>
      </c>
      <c r="D912" s="5" t="s">
        <v>26</v>
      </c>
      <c r="E912" s="5">
        <v>1</v>
      </c>
      <c r="F912" s="5">
        <v>0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20</v>
      </c>
      <c r="R912" s="5">
        <v>25</v>
      </c>
      <c r="S912" s="5" t="s">
        <v>27</v>
      </c>
      <c r="T912" s="5"/>
    </row>
    <row r="913" spans="1:20" x14ac:dyDescent="0.25">
      <c r="A913" s="5">
        <f>906</f>
      </c>
      <c r="B913" s="5" t="s">
        <v>932</v>
      </c>
      <c r="C913" s="5" t="s">
        <v>27</v>
      </c>
      <c r="D913" s="5" t="s">
        <v>26</v>
      </c>
      <c r="E913" s="5">
        <v>1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20</v>
      </c>
      <c r="R913" s="5">
        <v>25</v>
      </c>
      <c r="S913" s="5" t="s">
        <v>27</v>
      </c>
      <c r="T913" s="5"/>
    </row>
    <row r="914" spans="1:20" x14ac:dyDescent="0.25">
      <c r="A914" s="5">
        <f>907</f>
      </c>
      <c r="B914" s="5" t="s">
        <v>933</v>
      </c>
      <c r="C914" s="5" t="s">
        <v>27</v>
      </c>
      <c r="D914" s="5" t="s">
        <v>26</v>
      </c>
      <c r="E914" s="5">
        <v>1</v>
      </c>
      <c r="F914" s="5">
        <v>0</v>
      </c>
      <c r="G914" s="5">
        <v>1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20</v>
      </c>
      <c r="R914" s="5">
        <v>25</v>
      </c>
      <c r="S914" s="5" t="s">
        <v>27</v>
      </c>
      <c r="T914" s="5"/>
    </row>
    <row r="915" spans="1:20" x14ac:dyDescent="0.25">
      <c r="A915" s="5">
        <f>908</f>
      </c>
      <c r="B915" s="5" t="s">
        <v>934</v>
      </c>
      <c r="C915" s="5" t="s">
        <v>27</v>
      </c>
      <c r="D915" s="5" t="s">
        <v>26</v>
      </c>
      <c r="E915" s="5">
        <v>1</v>
      </c>
      <c r="F915" s="5">
        <v>0</v>
      </c>
      <c r="G915" s="5">
        <v>1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20</v>
      </c>
      <c r="R915" s="5">
        <v>25</v>
      </c>
      <c r="S915" s="5" t="s">
        <v>27</v>
      </c>
      <c r="T915" s="5"/>
    </row>
    <row r="916" spans="1:20" x14ac:dyDescent="0.25">
      <c r="A916" s="5">
        <f>909</f>
      </c>
      <c r="B916" s="5" t="s">
        <v>935</v>
      </c>
      <c r="C916" s="5" t="s">
        <v>27</v>
      </c>
      <c r="D916" s="5" t="s">
        <v>26</v>
      </c>
      <c r="E916" s="5">
        <v>1</v>
      </c>
      <c r="F916" s="5">
        <v>0</v>
      </c>
      <c r="G916" s="5">
        <v>1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20</v>
      </c>
      <c r="R916" s="5">
        <v>25</v>
      </c>
      <c r="S916" s="5" t="s">
        <v>27</v>
      </c>
      <c r="T916" s="5"/>
    </row>
    <row r="917" spans="1:20" x14ac:dyDescent="0.25">
      <c r="A917" s="5">
        <f>910</f>
      </c>
      <c r="B917" s="5" t="s">
        <v>936</v>
      </c>
      <c r="C917" s="5" t="s">
        <v>27</v>
      </c>
      <c r="D917" s="5" t="s">
        <v>26</v>
      </c>
      <c r="E917" s="5">
        <v>1</v>
      </c>
      <c r="F917" s="5">
        <v>0</v>
      </c>
      <c r="G917" s="5">
        <v>1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20</v>
      </c>
      <c r="R917" s="5">
        <v>25</v>
      </c>
      <c r="S917" s="5" t="s">
        <v>27</v>
      </c>
      <c r="T917" s="5"/>
    </row>
    <row r="918" spans="1:20" x14ac:dyDescent="0.25">
      <c r="A918" s="5">
        <f>911</f>
      </c>
      <c r="B918" s="5" t="s">
        <v>937</v>
      </c>
      <c r="C918" s="5" t="s">
        <v>27</v>
      </c>
      <c r="D918" s="5" t="s">
        <v>26</v>
      </c>
      <c r="E918" s="5">
        <v>1</v>
      </c>
      <c r="F918" s="5">
        <v>0</v>
      </c>
      <c r="G918" s="5">
        <v>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20</v>
      </c>
      <c r="R918" s="5">
        <v>25</v>
      </c>
      <c r="S918" s="5" t="s">
        <v>27</v>
      </c>
      <c r="T918" s="5"/>
    </row>
    <row r="919" spans="1:20" x14ac:dyDescent="0.25">
      <c r="A919" s="5">
        <f>912</f>
      </c>
      <c r="B919" s="5" t="s">
        <v>938</v>
      </c>
      <c r="C919" s="5" t="s">
        <v>27</v>
      </c>
      <c r="D919" s="5" t="s">
        <v>26</v>
      </c>
      <c r="E919" s="5">
        <v>1</v>
      </c>
      <c r="F919" s="5">
        <v>0</v>
      </c>
      <c r="G919" s="5">
        <v>1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20</v>
      </c>
      <c r="R919" s="5">
        <v>25</v>
      </c>
      <c r="S919" s="5" t="s">
        <v>27</v>
      </c>
      <c r="T919" s="5"/>
    </row>
    <row r="920" spans="1:20" x14ac:dyDescent="0.25">
      <c r="A920" s="5">
        <f>913</f>
      </c>
      <c r="B920" s="5" t="s">
        <v>939</v>
      </c>
      <c r="C920" s="5" t="s">
        <v>27</v>
      </c>
      <c r="D920" s="5" t="s">
        <v>26</v>
      </c>
      <c r="E920" s="5">
        <v>1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20</v>
      </c>
      <c r="R920" s="5">
        <v>25</v>
      </c>
      <c r="S920" s="5" t="s">
        <v>27</v>
      </c>
      <c r="T920" s="5"/>
    </row>
    <row r="921" spans="1:20" x14ac:dyDescent="0.25">
      <c r="A921" s="5">
        <f>914</f>
      </c>
      <c r="B921" s="5" t="s">
        <v>940</v>
      </c>
      <c r="C921" s="5" t="s">
        <v>27</v>
      </c>
      <c r="D921" s="5" t="s">
        <v>26</v>
      </c>
      <c r="E921" s="5">
        <v>1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20</v>
      </c>
      <c r="R921" s="5">
        <v>25</v>
      </c>
      <c r="S921" s="5" t="s">
        <v>27</v>
      </c>
      <c r="T921" s="5"/>
    </row>
    <row r="922" spans="1:20" x14ac:dyDescent="0.25">
      <c r="A922" s="5">
        <f>915</f>
      </c>
      <c r="B922" s="5" t="s">
        <v>941</v>
      </c>
      <c r="C922" s="5" t="s">
        <v>27</v>
      </c>
      <c r="D922" s="5" t="s">
        <v>26</v>
      </c>
      <c r="E922" s="5">
        <v>1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20</v>
      </c>
      <c r="R922" s="5">
        <v>25</v>
      </c>
      <c r="S922" s="5" t="s">
        <v>27</v>
      </c>
      <c r="T922" s="5"/>
    </row>
    <row r="923" spans="1:20" x14ac:dyDescent="0.25">
      <c r="A923" s="5">
        <f>916</f>
      </c>
      <c r="B923" s="5" t="s">
        <v>942</v>
      </c>
      <c r="C923" s="5" t="s">
        <v>27</v>
      </c>
      <c r="D923" s="5" t="s">
        <v>26</v>
      </c>
      <c r="E923" s="5">
        <v>1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20</v>
      </c>
      <c r="R923" s="5">
        <v>25</v>
      </c>
      <c r="S923" s="5" t="s">
        <v>27</v>
      </c>
      <c r="T923" s="5"/>
    </row>
    <row r="924" spans="1:20" x14ac:dyDescent="0.25">
      <c r="A924" s="5">
        <f>917</f>
      </c>
      <c r="B924" s="5" t="s">
        <v>943</v>
      </c>
      <c r="C924" s="5" t="s">
        <v>27</v>
      </c>
      <c r="D924" s="5" t="s">
        <v>26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20</v>
      </c>
      <c r="R924" s="5">
        <v>25</v>
      </c>
      <c r="S924" s="5" t="s">
        <v>27</v>
      </c>
      <c r="T924" s="5"/>
    </row>
    <row r="925" spans="1:20" x14ac:dyDescent="0.25">
      <c r="A925" s="5">
        <f>918</f>
      </c>
      <c r="B925" s="5" t="s">
        <v>944</v>
      </c>
      <c r="C925" s="5" t="s">
        <v>27</v>
      </c>
      <c r="D925" s="5" t="s">
        <v>26</v>
      </c>
      <c r="E925" s="5">
        <v>1</v>
      </c>
      <c r="F925" s="5">
        <v>0</v>
      </c>
      <c r="G925" s="5">
        <v>1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20</v>
      </c>
      <c r="R925" s="5">
        <v>25</v>
      </c>
      <c r="S925" s="5" t="s">
        <v>27</v>
      </c>
      <c r="T925" s="5"/>
    </row>
    <row r="926" spans="1:20" x14ac:dyDescent="0.25">
      <c r="A926" s="5">
        <f>919</f>
      </c>
      <c r="B926" s="5" t="s">
        <v>945</v>
      </c>
      <c r="C926" s="5" t="s">
        <v>27</v>
      </c>
      <c r="D926" s="5" t="s">
        <v>26</v>
      </c>
      <c r="E926" s="5">
        <v>1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20</v>
      </c>
      <c r="R926" s="5">
        <v>25</v>
      </c>
      <c r="S926" s="5" t="s">
        <v>27</v>
      </c>
      <c r="T926" s="5"/>
    </row>
    <row r="927" spans="1:20" x14ac:dyDescent="0.25">
      <c r="A927" s="5">
        <f>920</f>
      </c>
      <c r="B927" s="5" t="s">
        <v>946</v>
      </c>
      <c r="C927" s="5" t="s">
        <v>27</v>
      </c>
      <c r="D927" s="5" t="s">
        <v>26</v>
      </c>
      <c r="E927" s="5">
        <v>1</v>
      </c>
      <c r="F927" s="5">
        <v>0</v>
      </c>
      <c r="G927" s="5">
        <v>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20</v>
      </c>
      <c r="R927" s="5">
        <v>25</v>
      </c>
      <c r="S927" s="5" t="s">
        <v>27</v>
      </c>
      <c r="T927" s="5"/>
    </row>
    <row r="928" spans="1:20" x14ac:dyDescent="0.25">
      <c r="A928" s="5">
        <f>921</f>
      </c>
      <c r="B928" s="5" t="s">
        <v>947</v>
      </c>
      <c r="C928" s="5" t="s">
        <v>27</v>
      </c>
      <c r="D928" s="5" t="s">
        <v>26</v>
      </c>
      <c r="E928" s="5">
        <v>1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20</v>
      </c>
      <c r="R928" s="5">
        <v>25</v>
      </c>
      <c r="S928" s="5" t="s">
        <v>27</v>
      </c>
      <c r="T928" s="5"/>
    </row>
    <row r="929" spans="1:20" x14ac:dyDescent="0.25">
      <c r="A929" s="5">
        <f>922</f>
      </c>
      <c r="B929" s="5" t="s">
        <v>948</v>
      </c>
      <c r="C929" s="5" t="s">
        <v>27</v>
      </c>
      <c r="D929" s="5" t="s">
        <v>26</v>
      </c>
      <c r="E929" s="5">
        <v>1</v>
      </c>
      <c r="F929" s="5">
        <v>0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20</v>
      </c>
      <c r="R929" s="5">
        <v>25</v>
      </c>
      <c r="S929" s="5" t="s">
        <v>27</v>
      </c>
      <c r="T929" s="5"/>
    </row>
    <row r="930" spans="1:20" x14ac:dyDescent="0.25">
      <c r="A930" s="5">
        <f>923</f>
      </c>
      <c r="B930" s="5" t="s">
        <v>949</v>
      </c>
      <c r="C930" s="5" t="s">
        <v>27</v>
      </c>
      <c r="D930" s="5" t="s">
        <v>26</v>
      </c>
      <c r="E930" s="5">
        <v>1</v>
      </c>
      <c r="F930" s="5">
        <v>0</v>
      </c>
      <c r="G930" s="5">
        <v>1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20</v>
      </c>
      <c r="R930" s="5">
        <v>25</v>
      </c>
      <c r="S930" s="5" t="s">
        <v>27</v>
      </c>
      <c r="T930" s="5"/>
    </row>
    <row r="931" spans="1:20" x14ac:dyDescent="0.25">
      <c r="A931" s="5">
        <f>924</f>
      </c>
      <c r="B931" s="5" t="s">
        <v>950</v>
      </c>
      <c r="C931" s="5" t="s">
        <v>27</v>
      </c>
      <c r="D931" s="5" t="s">
        <v>26</v>
      </c>
      <c r="E931" s="5">
        <v>1</v>
      </c>
      <c r="F931" s="5">
        <v>0</v>
      </c>
      <c r="G931" s="5">
        <v>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20</v>
      </c>
      <c r="R931" s="5">
        <v>25</v>
      </c>
      <c r="S931" s="5" t="s">
        <v>27</v>
      </c>
      <c r="T931" s="5"/>
    </row>
    <row r="932" spans="1:20" x14ac:dyDescent="0.25">
      <c r="A932" s="5">
        <f>925</f>
      </c>
      <c r="B932" s="5" t="s">
        <v>951</v>
      </c>
      <c r="C932" s="5" t="s">
        <v>27</v>
      </c>
      <c r="D932" s="5" t="s">
        <v>26</v>
      </c>
      <c r="E932" s="5">
        <v>1</v>
      </c>
      <c r="F932" s="5">
        <v>0</v>
      </c>
      <c r="G932" s="5">
        <v>1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20</v>
      </c>
      <c r="R932" s="5">
        <v>25</v>
      </c>
      <c r="S932" s="5" t="s">
        <v>27</v>
      </c>
      <c r="T932" s="5"/>
    </row>
    <row r="933" spans="1:20" x14ac:dyDescent="0.25">
      <c r="A933" s="5">
        <f>926</f>
      </c>
      <c r="B933" s="5" t="s">
        <v>952</v>
      </c>
      <c r="C933" s="5" t="s">
        <v>27</v>
      </c>
      <c r="D933" s="5" t="s">
        <v>26</v>
      </c>
      <c r="E933" s="5">
        <v>1</v>
      </c>
      <c r="F933" s="5">
        <v>0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20</v>
      </c>
      <c r="R933" s="5">
        <v>25</v>
      </c>
      <c r="S933" s="5" t="s">
        <v>27</v>
      </c>
      <c r="T933" s="5"/>
    </row>
    <row r="934" spans="1:20" x14ac:dyDescent="0.25">
      <c r="A934" s="5">
        <f>927</f>
      </c>
      <c r="B934" s="5" t="s">
        <v>953</v>
      </c>
      <c r="C934" s="5" t="s">
        <v>27</v>
      </c>
      <c r="D934" s="5" t="s">
        <v>26</v>
      </c>
      <c r="E934" s="5">
        <v>1</v>
      </c>
      <c r="F934" s="5">
        <v>0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20</v>
      </c>
      <c r="R934" s="5">
        <v>25</v>
      </c>
      <c r="S934" s="5" t="s">
        <v>27</v>
      </c>
      <c r="T934" s="5"/>
    </row>
    <row r="935" spans="1:20" x14ac:dyDescent="0.25">
      <c r="A935" s="5">
        <f>928</f>
      </c>
      <c r="B935" s="5" t="s">
        <v>954</v>
      </c>
      <c r="C935" s="5" t="s">
        <v>27</v>
      </c>
      <c r="D935" s="5" t="s">
        <v>26</v>
      </c>
      <c r="E935" s="5">
        <v>1</v>
      </c>
      <c r="F935" s="5">
        <v>0</v>
      </c>
      <c r="G935" s="5">
        <v>1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20</v>
      </c>
      <c r="R935" s="5">
        <v>25</v>
      </c>
      <c r="S935" s="5" t="s">
        <v>27</v>
      </c>
      <c r="T935" s="5"/>
    </row>
    <row r="936" spans="1:20" x14ac:dyDescent="0.25">
      <c r="A936" s="5">
        <f>929</f>
      </c>
      <c r="B936" s="5" t="s">
        <v>955</v>
      </c>
      <c r="C936" s="5" t="s">
        <v>27</v>
      </c>
      <c r="D936" s="5" t="s">
        <v>26</v>
      </c>
      <c r="E936" s="5">
        <v>1</v>
      </c>
      <c r="F936" s="5">
        <v>0</v>
      </c>
      <c r="G936" s="5">
        <v>1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20</v>
      </c>
      <c r="R936" s="5">
        <v>25</v>
      </c>
      <c r="S936" s="5" t="s">
        <v>27</v>
      </c>
      <c r="T936" s="5"/>
    </row>
    <row r="937" spans="1:20" x14ac:dyDescent="0.25">
      <c r="A937" s="5">
        <f>930</f>
      </c>
      <c r="B937" s="5" t="s">
        <v>956</v>
      </c>
      <c r="C937" s="5" t="s">
        <v>27</v>
      </c>
      <c r="D937" s="5" t="s">
        <v>26</v>
      </c>
      <c r="E937" s="5">
        <v>1</v>
      </c>
      <c r="F937" s="5">
        <v>0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20</v>
      </c>
      <c r="R937" s="5">
        <v>25</v>
      </c>
      <c r="S937" s="5" t="s">
        <v>27</v>
      </c>
      <c r="T937" s="5"/>
    </row>
    <row r="938" spans="1:20" x14ac:dyDescent="0.25">
      <c r="A938" s="5">
        <f>931</f>
      </c>
      <c r="B938" s="5" t="s">
        <v>957</v>
      </c>
      <c r="C938" s="5" t="s">
        <v>27</v>
      </c>
      <c r="D938" s="5" t="s">
        <v>26</v>
      </c>
      <c r="E938" s="5">
        <v>1</v>
      </c>
      <c r="F938" s="5">
        <v>0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20</v>
      </c>
      <c r="R938" s="5">
        <v>25</v>
      </c>
      <c r="S938" s="5" t="s">
        <v>27</v>
      </c>
      <c r="T938" s="5"/>
    </row>
    <row r="939" spans="1:20" x14ac:dyDescent="0.25">
      <c r="A939" s="5">
        <f>932</f>
      </c>
      <c r="B939" s="5" t="s">
        <v>958</v>
      </c>
      <c r="C939" s="5" t="s">
        <v>27</v>
      </c>
      <c r="D939" s="5" t="s">
        <v>26</v>
      </c>
      <c r="E939" s="5">
        <v>1</v>
      </c>
      <c r="F939" s="5">
        <v>0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20</v>
      </c>
      <c r="R939" s="5">
        <v>25</v>
      </c>
      <c r="S939" s="5" t="s">
        <v>27</v>
      </c>
      <c r="T939" s="5"/>
    </row>
    <row r="940" spans="1:20" x14ac:dyDescent="0.25">
      <c r="A940" s="5">
        <f>933</f>
      </c>
      <c r="B940" s="5" t="s">
        <v>959</v>
      </c>
      <c r="C940" s="5" t="s">
        <v>27</v>
      </c>
      <c r="D940" s="5" t="s">
        <v>26</v>
      </c>
      <c r="E940" s="5">
        <v>1</v>
      </c>
      <c r="F940" s="5">
        <v>0</v>
      </c>
      <c r="G940" s="5">
        <v>1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20</v>
      </c>
      <c r="R940" s="5">
        <v>25</v>
      </c>
      <c r="S940" s="5" t="s">
        <v>27</v>
      </c>
      <c r="T940" s="5"/>
    </row>
    <row r="941" spans="1:20" x14ac:dyDescent="0.25">
      <c r="A941" s="5">
        <f>934</f>
      </c>
      <c r="B941" s="5" t="s">
        <v>960</v>
      </c>
      <c r="C941" s="5" t="s">
        <v>27</v>
      </c>
      <c r="D941" s="5" t="s">
        <v>26</v>
      </c>
      <c r="E941" s="5">
        <v>1</v>
      </c>
      <c r="F941" s="5">
        <v>0</v>
      </c>
      <c r="G941" s="5">
        <v>1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20</v>
      </c>
      <c r="R941" s="5">
        <v>25</v>
      </c>
      <c r="S941" s="5" t="s">
        <v>27</v>
      </c>
      <c r="T941" s="5"/>
    </row>
    <row r="942" spans="1:20" x14ac:dyDescent="0.25">
      <c r="A942" s="5">
        <f>935</f>
      </c>
      <c r="B942" s="5" t="s">
        <v>961</v>
      </c>
      <c r="C942" s="5" t="s">
        <v>27</v>
      </c>
      <c r="D942" s="5" t="s">
        <v>26</v>
      </c>
      <c r="E942" s="5">
        <v>1</v>
      </c>
      <c r="F942" s="5">
        <v>0</v>
      </c>
      <c r="G942" s="5">
        <v>1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20</v>
      </c>
      <c r="R942" s="5">
        <v>25</v>
      </c>
      <c r="S942" s="5" t="s">
        <v>27</v>
      </c>
      <c r="T942" s="5"/>
    </row>
    <row r="943" spans="1:20" x14ac:dyDescent="0.25">
      <c r="A943" s="5">
        <f>936</f>
      </c>
      <c r="B943" s="5" t="s">
        <v>962</v>
      </c>
      <c r="C943" s="5" t="s">
        <v>27</v>
      </c>
      <c r="D943" s="5" t="s">
        <v>26</v>
      </c>
      <c r="E943" s="5">
        <v>1</v>
      </c>
      <c r="F943" s="5">
        <v>0</v>
      </c>
      <c r="G943" s="5">
        <v>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20</v>
      </c>
      <c r="R943" s="5">
        <v>25</v>
      </c>
      <c r="S943" s="5" t="s">
        <v>27</v>
      </c>
      <c r="T943" s="5"/>
    </row>
    <row r="944" spans="1:20" x14ac:dyDescent="0.25">
      <c r="A944" s="5">
        <f>937</f>
      </c>
      <c r="B944" s="5" t="s">
        <v>963</v>
      </c>
      <c r="C944" s="5" t="s">
        <v>27</v>
      </c>
      <c r="D944" s="5" t="s">
        <v>26</v>
      </c>
      <c r="E944" s="5">
        <v>1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20</v>
      </c>
      <c r="R944" s="5">
        <v>25</v>
      </c>
      <c r="S944" s="5" t="s">
        <v>27</v>
      </c>
      <c r="T944" s="5"/>
    </row>
    <row r="945" spans="1:20" x14ac:dyDescent="0.25">
      <c r="A945" s="5">
        <f>938</f>
      </c>
      <c r="B945" s="5" t="s">
        <v>964</v>
      </c>
      <c r="C945" s="5" t="s">
        <v>27</v>
      </c>
      <c r="D945" s="5" t="s">
        <v>26</v>
      </c>
      <c r="E945" s="5">
        <v>1</v>
      </c>
      <c r="F945" s="5">
        <v>0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20</v>
      </c>
      <c r="R945" s="5">
        <v>25</v>
      </c>
      <c r="S945" s="5" t="s">
        <v>27</v>
      </c>
      <c r="T945" s="5"/>
    </row>
    <row r="946" spans="1:20" x14ac:dyDescent="0.25">
      <c r="A946" s="5">
        <f>939</f>
      </c>
      <c r="B946" s="5" t="s">
        <v>965</v>
      </c>
      <c r="C946" s="5" t="s">
        <v>27</v>
      </c>
      <c r="D946" s="5" t="s">
        <v>26</v>
      </c>
      <c r="E946" s="5">
        <v>1</v>
      </c>
      <c r="F946" s="5">
        <v>0</v>
      </c>
      <c r="G946" s="5">
        <v>1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20</v>
      </c>
      <c r="R946" s="5">
        <v>25</v>
      </c>
      <c r="S946" s="5" t="s">
        <v>27</v>
      </c>
      <c r="T946" s="5"/>
    </row>
    <row r="947" spans="1:20" x14ac:dyDescent="0.25">
      <c r="A947" s="5">
        <f>940</f>
      </c>
      <c r="B947" s="5" t="s">
        <v>966</v>
      </c>
      <c r="C947" s="5" t="s">
        <v>27</v>
      </c>
      <c r="D947" s="5" t="s">
        <v>26</v>
      </c>
      <c r="E947" s="5">
        <v>1</v>
      </c>
      <c r="F947" s="5">
        <v>0</v>
      </c>
      <c r="G947" s="5">
        <v>1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20</v>
      </c>
      <c r="R947" s="5">
        <v>25</v>
      </c>
      <c r="S947" s="5" t="s">
        <v>27</v>
      </c>
      <c r="T947" s="5"/>
    </row>
    <row r="948" spans="1:20" x14ac:dyDescent="0.25">
      <c r="A948" s="5">
        <f>941</f>
      </c>
      <c r="B948" s="5" t="s">
        <v>967</v>
      </c>
      <c r="C948" s="5" t="s">
        <v>27</v>
      </c>
      <c r="D948" s="5" t="s">
        <v>26</v>
      </c>
      <c r="E948" s="5">
        <v>1</v>
      </c>
      <c r="F948" s="5">
        <v>0</v>
      </c>
      <c r="G948" s="5">
        <v>1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20</v>
      </c>
      <c r="R948" s="5">
        <v>25</v>
      </c>
      <c r="S948" s="5" t="s">
        <v>27</v>
      </c>
      <c r="T948" s="5"/>
    </row>
    <row r="949" spans="1:20" x14ac:dyDescent="0.25">
      <c r="A949" s="5">
        <f>942</f>
      </c>
      <c r="B949" s="5" t="s">
        <v>968</v>
      </c>
      <c r="C949" s="5" t="s">
        <v>27</v>
      </c>
      <c r="D949" s="5" t="s">
        <v>26</v>
      </c>
      <c r="E949" s="5">
        <v>1</v>
      </c>
      <c r="F949" s="5">
        <v>0</v>
      </c>
      <c r="G949" s="5">
        <v>1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20</v>
      </c>
      <c r="R949" s="5">
        <v>25</v>
      </c>
      <c r="S949" s="5" t="s">
        <v>27</v>
      </c>
      <c r="T949" s="5"/>
    </row>
    <row r="950" spans="1:20" x14ac:dyDescent="0.25">
      <c r="A950" s="5">
        <f>943</f>
      </c>
      <c r="B950" s="5" t="s">
        <v>969</v>
      </c>
      <c r="C950" s="5" t="s">
        <v>27</v>
      </c>
      <c r="D950" s="5" t="s">
        <v>26</v>
      </c>
      <c r="E950" s="5">
        <v>1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20</v>
      </c>
      <c r="R950" s="5">
        <v>25</v>
      </c>
      <c r="S950" s="5" t="s">
        <v>27</v>
      </c>
      <c r="T950" s="5"/>
    </row>
    <row r="951" spans="1:20" x14ac:dyDescent="0.25">
      <c r="A951" s="5">
        <f>944</f>
      </c>
      <c r="B951" s="5" t="s">
        <v>970</v>
      </c>
      <c r="C951" s="5" t="s">
        <v>27</v>
      </c>
      <c r="D951" s="5" t="s">
        <v>26</v>
      </c>
      <c r="E951" s="5">
        <v>1</v>
      </c>
      <c r="F951" s="5">
        <v>0</v>
      </c>
      <c r="G951" s="5">
        <v>1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20</v>
      </c>
      <c r="R951" s="5">
        <v>25</v>
      </c>
      <c r="S951" s="5" t="s">
        <v>27</v>
      </c>
      <c r="T951" s="5"/>
    </row>
    <row r="952" spans="1:20" x14ac:dyDescent="0.25">
      <c r="A952" s="5">
        <f>945</f>
      </c>
      <c r="B952" s="5" t="s">
        <v>971</v>
      </c>
      <c r="C952" s="5" t="s">
        <v>27</v>
      </c>
      <c r="D952" s="5" t="s">
        <v>26</v>
      </c>
      <c r="E952" s="5">
        <v>1</v>
      </c>
      <c r="F952" s="5">
        <v>0</v>
      </c>
      <c r="G952" s="5">
        <v>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20</v>
      </c>
      <c r="R952" s="5">
        <v>25</v>
      </c>
      <c r="S952" s="5" t="s">
        <v>27</v>
      </c>
      <c r="T952" s="5"/>
    </row>
    <row r="953" spans="1:20" x14ac:dyDescent="0.25">
      <c r="A953" s="5">
        <f>946</f>
      </c>
      <c r="B953" s="5" t="s">
        <v>972</v>
      </c>
      <c r="C953" s="5" t="s">
        <v>27</v>
      </c>
      <c r="D953" s="5" t="s">
        <v>26</v>
      </c>
      <c r="E953" s="5">
        <v>1</v>
      </c>
      <c r="F953" s="5">
        <v>0</v>
      </c>
      <c r="G953" s="5">
        <v>1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20</v>
      </c>
      <c r="R953" s="5">
        <v>25</v>
      </c>
      <c r="S953" s="5" t="s">
        <v>27</v>
      </c>
      <c r="T953" s="5"/>
    </row>
    <row r="954" spans="1:20" x14ac:dyDescent="0.25">
      <c r="A954" s="5">
        <f>947</f>
      </c>
      <c r="B954" s="5" t="s">
        <v>973</v>
      </c>
      <c r="C954" s="5" t="s">
        <v>27</v>
      </c>
      <c r="D954" s="5" t="s">
        <v>26</v>
      </c>
      <c r="E954" s="5">
        <v>1</v>
      </c>
      <c r="F954" s="5">
        <v>0</v>
      </c>
      <c r="G954" s="5">
        <v>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20</v>
      </c>
      <c r="R954" s="5">
        <v>25</v>
      </c>
      <c r="S954" s="5" t="s">
        <v>27</v>
      </c>
      <c r="T954" s="5"/>
    </row>
    <row r="955" spans="1:20" x14ac:dyDescent="0.25">
      <c r="A955" s="5">
        <f>948</f>
      </c>
      <c r="B955" s="5" t="s">
        <v>974</v>
      </c>
      <c r="C955" s="5" t="s">
        <v>27</v>
      </c>
      <c r="D955" s="5" t="s">
        <v>26</v>
      </c>
      <c r="E955" s="5">
        <v>1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20</v>
      </c>
      <c r="R955" s="5">
        <v>25</v>
      </c>
      <c r="S955" s="5" t="s">
        <v>27</v>
      </c>
      <c r="T955" s="5"/>
    </row>
    <row r="956" spans="1:20" x14ac:dyDescent="0.25">
      <c r="A956" s="5">
        <f>949</f>
      </c>
      <c r="B956" s="5" t="s">
        <v>975</v>
      </c>
      <c r="C956" s="5" t="s">
        <v>27</v>
      </c>
      <c r="D956" s="5" t="s">
        <v>26</v>
      </c>
      <c r="E956" s="5">
        <v>1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20</v>
      </c>
      <c r="R956" s="5">
        <v>25</v>
      </c>
      <c r="S956" s="5" t="s">
        <v>27</v>
      </c>
      <c r="T956" s="5"/>
    </row>
    <row r="957" spans="1:20" x14ac:dyDescent="0.25">
      <c r="A957" s="5">
        <f>950</f>
      </c>
      <c r="B957" s="5" t="s">
        <v>976</v>
      </c>
      <c r="C957" s="5" t="s">
        <v>27</v>
      </c>
      <c r="D957" s="5" t="s">
        <v>26</v>
      </c>
      <c r="E957" s="5">
        <v>1</v>
      </c>
      <c r="F957" s="5">
        <v>0</v>
      </c>
      <c r="G957" s="5">
        <v>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20</v>
      </c>
      <c r="R957" s="5">
        <v>25</v>
      </c>
      <c r="S957" s="5" t="s">
        <v>27</v>
      </c>
      <c r="T957" s="5"/>
    </row>
    <row r="958" spans="1:20" x14ac:dyDescent="0.25">
      <c r="A958" s="5">
        <f>951</f>
      </c>
      <c r="B958" s="5" t="s">
        <v>977</v>
      </c>
      <c r="C958" s="5" t="s">
        <v>27</v>
      </c>
      <c r="D958" s="5" t="s">
        <v>26</v>
      </c>
      <c r="E958" s="5">
        <v>1</v>
      </c>
      <c r="F958" s="5">
        <v>0</v>
      </c>
      <c r="G958" s="5">
        <v>1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20</v>
      </c>
      <c r="R958" s="5">
        <v>25</v>
      </c>
      <c r="S958" s="5" t="s">
        <v>27</v>
      </c>
      <c r="T958" s="5"/>
    </row>
    <row r="959" spans="1:20" x14ac:dyDescent="0.25">
      <c r="A959" s="5">
        <f>952</f>
      </c>
      <c r="B959" s="5" t="s">
        <v>978</v>
      </c>
      <c r="C959" s="5" t="s">
        <v>27</v>
      </c>
      <c r="D959" s="5" t="s">
        <v>26</v>
      </c>
      <c r="E959" s="5">
        <v>1</v>
      </c>
      <c r="F959" s="5">
        <v>0</v>
      </c>
      <c r="G959" s="5">
        <v>1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20</v>
      </c>
      <c r="R959" s="5">
        <v>25</v>
      </c>
      <c r="S959" s="5" t="s">
        <v>27</v>
      </c>
      <c r="T959" s="5"/>
    </row>
    <row r="960" spans="1:20" x14ac:dyDescent="0.25">
      <c r="A960" s="5">
        <f>953</f>
      </c>
      <c r="B960" s="5" t="s">
        <v>979</v>
      </c>
      <c r="C960" s="5" t="s">
        <v>27</v>
      </c>
      <c r="D960" s="5" t="s">
        <v>26</v>
      </c>
      <c r="E960" s="5">
        <v>1</v>
      </c>
      <c r="F960" s="5">
        <v>0</v>
      </c>
      <c r="G960" s="5">
        <v>1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20</v>
      </c>
      <c r="R960" s="5">
        <v>25</v>
      </c>
      <c r="S960" s="5" t="s">
        <v>27</v>
      </c>
      <c r="T960" s="5"/>
    </row>
    <row r="961" spans="1:20" x14ac:dyDescent="0.25">
      <c r="A961" s="5">
        <f>954</f>
      </c>
      <c r="B961" s="5" t="s">
        <v>980</v>
      </c>
      <c r="C961" s="5" t="s">
        <v>27</v>
      </c>
      <c r="D961" s="5" t="s">
        <v>26</v>
      </c>
      <c r="E961" s="5">
        <v>1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20</v>
      </c>
      <c r="R961" s="5">
        <v>25</v>
      </c>
      <c r="S961" s="5" t="s">
        <v>27</v>
      </c>
      <c r="T961" s="5"/>
    </row>
    <row r="962" spans="1:20" x14ac:dyDescent="0.25">
      <c r="A962" s="5">
        <f>955</f>
      </c>
      <c r="B962" s="5" t="s">
        <v>981</v>
      </c>
      <c r="C962" s="5" t="s">
        <v>27</v>
      </c>
      <c r="D962" s="5" t="s">
        <v>26</v>
      </c>
      <c r="E962" s="5">
        <v>1</v>
      </c>
      <c r="F962" s="5">
        <v>0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20</v>
      </c>
      <c r="R962" s="5">
        <v>25</v>
      </c>
      <c r="S962" s="5" t="s">
        <v>27</v>
      </c>
      <c r="T962" s="5"/>
    </row>
    <row r="963" spans="1:20" x14ac:dyDescent="0.25">
      <c r="A963" s="5">
        <f>956</f>
      </c>
      <c r="B963" s="5" t="s">
        <v>982</v>
      </c>
      <c r="C963" s="5" t="s">
        <v>27</v>
      </c>
      <c r="D963" s="5" t="s">
        <v>26</v>
      </c>
      <c r="E963" s="5">
        <v>1</v>
      </c>
      <c r="F963" s="5">
        <v>0</v>
      </c>
      <c r="G963" s="5">
        <v>1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20</v>
      </c>
      <c r="R963" s="5">
        <v>25</v>
      </c>
      <c r="S963" s="5" t="s">
        <v>27</v>
      </c>
      <c r="T963" s="5"/>
    </row>
    <row r="964" spans="1:20" x14ac:dyDescent="0.25">
      <c r="A964" s="5">
        <f>957</f>
      </c>
      <c r="B964" s="5" t="s">
        <v>983</v>
      </c>
      <c r="C964" s="5" t="s">
        <v>27</v>
      </c>
      <c r="D964" s="5" t="s">
        <v>26</v>
      </c>
      <c r="E964" s="5">
        <v>1</v>
      </c>
      <c r="F964" s="5">
        <v>0</v>
      </c>
      <c r="G964" s="5">
        <v>1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20</v>
      </c>
      <c r="R964" s="5">
        <v>25</v>
      </c>
      <c r="S964" s="5" t="s">
        <v>27</v>
      </c>
      <c r="T964" s="5"/>
    </row>
    <row r="965" spans="1:20" x14ac:dyDescent="0.25">
      <c r="A965" s="5">
        <f>958</f>
      </c>
      <c r="B965" s="5" t="s">
        <v>984</v>
      </c>
      <c r="C965" s="5" t="s">
        <v>27</v>
      </c>
      <c r="D965" s="5" t="s">
        <v>26</v>
      </c>
      <c r="E965" s="5">
        <v>1</v>
      </c>
      <c r="F965" s="5">
        <v>0</v>
      </c>
      <c r="G965" s="5">
        <v>1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20</v>
      </c>
      <c r="R965" s="5">
        <v>25</v>
      </c>
      <c r="S965" s="5" t="s">
        <v>27</v>
      </c>
      <c r="T965" s="5"/>
    </row>
    <row r="966" spans="1:20" x14ac:dyDescent="0.25">
      <c r="A966" s="5">
        <f>959</f>
      </c>
      <c r="B966" s="5" t="s">
        <v>985</v>
      </c>
      <c r="C966" s="5" t="s">
        <v>27</v>
      </c>
      <c r="D966" s="5" t="s">
        <v>26</v>
      </c>
      <c r="E966" s="5">
        <v>1</v>
      </c>
      <c r="F966" s="5">
        <v>0</v>
      </c>
      <c r="G966" s="5">
        <v>1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20</v>
      </c>
      <c r="R966" s="5">
        <v>25</v>
      </c>
      <c r="S966" s="5" t="s">
        <v>27</v>
      </c>
      <c r="T966" s="5"/>
    </row>
    <row r="967" spans="1:20" x14ac:dyDescent="0.25">
      <c r="A967" s="5">
        <f>960</f>
      </c>
      <c r="B967" s="5" t="s">
        <v>986</v>
      </c>
      <c r="C967" s="5" t="s">
        <v>27</v>
      </c>
      <c r="D967" s="5" t="s">
        <v>26</v>
      </c>
      <c r="E967" s="5">
        <v>1</v>
      </c>
      <c r="F967" s="5">
        <v>0</v>
      </c>
      <c r="G967" s="5">
        <v>1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20</v>
      </c>
      <c r="R967" s="5">
        <v>25</v>
      </c>
      <c r="S967" s="5" t="s">
        <v>27</v>
      </c>
      <c r="T967" s="5"/>
    </row>
    <row r="968" spans="1:20" x14ac:dyDescent="0.25">
      <c r="A968" s="5">
        <f>961</f>
      </c>
      <c r="B968" s="5" t="s">
        <v>987</v>
      </c>
      <c r="C968" s="5" t="s">
        <v>27</v>
      </c>
      <c r="D968" s="5" t="s">
        <v>26</v>
      </c>
      <c r="E968" s="5">
        <v>1</v>
      </c>
      <c r="F968" s="5">
        <v>0</v>
      </c>
      <c r="G968" s="5">
        <v>1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20</v>
      </c>
      <c r="R968" s="5">
        <v>25</v>
      </c>
      <c r="S968" s="5" t="s">
        <v>27</v>
      </c>
      <c r="T968" s="5"/>
    </row>
    <row r="969" spans="1:20" x14ac:dyDescent="0.25">
      <c r="A969" s="5">
        <f>962</f>
      </c>
      <c r="B969" s="5" t="s">
        <v>988</v>
      </c>
      <c r="C969" s="5" t="s">
        <v>27</v>
      </c>
      <c r="D969" s="5" t="s">
        <v>26</v>
      </c>
      <c r="E969" s="5">
        <v>1</v>
      </c>
      <c r="F969" s="5">
        <v>0</v>
      </c>
      <c r="G969" s="5">
        <v>1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20</v>
      </c>
      <c r="R969" s="5">
        <v>25</v>
      </c>
      <c r="S969" s="5" t="s">
        <v>27</v>
      </c>
      <c r="T969" s="5"/>
    </row>
    <row r="970" spans="1:20" x14ac:dyDescent="0.25">
      <c r="A970" s="5">
        <f>963</f>
      </c>
      <c r="B970" s="5" t="s">
        <v>989</v>
      </c>
      <c r="C970" s="5" t="s">
        <v>27</v>
      </c>
      <c r="D970" s="5" t="s">
        <v>26</v>
      </c>
      <c r="E970" s="5">
        <v>1</v>
      </c>
      <c r="F970" s="5">
        <v>0</v>
      </c>
      <c r="G970" s="5">
        <v>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20</v>
      </c>
      <c r="R970" s="5">
        <v>25</v>
      </c>
      <c r="S970" s="5" t="s">
        <v>27</v>
      </c>
      <c r="T970" s="5"/>
    </row>
    <row r="971" spans="1:20" x14ac:dyDescent="0.25">
      <c r="A971" s="5">
        <f>964</f>
      </c>
      <c r="B971" s="5" t="s">
        <v>990</v>
      </c>
      <c r="C971" s="5" t="s">
        <v>27</v>
      </c>
      <c r="D971" s="5" t="s">
        <v>26</v>
      </c>
      <c r="E971" s="5">
        <v>1</v>
      </c>
      <c r="F971" s="5">
        <v>0</v>
      </c>
      <c r="G971" s="5">
        <v>1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20</v>
      </c>
      <c r="R971" s="5">
        <v>25</v>
      </c>
      <c r="S971" s="5" t="s">
        <v>27</v>
      </c>
      <c r="T971" s="5"/>
    </row>
    <row r="972" spans="1:20" x14ac:dyDescent="0.25">
      <c r="A972" s="5">
        <f>965</f>
      </c>
      <c r="B972" s="5" t="s">
        <v>991</v>
      </c>
      <c r="C972" s="5" t="s">
        <v>27</v>
      </c>
      <c r="D972" s="5" t="s">
        <v>26</v>
      </c>
      <c r="E972" s="5">
        <v>1</v>
      </c>
      <c r="F972" s="5">
        <v>0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20</v>
      </c>
      <c r="R972" s="5">
        <v>25</v>
      </c>
      <c r="S972" s="5" t="s">
        <v>27</v>
      </c>
      <c r="T972" s="5"/>
    </row>
    <row r="973" spans="1:20" x14ac:dyDescent="0.25">
      <c r="A973" s="5">
        <f>966</f>
      </c>
      <c r="B973" s="5" t="s">
        <v>992</v>
      </c>
      <c r="C973" s="5" t="s">
        <v>27</v>
      </c>
      <c r="D973" s="5" t="s">
        <v>26</v>
      </c>
      <c r="E973" s="5">
        <v>1</v>
      </c>
      <c r="F973" s="5">
        <v>0</v>
      </c>
      <c r="G973" s="5">
        <v>1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20</v>
      </c>
      <c r="R973" s="5">
        <v>25</v>
      </c>
      <c r="S973" s="5" t="s">
        <v>27</v>
      </c>
      <c r="T973" s="5"/>
    </row>
    <row r="974" spans="1:20" x14ac:dyDescent="0.25">
      <c r="A974" s="5">
        <f>967</f>
      </c>
      <c r="B974" s="5" t="s">
        <v>993</v>
      </c>
      <c r="C974" s="5" t="s">
        <v>27</v>
      </c>
      <c r="D974" s="5" t="s">
        <v>26</v>
      </c>
      <c r="E974" s="5">
        <v>1</v>
      </c>
      <c r="F974" s="5">
        <v>0</v>
      </c>
      <c r="G974" s="5">
        <v>1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20</v>
      </c>
      <c r="R974" s="5">
        <v>25</v>
      </c>
      <c r="S974" s="5" t="s">
        <v>27</v>
      </c>
      <c r="T974" s="5"/>
    </row>
    <row r="975" spans="1:20" x14ac:dyDescent="0.25">
      <c r="A975" s="5">
        <f>968</f>
      </c>
      <c r="B975" s="5" t="s">
        <v>994</v>
      </c>
      <c r="C975" s="5" t="s">
        <v>27</v>
      </c>
      <c r="D975" s="5" t="s">
        <v>26</v>
      </c>
      <c r="E975" s="5">
        <v>1</v>
      </c>
      <c r="F975" s="5">
        <v>0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20</v>
      </c>
      <c r="R975" s="5">
        <v>25</v>
      </c>
      <c r="S975" s="5" t="s">
        <v>27</v>
      </c>
      <c r="T975" s="5"/>
    </row>
    <row r="976" spans="1:20" x14ac:dyDescent="0.25">
      <c r="A976" s="5">
        <f>969</f>
      </c>
      <c r="B976" s="5" t="s">
        <v>995</v>
      </c>
      <c r="C976" s="5" t="s">
        <v>27</v>
      </c>
      <c r="D976" s="5" t="s">
        <v>26</v>
      </c>
      <c r="E976" s="5">
        <v>1</v>
      </c>
      <c r="F976" s="5">
        <v>0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20</v>
      </c>
      <c r="R976" s="5">
        <v>25</v>
      </c>
      <c r="S976" s="5" t="s">
        <v>27</v>
      </c>
      <c r="T976" s="5"/>
    </row>
    <row r="977" spans="1:20" x14ac:dyDescent="0.25">
      <c r="A977" s="5">
        <f>970</f>
      </c>
      <c r="B977" s="5" t="s">
        <v>996</v>
      </c>
      <c r="C977" s="5" t="s">
        <v>27</v>
      </c>
      <c r="D977" s="5" t="s">
        <v>26</v>
      </c>
      <c r="E977" s="5">
        <v>1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20</v>
      </c>
      <c r="R977" s="5">
        <v>25</v>
      </c>
      <c r="S977" s="5" t="s">
        <v>27</v>
      </c>
      <c r="T977" s="5"/>
    </row>
    <row r="978" spans="1:20" x14ac:dyDescent="0.25">
      <c r="A978" s="5">
        <f>971</f>
      </c>
      <c r="B978" s="5" t="s">
        <v>997</v>
      </c>
      <c r="C978" s="5" t="s">
        <v>27</v>
      </c>
      <c r="D978" s="5" t="s">
        <v>26</v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20</v>
      </c>
      <c r="R978" s="5">
        <v>25</v>
      </c>
      <c r="S978" s="5" t="s">
        <v>27</v>
      </c>
      <c r="T978" s="5"/>
    </row>
    <row r="979" spans="1:20" x14ac:dyDescent="0.25">
      <c r="A979" s="5">
        <f>972</f>
      </c>
      <c r="B979" s="5" t="s">
        <v>998</v>
      </c>
      <c r="C979" s="5" t="s">
        <v>27</v>
      </c>
      <c r="D979" s="5" t="s">
        <v>26</v>
      </c>
      <c r="E979" s="5">
        <v>1</v>
      </c>
      <c r="F979" s="5">
        <v>0</v>
      </c>
      <c r="G979" s="5">
        <v>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20</v>
      </c>
      <c r="R979" s="5">
        <v>25</v>
      </c>
      <c r="S979" s="5" t="s">
        <v>27</v>
      </c>
      <c r="T979" s="5"/>
    </row>
    <row r="980" spans="1:20" x14ac:dyDescent="0.25">
      <c r="A980" s="5">
        <f>973</f>
      </c>
      <c r="B980" s="5" t="s">
        <v>999</v>
      </c>
      <c r="C980" s="5" t="s">
        <v>27</v>
      </c>
      <c r="D980" s="5" t="s">
        <v>26</v>
      </c>
      <c r="E980" s="5">
        <v>1</v>
      </c>
      <c r="F980" s="5">
        <v>0</v>
      </c>
      <c r="G980" s="5">
        <v>1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20</v>
      </c>
      <c r="R980" s="5">
        <v>25</v>
      </c>
      <c r="S980" s="5" t="s">
        <v>27</v>
      </c>
      <c r="T980" s="5"/>
    </row>
    <row r="981" spans="1:20" x14ac:dyDescent="0.25">
      <c r="A981" s="5">
        <f>974</f>
      </c>
      <c r="B981" s="5" t="s">
        <v>1000</v>
      </c>
      <c r="C981" s="5" t="s">
        <v>27</v>
      </c>
      <c r="D981" s="5" t="s">
        <v>26</v>
      </c>
      <c r="E981" s="5">
        <v>1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20</v>
      </c>
      <c r="R981" s="5">
        <v>25</v>
      </c>
      <c r="S981" s="5" t="s">
        <v>27</v>
      </c>
      <c r="T981" s="5"/>
    </row>
    <row r="982" spans="1:20" x14ac:dyDescent="0.25">
      <c r="A982" s="5">
        <f>975</f>
      </c>
      <c r="B982" s="5" t="s">
        <v>1001</v>
      </c>
      <c r="C982" s="5" t="s">
        <v>27</v>
      </c>
      <c r="D982" s="5" t="s">
        <v>26</v>
      </c>
      <c r="E982" s="5">
        <v>1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20</v>
      </c>
      <c r="R982" s="5">
        <v>25</v>
      </c>
      <c r="S982" s="5" t="s">
        <v>27</v>
      </c>
      <c r="T982" s="5"/>
    </row>
    <row r="983" spans="1:20" x14ac:dyDescent="0.25">
      <c r="A983" s="5">
        <f>976</f>
      </c>
      <c r="B983" s="5" t="s">
        <v>1002</v>
      </c>
      <c r="C983" s="5" t="s">
        <v>27</v>
      </c>
      <c r="D983" s="5" t="s">
        <v>26</v>
      </c>
      <c r="E983" s="5">
        <v>1</v>
      </c>
      <c r="F983" s="5">
        <v>0</v>
      </c>
      <c r="G983" s="5">
        <v>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20</v>
      </c>
      <c r="R983" s="5">
        <v>25</v>
      </c>
      <c r="S983" s="5" t="s">
        <v>27</v>
      </c>
      <c r="T983" s="5"/>
    </row>
    <row r="984" spans="1:20" x14ac:dyDescent="0.25">
      <c r="A984" s="5">
        <f>977</f>
      </c>
      <c r="B984" s="5" t="s">
        <v>1003</v>
      </c>
      <c r="C984" s="5" t="s">
        <v>27</v>
      </c>
      <c r="D984" s="5" t="s">
        <v>26</v>
      </c>
      <c r="E984" s="5">
        <v>1</v>
      </c>
      <c r="F984" s="5">
        <v>0</v>
      </c>
      <c r="G984" s="5">
        <v>1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20</v>
      </c>
      <c r="R984" s="5">
        <v>25</v>
      </c>
      <c r="S984" s="5" t="s">
        <v>27</v>
      </c>
      <c r="T984" s="5"/>
    </row>
    <row r="985" spans="1:20" x14ac:dyDescent="0.25">
      <c r="A985" s="5">
        <f>978</f>
      </c>
      <c r="B985" s="5" t="s">
        <v>1004</v>
      </c>
      <c r="C985" s="5" t="s">
        <v>27</v>
      </c>
      <c r="D985" s="5" t="s">
        <v>26</v>
      </c>
      <c r="E985" s="5">
        <v>1</v>
      </c>
      <c r="F985" s="5">
        <v>0</v>
      </c>
      <c r="G985" s="5">
        <v>1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20</v>
      </c>
      <c r="R985" s="5">
        <v>25</v>
      </c>
      <c r="S985" s="5" t="s">
        <v>27</v>
      </c>
      <c r="T985" s="5"/>
    </row>
    <row r="986" spans="1:20" x14ac:dyDescent="0.25">
      <c r="A986" s="5">
        <f>979</f>
      </c>
      <c r="B986" s="5" t="s">
        <v>1005</v>
      </c>
      <c r="C986" s="5" t="s">
        <v>27</v>
      </c>
      <c r="D986" s="5" t="s">
        <v>26</v>
      </c>
      <c r="E986" s="5">
        <v>1</v>
      </c>
      <c r="F986" s="5">
        <v>0</v>
      </c>
      <c r="G986" s="5">
        <v>1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20</v>
      </c>
      <c r="R986" s="5">
        <v>25</v>
      </c>
      <c r="S986" s="5" t="s">
        <v>27</v>
      </c>
      <c r="T986" s="5"/>
    </row>
    <row r="987" spans="1:20" x14ac:dyDescent="0.25">
      <c r="A987" s="5">
        <f>980</f>
      </c>
      <c r="B987" s="5" t="s">
        <v>1006</v>
      </c>
      <c r="C987" s="5" t="s">
        <v>27</v>
      </c>
      <c r="D987" s="5" t="s">
        <v>26</v>
      </c>
      <c r="E987" s="5">
        <v>1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20</v>
      </c>
      <c r="R987" s="5">
        <v>25</v>
      </c>
      <c r="S987" s="5" t="s">
        <v>27</v>
      </c>
      <c r="T987" s="5"/>
    </row>
    <row r="988" spans="1:20" x14ac:dyDescent="0.25">
      <c r="A988" s="5">
        <f>981</f>
      </c>
      <c r="B988" s="5" t="s">
        <v>1007</v>
      </c>
      <c r="C988" s="5" t="s">
        <v>27</v>
      </c>
      <c r="D988" s="5" t="s">
        <v>26</v>
      </c>
      <c r="E988" s="5">
        <v>1</v>
      </c>
      <c r="F988" s="5">
        <v>0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20</v>
      </c>
      <c r="R988" s="5">
        <v>25</v>
      </c>
      <c r="S988" s="5" t="s">
        <v>27</v>
      </c>
      <c r="T988" s="5"/>
    </row>
    <row r="989" spans="1:20" x14ac:dyDescent="0.25">
      <c r="A989" s="5">
        <f>982</f>
      </c>
      <c r="B989" s="5" t="s">
        <v>1008</v>
      </c>
      <c r="C989" s="5" t="s">
        <v>27</v>
      </c>
      <c r="D989" s="5" t="s">
        <v>26</v>
      </c>
      <c r="E989" s="5">
        <v>1</v>
      </c>
      <c r="F989" s="5">
        <v>0</v>
      </c>
      <c r="G989" s="5">
        <v>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20</v>
      </c>
      <c r="R989" s="5">
        <v>25</v>
      </c>
      <c r="S989" s="5" t="s">
        <v>27</v>
      </c>
      <c r="T989" s="5"/>
    </row>
    <row r="990" spans="1:20" x14ac:dyDescent="0.25">
      <c r="A990" s="5">
        <f>983</f>
      </c>
      <c r="B990" s="5" t="s">
        <v>1009</v>
      </c>
      <c r="C990" s="5" t="s">
        <v>27</v>
      </c>
      <c r="D990" s="5" t="s">
        <v>26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20</v>
      </c>
      <c r="R990" s="5">
        <v>25</v>
      </c>
      <c r="S990" s="5" t="s">
        <v>27</v>
      </c>
      <c r="T990" s="5"/>
    </row>
    <row r="991" spans="1:20" x14ac:dyDescent="0.25">
      <c r="A991" s="5">
        <f>984</f>
      </c>
      <c r="B991" s="5" t="s">
        <v>1010</v>
      </c>
      <c r="C991" s="5" t="s">
        <v>27</v>
      </c>
      <c r="D991" s="5" t="s">
        <v>26</v>
      </c>
      <c r="E991" s="5">
        <v>1</v>
      </c>
      <c r="F991" s="5">
        <v>0</v>
      </c>
      <c r="G991" s="5">
        <v>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20</v>
      </c>
      <c r="R991" s="5">
        <v>25</v>
      </c>
      <c r="S991" s="5" t="s">
        <v>27</v>
      </c>
      <c r="T991" s="5"/>
    </row>
    <row r="992" spans="1:20" x14ac:dyDescent="0.25">
      <c r="A992" s="5">
        <f>985</f>
      </c>
      <c r="B992" s="5" t="s">
        <v>1011</v>
      </c>
      <c r="C992" s="5" t="s">
        <v>27</v>
      </c>
      <c r="D992" s="5" t="s">
        <v>26</v>
      </c>
      <c r="E992" s="5">
        <v>1</v>
      </c>
      <c r="F992" s="5">
        <v>0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20</v>
      </c>
      <c r="R992" s="5">
        <v>25</v>
      </c>
      <c r="S992" s="5" t="s">
        <v>27</v>
      </c>
      <c r="T992" s="5"/>
    </row>
    <row r="993" spans="1:20" x14ac:dyDescent="0.25">
      <c r="A993" s="5">
        <f>986</f>
      </c>
      <c r="B993" s="5" t="s">
        <v>1012</v>
      </c>
      <c r="C993" s="5" t="s">
        <v>27</v>
      </c>
      <c r="D993" s="5" t="s">
        <v>26</v>
      </c>
      <c r="E993" s="5">
        <v>1</v>
      </c>
      <c r="F993" s="5">
        <v>0</v>
      </c>
      <c r="G993" s="5">
        <v>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20</v>
      </c>
      <c r="R993" s="5">
        <v>25</v>
      </c>
      <c r="S993" s="5" t="s">
        <v>27</v>
      </c>
      <c r="T993" s="5"/>
    </row>
    <row r="994" spans="1:20" x14ac:dyDescent="0.25">
      <c r="A994" s="5">
        <f>987</f>
      </c>
      <c r="B994" s="5" t="s">
        <v>1013</v>
      </c>
      <c r="C994" s="5" t="s">
        <v>27</v>
      </c>
      <c r="D994" s="5" t="s">
        <v>26</v>
      </c>
      <c r="E994" s="5">
        <v>1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20</v>
      </c>
      <c r="R994" s="5">
        <v>25</v>
      </c>
      <c r="S994" s="5" t="s">
        <v>27</v>
      </c>
      <c r="T994" s="5"/>
    </row>
    <row r="995" spans="1:20" x14ac:dyDescent="0.25">
      <c r="A995" s="5">
        <f>988</f>
      </c>
      <c r="B995" s="5" t="s">
        <v>1014</v>
      </c>
      <c r="C995" s="5" t="s">
        <v>27</v>
      </c>
      <c r="D995" s="5" t="s">
        <v>26</v>
      </c>
      <c r="E995" s="5">
        <v>1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20</v>
      </c>
      <c r="R995" s="5">
        <v>25</v>
      </c>
      <c r="S995" s="5" t="s">
        <v>27</v>
      </c>
      <c r="T995" s="5"/>
    </row>
    <row r="996" spans="1:20" x14ac:dyDescent="0.25">
      <c r="A996" s="5">
        <f>989</f>
      </c>
      <c r="B996" s="5" t="s">
        <v>1015</v>
      </c>
      <c r="C996" s="5" t="s">
        <v>27</v>
      </c>
      <c r="D996" s="5" t="s">
        <v>26</v>
      </c>
      <c r="E996" s="5">
        <v>1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20</v>
      </c>
      <c r="R996" s="5">
        <v>25</v>
      </c>
      <c r="S996" s="5" t="s">
        <v>27</v>
      </c>
      <c r="T996" s="5"/>
    </row>
    <row r="997" spans="1:20" x14ac:dyDescent="0.25">
      <c r="A997" s="5">
        <f>990</f>
      </c>
      <c r="B997" s="5" t="s">
        <v>1016</v>
      </c>
      <c r="C997" s="5" t="s">
        <v>27</v>
      </c>
      <c r="D997" s="5" t="s">
        <v>26</v>
      </c>
      <c r="E997" s="5">
        <v>1</v>
      </c>
      <c r="F997" s="5">
        <v>0</v>
      </c>
      <c r="G997" s="5">
        <v>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20</v>
      </c>
      <c r="R997" s="5">
        <v>25</v>
      </c>
      <c r="S997" s="5" t="s">
        <v>27</v>
      </c>
      <c r="T997" s="5"/>
    </row>
    <row r="998" spans="1:20" x14ac:dyDescent="0.25">
      <c r="A998" s="5">
        <f>991</f>
      </c>
      <c r="B998" s="5" t="s">
        <v>1017</v>
      </c>
      <c r="C998" s="5" t="s">
        <v>27</v>
      </c>
      <c r="D998" s="5" t="s">
        <v>26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20</v>
      </c>
      <c r="R998" s="5">
        <v>25</v>
      </c>
      <c r="S998" s="5" t="s">
        <v>27</v>
      </c>
      <c r="T998" s="5"/>
    </row>
    <row r="999" spans="1:20" x14ac:dyDescent="0.25">
      <c r="A999" s="5">
        <f>992</f>
      </c>
      <c r="B999" s="5" t="s">
        <v>1018</v>
      </c>
      <c r="C999" s="5" t="s">
        <v>27</v>
      </c>
      <c r="D999" s="5" t="s">
        <v>26</v>
      </c>
      <c r="E999" s="5">
        <v>1</v>
      </c>
      <c r="F999" s="5">
        <v>0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20</v>
      </c>
      <c r="R999" s="5">
        <v>25</v>
      </c>
      <c r="S999" s="5" t="s">
        <v>27</v>
      </c>
      <c r="T999" s="5"/>
    </row>
    <row r="1000" spans="1:20" x14ac:dyDescent="0.25">
      <c r="A1000" s="5">
        <f>993</f>
      </c>
      <c r="B1000" s="5" t="s">
        <v>1019</v>
      </c>
      <c r="C1000" s="5" t="s">
        <v>27</v>
      </c>
      <c r="D1000" s="5" t="s">
        <v>26</v>
      </c>
      <c r="E1000" s="5">
        <v>1</v>
      </c>
      <c r="F1000" s="5">
        <v>0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20</v>
      </c>
      <c r="R1000" s="5">
        <v>25</v>
      </c>
      <c r="S1000" s="5" t="s">
        <v>27</v>
      </c>
      <c r="T1000" s="5"/>
    </row>
    <row r="1001" spans="1:20" x14ac:dyDescent="0.25">
      <c r="A1001" s="5">
        <f>994</f>
      </c>
      <c r="B1001" s="5" t="s">
        <v>1020</v>
      </c>
      <c r="C1001" s="5" t="s">
        <v>27</v>
      </c>
      <c r="D1001" s="5" t="s">
        <v>26</v>
      </c>
      <c r="E1001" s="5">
        <v>1</v>
      </c>
      <c r="F1001" s="5">
        <v>0</v>
      </c>
      <c r="G1001" s="5">
        <v>1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20</v>
      </c>
      <c r="R1001" s="5">
        <v>25</v>
      </c>
      <c r="S1001" s="5" t="s">
        <v>27</v>
      </c>
      <c r="T1001" s="5"/>
    </row>
    <row r="1002" spans="1:20" x14ac:dyDescent="0.25">
      <c r="A1002" s="5">
        <f>995</f>
      </c>
      <c r="B1002" s="5" t="s">
        <v>1021</v>
      </c>
      <c r="C1002" s="5" t="s">
        <v>27</v>
      </c>
      <c r="D1002" s="5" t="s">
        <v>26</v>
      </c>
      <c r="E1002" s="5">
        <v>1</v>
      </c>
      <c r="F1002" s="5">
        <v>0</v>
      </c>
      <c r="G1002" s="5">
        <v>1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20</v>
      </c>
      <c r="R1002" s="5">
        <v>25</v>
      </c>
      <c r="S1002" s="5" t="s">
        <v>27</v>
      </c>
      <c r="T1002" s="5"/>
    </row>
    <row r="1003" spans="1:20" x14ac:dyDescent="0.25">
      <c r="A1003" s="5">
        <f>996</f>
      </c>
      <c r="B1003" s="5" t="s">
        <v>1022</v>
      </c>
      <c r="C1003" s="5" t="s">
        <v>27</v>
      </c>
      <c r="D1003" s="5" t="s">
        <v>26</v>
      </c>
      <c r="E1003" s="5">
        <v>1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20</v>
      </c>
      <c r="R1003" s="5">
        <v>25</v>
      </c>
      <c r="S1003" s="5" t="s">
        <v>27</v>
      </c>
      <c r="T1003" s="5"/>
    </row>
    <row r="1004" spans="1:20" x14ac:dyDescent="0.25">
      <c r="A1004" s="5">
        <f>997</f>
      </c>
      <c r="B1004" s="5" t="s">
        <v>1023</v>
      </c>
      <c r="C1004" s="5" t="s">
        <v>27</v>
      </c>
      <c r="D1004" s="5" t="s">
        <v>26</v>
      </c>
      <c r="E1004" s="5">
        <v>1</v>
      </c>
      <c r="F1004" s="5">
        <v>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20</v>
      </c>
      <c r="R1004" s="5">
        <v>25</v>
      </c>
      <c r="S1004" s="5" t="s">
        <v>27</v>
      </c>
      <c r="T1004" s="5"/>
    </row>
    <row r="1005" spans="1:20" x14ac:dyDescent="0.25">
      <c r="A1005" s="5">
        <f>998</f>
      </c>
      <c r="B1005" s="5" t="s">
        <v>1024</v>
      </c>
      <c r="C1005" s="5" t="s">
        <v>27</v>
      </c>
      <c r="D1005" s="5" t="s">
        <v>26</v>
      </c>
      <c r="E1005" s="5">
        <v>1</v>
      </c>
      <c r="F1005" s="5">
        <v>0</v>
      </c>
      <c r="G1005" s="5">
        <v>1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20</v>
      </c>
      <c r="R1005" s="5">
        <v>25</v>
      </c>
      <c r="S1005" s="5" t="s">
        <v>27</v>
      </c>
      <c r="T1005" s="5"/>
    </row>
    <row r="1006" spans="1:20" x14ac:dyDescent="0.25">
      <c r="A1006" s="5">
        <f>999</f>
      </c>
      <c r="B1006" s="5" t="s">
        <v>1025</v>
      </c>
      <c r="C1006" s="5" t="s">
        <v>27</v>
      </c>
      <c r="D1006" s="5" t="s">
        <v>26</v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20</v>
      </c>
      <c r="R1006" s="5">
        <v>25</v>
      </c>
      <c r="S1006" s="5" t="s">
        <v>27</v>
      </c>
      <c r="T1006" s="5"/>
    </row>
    <row r="1007" spans="1:20" x14ac:dyDescent="0.25">
      <c r="A1007" s="5">
        <f>1000</f>
      </c>
      <c r="B1007" s="5" t="s">
        <v>1026</v>
      </c>
      <c r="C1007" s="5" t="s">
        <v>27</v>
      </c>
      <c r="D1007" s="5" t="s">
        <v>26</v>
      </c>
      <c r="E1007" s="5">
        <v>1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20</v>
      </c>
      <c r="R1007" s="5">
        <v>25</v>
      </c>
      <c r="S1007" s="5" t="s">
        <v>27</v>
      </c>
      <c r="T1007" s="5"/>
    </row>
    <row r="1008" spans="1:20" x14ac:dyDescent="0.25">
      <c r="A1008" s="5">
        <f>1001</f>
      </c>
      <c r="B1008" s="5" t="s">
        <v>1027</v>
      </c>
      <c r="C1008" s="5" t="s">
        <v>27</v>
      </c>
      <c r="D1008" s="5" t="s">
        <v>26</v>
      </c>
      <c r="E1008" s="5">
        <v>1</v>
      </c>
      <c r="F1008" s="5">
        <v>0</v>
      </c>
      <c r="G1008" s="5">
        <v>1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20</v>
      </c>
      <c r="R1008" s="5">
        <v>25</v>
      </c>
      <c r="S1008" s="5" t="s">
        <v>27</v>
      </c>
      <c r="T1008" s="5"/>
    </row>
    <row r="1009" spans="1:20" x14ac:dyDescent="0.25">
      <c r="A1009" s="5">
        <f>1002</f>
      </c>
      <c r="B1009" s="5" t="s">
        <v>1028</v>
      </c>
      <c r="C1009" s="5" t="s">
        <v>27</v>
      </c>
      <c r="D1009" s="5" t="s">
        <v>26</v>
      </c>
      <c r="E1009" s="5">
        <v>1</v>
      </c>
      <c r="F1009" s="5">
        <v>0</v>
      </c>
      <c r="G1009" s="5">
        <v>1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20</v>
      </c>
      <c r="R1009" s="5">
        <v>25</v>
      </c>
      <c r="S1009" s="5" t="s">
        <v>27</v>
      </c>
      <c r="T1009" s="5"/>
    </row>
    <row r="1010" spans="1:20" x14ac:dyDescent="0.25">
      <c r="A1010" s="5">
        <f>1003</f>
      </c>
      <c r="B1010" s="5" t="s">
        <v>1029</v>
      </c>
      <c r="C1010" s="5" t="s">
        <v>27</v>
      </c>
      <c r="D1010" s="5" t="s">
        <v>26</v>
      </c>
      <c r="E1010" s="5">
        <v>1</v>
      </c>
      <c r="F1010" s="5">
        <v>0</v>
      </c>
      <c r="G1010" s="5">
        <v>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20</v>
      </c>
      <c r="R1010" s="5">
        <v>25</v>
      </c>
      <c r="S1010" s="5" t="s">
        <v>27</v>
      </c>
      <c r="T1010" s="5"/>
    </row>
    <row r="1011" spans="1:20" x14ac:dyDescent="0.25">
      <c r="A1011" s="5">
        <f>1004</f>
      </c>
      <c r="B1011" s="5" t="s">
        <v>1030</v>
      </c>
      <c r="C1011" s="5" t="s">
        <v>27</v>
      </c>
      <c r="D1011" s="5" t="s">
        <v>26</v>
      </c>
      <c r="E1011" s="5">
        <v>1</v>
      </c>
      <c r="F1011" s="5">
        <v>0</v>
      </c>
      <c r="G1011" s="5">
        <v>1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20</v>
      </c>
      <c r="R1011" s="5">
        <v>25</v>
      </c>
      <c r="S1011" s="5" t="s">
        <v>27</v>
      </c>
      <c r="T1011" s="5"/>
    </row>
    <row r="1012" spans="1:20" x14ac:dyDescent="0.25">
      <c r="A1012" s="5">
        <f>1005</f>
      </c>
      <c r="B1012" s="5" t="s">
        <v>1031</v>
      </c>
      <c r="C1012" s="5" t="s">
        <v>27</v>
      </c>
      <c r="D1012" s="5" t="s">
        <v>26</v>
      </c>
      <c r="E1012" s="5">
        <v>1</v>
      </c>
      <c r="F1012" s="5">
        <v>0</v>
      </c>
      <c r="G1012" s="5">
        <v>1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20</v>
      </c>
      <c r="R1012" s="5">
        <v>25</v>
      </c>
      <c r="S1012" s="5" t="s">
        <v>27</v>
      </c>
      <c r="T1012" s="5"/>
    </row>
    <row r="1013" spans="1:20" x14ac:dyDescent="0.25">
      <c r="A1013" s="5">
        <f>1006</f>
      </c>
      <c r="B1013" s="5" t="s">
        <v>1032</v>
      </c>
      <c r="C1013" s="5" t="s">
        <v>27</v>
      </c>
      <c r="D1013" s="5" t="s">
        <v>26</v>
      </c>
      <c r="E1013" s="5">
        <v>1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20</v>
      </c>
      <c r="R1013" s="5">
        <v>25</v>
      </c>
      <c r="S1013" s="5" t="s">
        <v>27</v>
      </c>
      <c r="T1013" s="5"/>
    </row>
    <row r="1014" spans="1:20" x14ac:dyDescent="0.25">
      <c r="A1014" s="5">
        <f>1007</f>
      </c>
      <c r="B1014" s="5" t="s">
        <v>1033</v>
      </c>
      <c r="C1014" s="5" t="s">
        <v>27</v>
      </c>
      <c r="D1014" s="5" t="s">
        <v>26</v>
      </c>
      <c r="E1014" s="5">
        <v>1</v>
      </c>
      <c r="F1014" s="5">
        <v>0</v>
      </c>
      <c r="G1014" s="5">
        <v>1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20</v>
      </c>
      <c r="R1014" s="5">
        <v>25</v>
      </c>
      <c r="S1014" s="5" t="s">
        <v>27</v>
      </c>
      <c r="T1014" s="5"/>
    </row>
    <row r="1015" spans="1:20" x14ac:dyDescent="0.25">
      <c r="A1015" s="5">
        <f>1008</f>
      </c>
      <c r="B1015" s="5" t="s">
        <v>1034</v>
      </c>
      <c r="C1015" s="5" t="s">
        <v>27</v>
      </c>
      <c r="D1015" s="5" t="s">
        <v>26</v>
      </c>
      <c r="E1015" s="5">
        <v>1</v>
      </c>
      <c r="F1015" s="5">
        <v>0</v>
      </c>
      <c r="G1015" s="5">
        <v>1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20</v>
      </c>
      <c r="R1015" s="5">
        <v>25</v>
      </c>
      <c r="S1015" s="5" t="s">
        <v>27</v>
      </c>
      <c r="T1015" s="5"/>
    </row>
    <row r="1016" spans="1:20" x14ac:dyDescent="0.25">
      <c r="A1016" s="5">
        <f>1009</f>
      </c>
      <c r="B1016" s="5" t="s">
        <v>1035</v>
      </c>
      <c r="C1016" s="5" t="s">
        <v>27</v>
      </c>
      <c r="D1016" s="5" t="s">
        <v>26</v>
      </c>
      <c r="E1016" s="5">
        <v>1</v>
      </c>
      <c r="F1016" s="5">
        <v>0</v>
      </c>
      <c r="G1016" s="5">
        <v>1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20</v>
      </c>
      <c r="R1016" s="5">
        <v>25</v>
      </c>
      <c r="S1016" s="5" t="s">
        <v>27</v>
      </c>
      <c r="T1016" s="5"/>
    </row>
    <row r="1017" spans="1:20" x14ac:dyDescent="0.25">
      <c r="A1017" s="5">
        <f>1010</f>
      </c>
      <c r="B1017" s="5" t="s">
        <v>1036</v>
      </c>
      <c r="C1017" s="5" t="s">
        <v>27</v>
      </c>
      <c r="D1017" s="5" t="s">
        <v>26</v>
      </c>
      <c r="E1017" s="5">
        <v>1</v>
      </c>
      <c r="F1017" s="5">
        <v>0</v>
      </c>
      <c r="G1017" s="5">
        <v>1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20</v>
      </c>
      <c r="R1017" s="5">
        <v>25</v>
      </c>
      <c r="S1017" s="5" t="s">
        <v>27</v>
      </c>
      <c r="T1017" s="5"/>
    </row>
    <row r="1018" spans="1:20" x14ac:dyDescent="0.25">
      <c r="A1018" s="5">
        <f>1011</f>
      </c>
      <c r="B1018" s="5" t="s">
        <v>1037</v>
      </c>
      <c r="C1018" s="5" t="s">
        <v>27</v>
      </c>
      <c r="D1018" s="5" t="s">
        <v>26</v>
      </c>
      <c r="E1018" s="5">
        <v>1</v>
      </c>
      <c r="F1018" s="5">
        <v>0</v>
      </c>
      <c r="G1018" s="5">
        <v>1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20</v>
      </c>
      <c r="R1018" s="5">
        <v>25</v>
      </c>
      <c r="S1018" s="5" t="s">
        <v>27</v>
      </c>
      <c r="T1018" s="5"/>
    </row>
    <row r="1019" spans="1:20" x14ac:dyDescent="0.25">
      <c r="A1019" s="5">
        <f>1012</f>
      </c>
      <c r="B1019" s="5" t="s">
        <v>1038</v>
      </c>
      <c r="C1019" s="5" t="s">
        <v>27</v>
      </c>
      <c r="D1019" s="5" t="s">
        <v>26</v>
      </c>
      <c r="E1019" s="5">
        <v>1</v>
      </c>
      <c r="F1019" s="5">
        <v>0</v>
      </c>
      <c r="G1019" s="5">
        <v>1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20</v>
      </c>
      <c r="R1019" s="5">
        <v>25</v>
      </c>
      <c r="S1019" s="5" t="s">
        <v>27</v>
      </c>
      <c r="T1019" s="5"/>
    </row>
    <row r="1020" spans="1:20" x14ac:dyDescent="0.25">
      <c r="A1020" s="5">
        <f>1013</f>
      </c>
      <c r="B1020" s="5" t="s">
        <v>1039</v>
      </c>
      <c r="C1020" s="5" t="s">
        <v>27</v>
      </c>
      <c r="D1020" s="5" t="s">
        <v>26</v>
      </c>
      <c r="E1020" s="5">
        <v>1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20</v>
      </c>
      <c r="R1020" s="5">
        <v>25</v>
      </c>
      <c r="S1020" s="5" t="s">
        <v>27</v>
      </c>
      <c r="T1020" s="5"/>
    </row>
    <row r="1021" spans="1:20" x14ac:dyDescent="0.25">
      <c r="A1021" s="5">
        <f>1014</f>
      </c>
      <c r="B1021" s="5" t="s">
        <v>1040</v>
      </c>
      <c r="C1021" s="5" t="s">
        <v>27</v>
      </c>
      <c r="D1021" s="5" t="s">
        <v>26</v>
      </c>
      <c r="E1021" s="5">
        <v>1</v>
      </c>
      <c r="F1021" s="5">
        <v>0</v>
      </c>
      <c r="G1021" s="5">
        <v>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20</v>
      </c>
      <c r="R1021" s="5">
        <v>25</v>
      </c>
      <c r="S1021" s="5" t="s">
        <v>27</v>
      </c>
      <c r="T1021" s="5"/>
    </row>
    <row r="1022" spans="1:20" x14ac:dyDescent="0.25">
      <c r="A1022" s="5">
        <f>1015</f>
      </c>
      <c r="B1022" s="5" t="s">
        <v>1041</v>
      </c>
      <c r="C1022" s="5" t="s">
        <v>27</v>
      </c>
      <c r="D1022" s="5" t="s">
        <v>26</v>
      </c>
      <c r="E1022" s="5">
        <v>1</v>
      </c>
      <c r="F1022" s="5">
        <v>0</v>
      </c>
      <c r="G1022" s="5">
        <v>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20</v>
      </c>
      <c r="R1022" s="5">
        <v>25</v>
      </c>
      <c r="S1022" s="5" t="s">
        <v>27</v>
      </c>
      <c r="T1022" s="5"/>
    </row>
    <row r="1023" spans="1:20" x14ac:dyDescent="0.25">
      <c r="A1023" s="5">
        <f>1016</f>
      </c>
      <c r="B1023" s="5" t="s">
        <v>1042</v>
      </c>
      <c r="C1023" s="5" t="s">
        <v>27</v>
      </c>
      <c r="D1023" s="5" t="s">
        <v>26</v>
      </c>
      <c r="E1023" s="5">
        <v>1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20</v>
      </c>
      <c r="R1023" s="5">
        <v>25</v>
      </c>
      <c r="S1023" s="5" t="s">
        <v>27</v>
      </c>
      <c r="T1023" s="5"/>
    </row>
    <row r="1024" spans="1:20" x14ac:dyDescent="0.25">
      <c r="A1024" s="5">
        <f>1017</f>
      </c>
      <c r="B1024" s="5" t="s">
        <v>1043</v>
      </c>
      <c r="C1024" s="5" t="s">
        <v>27</v>
      </c>
      <c r="D1024" s="5" t="s">
        <v>26</v>
      </c>
      <c r="E1024" s="5">
        <v>1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20</v>
      </c>
      <c r="R1024" s="5">
        <v>25</v>
      </c>
      <c r="S1024" s="5" t="s">
        <v>27</v>
      </c>
      <c r="T1024" s="5"/>
    </row>
    <row r="1025" spans="1:20" x14ac:dyDescent="0.25">
      <c r="A1025" s="5">
        <f>1018</f>
      </c>
      <c r="B1025" s="5" t="s">
        <v>1044</v>
      </c>
      <c r="C1025" s="5" t="s">
        <v>27</v>
      </c>
      <c r="D1025" s="5" t="s">
        <v>26</v>
      </c>
      <c r="E1025" s="5">
        <v>1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20</v>
      </c>
      <c r="R1025" s="5">
        <v>25</v>
      </c>
      <c r="S1025" s="5" t="s">
        <v>27</v>
      </c>
      <c r="T1025" s="5"/>
    </row>
    <row r="1026" spans="1:20" x14ac:dyDescent="0.25">
      <c r="A1026" s="5">
        <f>1019</f>
      </c>
      <c r="B1026" s="5" t="s">
        <v>1045</v>
      </c>
      <c r="C1026" s="5" t="s">
        <v>27</v>
      </c>
      <c r="D1026" s="5" t="s">
        <v>26</v>
      </c>
      <c r="E1026" s="5">
        <v>1</v>
      </c>
      <c r="F1026" s="5">
        <v>0</v>
      </c>
      <c r="G1026" s="5">
        <v>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20</v>
      </c>
      <c r="R1026" s="5">
        <v>25</v>
      </c>
      <c r="S1026" s="5" t="s">
        <v>27</v>
      </c>
      <c r="T1026" s="5"/>
    </row>
    <row r="1027" spans="1:20" x14ac:dyDescent="0.25">
      <c r="A1027" s="5">
        <f>1020</f>
      </c>
      <c r="B1027" s="5" t="s">
        <v>1046</v>
      </c>
      <c r="C1027" s="5" t="s">
        <v>27</v>
      </c>
      <c r="D1027" s="5" t="s">
        <v>26</v>
      </c>
      <c r="E1027" s="5">
        <v>1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20</v>
      </c>
      <c r="R1027" s="5">
        <v>25</v>
      </c>
      <c r="S1027" s="5" t="s">
        <v>27</v>
      </c>
      <c r="T1027" s="5"/>
    </row>
    <row r="1028" spans="1:20" x14ac:dyDescent="0.25">
      <c r="A1028" s="5">
        <f>1021</f>
      </c>
      <c r="B1028" s="5" t="s">
        <v>1047</v>
      </c>
      <c r="C1028" s="5" t="s">
        <v>27</v>
      </c>
      <c r="D1028" s="5" t="s">
        <v>26</v>
      </c>
      <c r="E1028" s="5">
        <v>1</v>
      </c>
      <c r="F1028" s="5">
        <v>0</v>
      </c>
      <c r="G1028" s="5">
        <v>1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20</v>
      </c>
      <c r="R1028" s="5">
        <v>25</v>
      </c>
      <c r="S1028" s="5" t="s">
        <v>27</v>
      </c>
      <c r="T1028" s="5"/>
    </row>
    <row r="1029" spans="1:20" x14ac:dyDescent="0.25">
      <c r="A1029" s="5">
        <f>1022</f>
      </c>
      <c r="B1029" s="5" t="s">
        <v>1048</v>
      </c>
      <c r="C1029" s="5" t="s">
        <v>27</v>
      </c>
      <c r="D1029" s="5" t="s">
        <v>26</v>
      </c>
      <c r="E1029" s="5">
        <v>1</v>
      </c>
      <c r="F1029" s="5">
        <v>0</v>
      </c>
      <c r="G1029" s="5">
        <v>1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20</v>
      </c>
      <c r="R1029" s="5">
        <v>25</v>
      </c>
      <c r="S1029" s="5" t="s">
        <v>27</v>
      </c>
      <c r="T1029" s="5"/>
    </row>
    <row r="1030" spans="1:20" x14ac:dyDescent="0.25">
      <c r="A1030" s="5">
        <f>1023</f>
      </c>
      <c r="B1030" s="5" t="s">
        <v>1049</v>
      </c>
      <c r="C1030" s="5" t="s">
        <v>27</v>
      </c>
      <c r="D1030" s="5" t="s">
        <v>26</v>
      </c>
      <c r="E1030" s="5">
        <v>1</v>
      </c>
      <c r="F1030" s="5">
        <v>0</v>
      </c>
      <c r="G1030" s="5">
        <v>1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20</v>
      </c>
      <c r="R1030" s="5">
        <v>25</v>
      </c>
      <c r="S1030" s="5" t="s">
        <v>27</v>
      </c>
      <c r="T1030" s="5"/>
    </row>
    <row r="1031" spans="1:20" x14ac:dyDescent="0.25">
      <c r="A1031" s="5">
        <f>1024</f>
      </c>
      <c r="B1031" s="5" t="s">
        <v>1050</v>
      </c>
      <c r="C1031" s="5" t="s">
        <v>27</v>
      </c>
      <c r="D1031" s="5" t="s">
        <v>26</v>
      </c>
      <c r="E1031" s="5">
        <v>1</v>
      </c>
      <c r="F1031" s="5">
        <v>0</v>
      </c>
      <c r="G1031" s="5">
        <v>1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20</v>
      </c>
      <c r="R1031" s="5">
        <v>25</v>
      </c>
      <c r="S1031" s="5" t="s">
        <v>27</v>
      </c>
      <c r="T1031" s="5"/>
    </row>
    <row r="1032" spans="1:20" x14ac:dyDescent="0.25">
      <c r="A1032" s="5">
        <f>1025</f>
      </c>
      <c r="B1032" s="5" t="s">
        <v>1051</v>
      </c>
      <c r="C1032" s="5" t="s">
        <v>27</v>
      </c>
      <c r="D1032" s="5" t="s">
        <v>26</v>
      </c>
      <c r="E1032" s="5">
        <v>1</v>
      </c>
      <c r="F1032" s="5">
        <v>0</v>
      </c>
      <c r="G1032" s="5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20</v>
      </c>
      <c r="R1032" s="5">
        <v>25</v>
      </c>
      <c r="S1032" s="5" t="s">
        <v>27</v>
      </c>
      <c r="T1032" s="5"/>
    </row>
    <row r="1033" spans="1:20" x14ac:dyDescent="0.25">
      <c r="A1033" s="5">
        <f>1026</f>
      </c>
      <c r="B1033" s="5" t="s">
        <v>1052</v>
      </c>
      <c r="C1033" s="5" t="s">
        <v>27</v>
      </c>
      <c r="D1033" s="5" t="s">
        <v>26</v>
      </c>
      <c r="E1033" s="5">
        <v>1</v>
      </c>
      <c r="F1033" s="5">
        <v>0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20</v>
      </c>
      <c r="R1033" s="5">
        <v>25</v>
      </c>
      <c r="S1033" s="5" t="s">
        <v>27</v>
      </c>
      <c r="T1033" s="5"/>
    </row>
    <row r="1034" spans="1:20" x14ac:dyDescent="0.25">
      <c r="A1034" s="5">
        <f>1027</f>
      </c>
      <c r="B1034" s="5" t="s">
        <v>1053</v>
      </c>
      <c r="C1034" s="5" t="s">
        <v>27</v>
      </c>
      <c r="D1034" s="5" t="s">
        <v>26</v>
      </c>
      <c r="E1034" s="5">
        <v>1</v>
      </c>
      <c r="F1034" s="5">
        <v>0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20</v>
      </c>
      <c r="R1034" s="5">
        <v>25</v>
      </c>
      <c r="S1034" s="5" t="s">
        <v>27</v>
      </c>
      <c r="T1034" s="5"/>
    </row>
    <row r="1035" spans="1:20" x14ac:dyDescent="0.25">
      <c r="A1035" s="5">
        <f>1028</f>
      </c>
      <c r="B1035" s="5" t="s">
        <v>1054</v>
      </c>
      <c r="C1035" s="5" t="s">
        <v>27</v>
      </c>
      <c r="D1035" s="5" t="s">
        <v>26</v>
      </c>
      <c r="E1035" s="5">
        <v>1</v>
      </c>
      <c r="F1035" s="5">
        <v>0</v>
      </c>
      <c r="G1035" s="5">
        <v>1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20</v>
      </c>
      <c r="R1035" s="5">
        <v>25</v>
      </c>
      <c r="S1035" s="5" t="s">
        <v>27</v>
      </c>
      <c r="T1035" s="5"/>
    </row>
    <row r="1036" spans="1:20" x14ac:dyDescent="0.25">
      <c r="A1036" s="5">
        <f>1029</f>
      </c>
      <c r="B1036" s="5" t="s">
        <v>1055</v>
      </c>
      <c r="C1036" s="5" t="s">
        <v>27</v>
      </c>
      <c r="D1036" s="5" t="s">
        <v>26</v>
      </c>
      <c r="E1036" s="5">
        <v>1</v>
      </c>
      <c r="F1036" s="5">
        <v>0</v>
      </c>
      <c r="G1036" s="5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20</v>
      </c>
      <c r="R1036" s="5">
        <v>25</v>
      </c>
      <c r="S1036" s="5" t="s">
        <v>27</v>
      </c>
      <c r="T1036" s="5"/>
    </row>
    <row r="1037" spans="1:20" x14ac:dyDescent="0.25">
      <c r="A1037" s="5">
        <f>1030</f>
      </c>
      <c r="B1037" s="5" t="s">
        <v>1056</v>
      </c>
      <c r="C1037" s="5" t="s">
        <v>27</v>
      </c>
      <c r="D1037" s="5" t="s">
        <v>26</v>
      </c>
      <c r="E1037" s="5">
        <v>1</v>
      </c>
      <c r="F1037" s="5">
        <v>0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20</v>
      </c>
      <c r="R1037" s="5">
        <v>25</v>
      </c>
      <c r="S1037" s="5" t="s">
        <v>27</v>
      </c>
      <c r="T1037" s="5"/>
    </row>
    <row r="1038" spans="1:20" x14ac:dyDescent="0.25">
      <c r="A1038" s="5">
        <f>1031</f>
      </c>
      <c r="B1038" s="5" t="s">
        <v>1057</v>
      </c>
      <c r="C1038" s="5" t="s">
        <v>27</v>
      </c>
      <c r="D1038" s="5" t="s">
        <v>26</v>
      </c>
      <c r="E1038" s="5">
        <v>1</v>
      </c>
      <c r="F1038" s="5">
        <v>0</v>
      </c>
      <c r="G1038" s="5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20</v>
      </c>
      <c r="R1038" s="5">
        <v>25</v>
      </c>
      <c r="S1038" s="5" t="s">
        <v>27</v>
      </c>
      <c r="T1038" s="5"/>
    </row>
    <row r="1039" spans="1:20" x14ac:dyDescent="0.25">
      <c r="A1039" s="5">
        <f>1032</f>
      </c>
      <c r="B1039" s="5" t="s">
        <v>1058</v>
      </c>
      <c r="C1039" s="5" t="s">
        <v>27</v>
      </c>
      <c r="D1039" s="5" t="s">
        <v>26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20</v>
      </c>
      <c r="R1039" s="5">
        <v>25</v>
      </c>
      <c r="S1039" s="5" t="s">
        <v>27</v>
      </c>
      <c r="T1039" s="5"/>
    </row>
    <row r="1040" spans="1:20" x14ac:dyDescent="0.25">
      <c r="A1040" s="5">
        <f>1033</f>
      </c>
      <c r="B1040" s="5" t="s">
        <v>1059</v>
      </c>
      <c r="C1040" s="5" t="s">
        <v>27</v>
      </c>
      <c r="D1040" s="5" t="s">
        <v>26</v>
      </c>
      <c r="E1040" s="5">
        <v>1</v>
      </c>
      <c r="F1040" s="5">
        <v>0</v>
      </c>
      <c r="G1040" s="5">
        <v>1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20</v>
      </c>
      <c r="R1040" s="5">
        <v>25</v>
      </c>
      <c r="S1040" s="5" t="s">
        <v>27</v>
      </c>
      <c r="T1040" s="5"/>
    </row>
    <row r="1041" spans="1:20" x14ac:dyDescent="0.25">
      <c r="A1041" s="5">
        <f>1034</f>
      </c>
      <c r="B1041" s="5" t="s">
        <v>1060</v>
      </c>
      <c r="C1041" s="5" t="s">
        <v>27</v>
      </c>
      <c r="D1041" s="5" t="s">
        <v>26</v>
      </c>
      <c r="E1041" s="5">
        <v>1</v>
      </c>
      <c r="F1041" s="5">
        <v>0</v>
      </c>
      <c r="G1041" s="5">
        <v>1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20</v>
      </c>
      <c r="R1041" s="5">
        <v>25</v>
      </c>
      <c r="S1041" s="5" t="s">
        <v>27</v>
      </c>
      <c r="T1041" s="5"/>
    </row>
    <row r="1042" spans="1:20" x14ac:dyDescent="0.25">
      <c r="A1042" s="5">
        <f>1035</f>
      </c>
      <c r="B1042" s="5" t="s">
        <v>1061</v>
      </c>
      <c r="C1042" s="5" t="s">
        <v>27</v>
      </c>
      <c r="D1042" s="5" t="s">
        <v>26</v>
      </c>
      <c r="E1042" s="5">
        <v>1</v>
      </c>
      <c r="F1042" s="5">
        <v>0</v>
      </c>
      <c r="G1042" s="5">
        <v>1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20</v>
      </c>
      <c r="R1042" s="5">
        <v>25</v>
      </c>
      <c r="S1042" s="5" t="s">
        <v>27</v>
      </c>
      <c r="T1042" s="5"/>
    </row>
    <row r="1043" spans="1:20" x14ac:dyDescent="0.25">
      <c r="A1043" s="5">
        <f>1036</f>
      </c>
      <c r="B1043" s="5" t="s">
        <v>1062</v>
      </c>
      <c r="C1043" s="5" t="s">
        <v>27</v>
      </c>
      <c r="D1043" s="5" t="s">
        <v>26</v>
      </c>
      <c r="E1043" s="5">
        <v>1</v>
      </c>
      <c r="F1043" s="5">
        <v>0</v>
      </c>
      <c r="G1043" s="5">
        <v>1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20</v>
      </c>
      <c r="R1043" s="5">
        <v>25</v>
      </c>
      <c r="S1043" s="5" t="s">
        <v>27</v>
      </c>
      <c r="T1043" s="5"/>
    </row>
    <row r="1044" spans="1:20" x14ac:dyDescent="0.25">
      <c r="A1044" s="5">
        <f>1037</f>
      </c>
      <c r="B1044" s="5" t="s">
        <v>1063</v>
      </c>
      <c r="C1044" s="5" t="s">
        <v>27</v>
      </c>
      <c r="D1044" s="5" t="s">
        <v>26</v>
      </c>
      <c r="E1044" s="5">
        <v>1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20</v>
      </c>
      <c r="R1044" s="5">
        <v>25</v>
      </c>
      <c r="S1044" s="5" t="s">
        <v>27</v>
      </c>
      <c r="T1044" s="5"/>
    </row>
    <row r="1045" spans="1:20" x14ac:dyDescent="0.25">
      <c r="A1045" s="5">
        <f>1038</f>
      </c>
      <c r="B1045" s="5" t="s">
        <v>1064</v>
      </c>
      <c r="C1045" s="5" t="s">
        <v>27</v>
      </c>
      <c r="D1045" s="5" t="s">
        <v>26</v>
      </c>
      <c r="E1045" s="5">
        <v>1</v>
      </c>
      <c r="F1045" s="5">
        <v>0</v>
      </c>
      <c r="G1045" s="5">
        <v>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20</v>
      </c>
      <c r="R1045" s="5">
        <v>25</v>
      </c>
      <c r="S1045" s="5" t="s">
        <v>27</v>
      </c>
      <c r="T1045" s="5"/>
    </row>
    <row r="1046" spans="1:20" x14ac:dyDescent="0.25">
      <c r="A1046" s="5">
        <f>1039</f>
      </c>
      <c r="B1046" s="5" t="s">
        <v>1065</v>
      </c>
      <c r="C1046" s="5" t="s">
        <v>27</v>
      </c>
      <c r="D1046" s="5" t="s">
        <v>26</v>
      </c>
      <c r="E1046" s="5">
        <v>1</v>
      </c>
      <c r="F1046" s="5">
        <v>0</v>
      </c>
      <c r="G1046" s="5">
        <v>1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20</v>
      </c>
      <c r="R1046" s="5">
        <v>25</v>
      </c>
      <c r="S1046" s="5" t="s">
        <v>27</v>
      </c>
      <c r="T1046" s="5"/>
    </row>
    <row r="1047" spans="1:20" x14ac:dyDescent="0.25">
      <c r="A1047" s="5">
        <f>1040</f>
      </c>
      <c r="B1047" s="5" t="s">
        <v>1066</v>
      </c>
      <c r="C1047" s="5" t="s">
        <v>27</v>
      </c>
      <c r="D1047" s="5" t="s">
        <v>26</v>
      </c>
      <c r="E1047" s="5">
        <v>1</v>
      </c>
      <c r="F1047" s="5">
        <v>0</v>
      </c>
      <c r="G1047" s="5">
        <v>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20</v>
      </c>
      <c r="R1047" s="5">
        <v>25</v>
      </c>
      <c r="S1047" s="5" t="s">
        <v>27</v>
      </c>
      <c r="T1047" s="5"/>
    </row>
    <row r="1048" spans="1:20" x14ac:dyDescent="0.25">
      <c r="A1048" s="5">
        <f>1041</f>
      </c>
      <c r="B1048" s="5" t="s">
        <v>1067</v>
      </c>
      <c r="C1048" s="5" t="s">
        <v>27</v>
      </c>
      <c r="D1048" s="5" t="s">
        <v>26</v>
      </c>
      <c r="E1048" s="5">
        <v>1</v>
      </c>
      <c r="F1048" s="5">
        <v>0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20</v>
      </c>
      <c r="R1048" s="5">
        <v>25</v>
      </c>
      <c r="S1048" s="5" t="s">
        <v>27</v>
      </c>
      <c r="T1048" s="5"/>
    </row>
    <row r="1049" spans="1:20" x14ac:dyDescent="0.25">
      <c r="A1049" s="5">
        <f>1042</f>
      </c>
      <c r="B1049" s="5" t="s">
        <v>1068</v>
      </c>
      <c r="C1049" s="5" t="s">
        <v>27</v>
      </c>
      <c r="D1049" s="5" t="s">
        <v>26</v>
      </c>
      <c r="E1049" s="5">
        <v>1</v>
      </c>
      <c r="F1049" s="5">
        <v>0</v>
      </c>
      <c r="G1049" s="5">
        <v>1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20</v>
      </c>
      <c r="R1049" s="5">
        <v>25</v>
      </c>
      <c r="S1049" s="5" t="s">
        <v>27</v>
      </c>
      <c r="T1049" s="5"/>
    </row>
    <row r="1050" spans="1:20" x14ac:dyDescent="0.25">
      <c r="A1050" s="5">
        <f>1043</f>
      </c>
      <c r="B1050" s="5" t="s">
        <v>1069</v>
      </c>
      <c r="C1050" s="5" t="s">
        <v>27</v>
      </c>
      <c r="D1050" s="5" t="s">
        <v>26</v>
      </c>
      <c r="E1050" s="5">
        <v>1</v>
      </c>
      <c r="F1050" s="5">
        <v>0</v>
      </c>
      <c r="G1050" s="5">
        <v>1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20</v>
      </c>
      <c r="R1050" s="5">
        <v>25</v>
      </c>
      <c r="S1050" s="5" t="s">
        <v>27</v>
      </c>
      <c r="T1050" s="5"/>
    </row>
    <row r="1051" spans="1:20" x14ac:dyDescent="0.25">
      <c r="A1051" s="5">
        <f>1044</f>
      </c>
      <c r="B1051" s="5" t="s">
        <v>1070</v>
      </c>
      <c r="C1051" s="5" t="s">
        <v>27</v>
      </c>
      <c r="D1051" s="5" t="s">
        <v>26</v>
      </c>
      <c r="E1051" s="5">
        <v>1</v>
      </c>
      <c r="F1051" s="5">
        <v>0</v>
      </c>
      <c r="G1051" s="5">
        <v>1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20</v>
      </c>
      <c r="R1051" s="5">
        <v>25</v>
      </c>
      <c r="S1051" s="5" t="s">
        <v>27</v>
      </c>
      <c r="T1051" s="5"/>
    </row>
    <row r="1052" spans="1:20" x14ac:dyDescent="0.25">
      <c r="A1052" s="5">
        <f>1045</f>
      </c>
      <c r="B1052" s="5" t="s">
        <v>1071</v>
      </c>
      <c r="C1052" s="5" t="s">
        <v>27</v>
      </c>
      <c r="D1052" s="5" t="s">
        <v>26</v>
      </c>
      <c r="E1052" s="5">
        <v>1</v>
      </c>
      <c r="F1052" s="5">
        <v>0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20</v>
      </c>
      <c r="R1052" s="5">
        <v>25</v>
      </c>
      <c r="S1052" s="5" t="s">
        <v>27</v>
      </c>
      <c r="T1052" s="5"/>
    </row>
    <row r="1053" spans="1:20" x14ac:dyDescent="0.25">
      <c r="A1053" s="5">
        <f>1046</f>
      </c>
      <c r="B1053" s="5" t="s">
        <v>1072</v>
      </c>
      <c r="C1053" s="5" t="s">
        <v>27</v>
      </c>
      <c r="D1053" s="5" t="s">
        <v>26</v>
      </c>
      <c r="E1053" s="5">
        <v>1</v>
      </c>
      <c r="F1053" s="5">
        <v>0</v>
      </c>
      <c r="G1053" s="5">
        <v>1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20</v>
      </c>
      <c r="R1053" s="5">
        <v>25</v>
      </c>
      <c r="S1053" s="5" t="s">
        <v>27</v>
      </c>
      <c r="T1053" s="5"/>
    </row>
    <row r="1054" spans="1:20" x14ac:dyDescent="0.25">
      <c r="A1054" s="5">
        <f>1047</f>
      </c>
      <c r="B1054" s="5" t="s">
        <v>1073</v>
      </c>
      <c r="C1054" s="5" t="s">
        <v>27</v>
      </c>
      <c r="D1054" s="5" t="s">
        <v>26</v>
      </c>
      <c r="E1054" s="5">
        <v>1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20</v>
      </c>
      <c r="R1054" s="5">
        <v>25</v>
      </c>
      <c r="S1054" s="5" t="s">
        <v>27</v>
      </c>
      <c r="T1054" s="5"/>
    </row>
    <row r="1055" spans="1:20" x14ac:dyDescent="0.25">
      <c r="A1055" s="5">
        <f>1048</f>
      </c>
      <c r="B1055" s="5" t="s">
        <v>1074</v>
      </c>
      <c r="C1055" s="5" t="s">
        <v>27</v>
      </c>
      <c r="D1055" s="5" t="s">
        <v>26</v>
      </c>
      <c r="E1055" s="5">
        <v>1</v>
      </c>
      <c r="F1055" s="5">
        <v>0</v>
      </c>
      <c r="G1055" s="5">
        <v>1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20</v>
      </c>
      <c r="R1055" s="5">
        <v>25</v>
      </c>
      <c r="S1055" s="5" t="s">
        <v>27</v>
      </c>
      <c r="T1055" s="5"/>
    </row>
    <row r="1056" spans="1:20" x14ac:dyDescent="0.25">
      <c r="A1056" s="5">
        <f>1049</f>
      </c>
      <c r="B1056" s="5" t="s">
        <v>1075</v>
      </c>
      <c r="C1056" s="5" t="s">
        <v>27</v>
      </c>
      <c r="D1056" s="5" t="s">
        <v>26</v>
      </c>
      <c r="E1056" s="5">
        <v>1</v>
      </c>
      <c r="F1056" s="5">
        <v>0</v>
      </c>
      <c r="G1056" s="5">
        <v>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20</v>
      </c>
      <c r="R1056" s="5">
        <v>25</v>
      </c>
      <c r="S1056" s="5" t="s">
        <v>27</v>
      </c>
      <c r="T1056" s="5"/>
    </row>
    <row r="1057" spans="1:20" x14ac:dyDescent="0.25">
      <c r="A1057" s="5">
        <f>1050</f>
      </c>
      <c r="B1057" s="5" t="s">
        <v>1076</v>
      </c>
      <c r="C1057" s="5" t="s">
        <v>27</v>
      </c>
      <c r="D1057" s="5" t="s">
        <v>26</v>
      </c>
      <c r="E1057" s="5">
        <v>1</v>
      </c>
      <c r="F1057" s="5">
        <v>0</v>
      </c>
      <c r="G1057" s="5">
        <v>1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20</v>
      </c>
      <c r="R1057" s="5">
        <v>25</v>
      </c>
      <c r="S1057" s="5" t="s">
        <v>27</v>
      </c>
      <c r="T1057" s="5"/>
    </row>
    <row r="1058" spans="1:20" x14ac:dyDescent="0.25">
      <c r="A1058" s="5">
        <f>1051</f>
      </c>
      <c r="B1058" s="5" t="s">
        <v>1077</v>
      </c>
      <c r="C1058" s="5" t="s">
        <v>27</v>
      </c>
      <c r="D1058" s="5" t="s">
        <v>26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20</v>
      </c>
      <c r="R1058" s="5">
        <v>25</v>
      </c>
      <c r="S1058" s="5" t="s">
        <v>27</v>
      </c>
      <c r="T1058" s="5"/>
    </row>
    <row r="1059" spans="1:20" x14ac:dyDescent="0.25">
      <c r="A1059" s="5">
        <f>1052</f>
      </c>
      <c r="B1059" s="5" t="s">
        <v>1078</v>
      </c>
      <c r="C1059" s="5" t="s">
        <v>27</v>
      </c>
      <c r="D1059" s="5" t="s">
        <v>26</v>
      </c>
      <c r="E1059" s="5">
        <v>1</v>
      </c>
      <c r="F1059" s="5">
        <v>0</v>
      </c>
      <c r="G1059" s="5">
        <v>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20</v>
      </c>
      <c r="R1059" s="5">
        <v>25</v>
      </c>
      <c r="S1059" s="5" t="s">
        <v>27</v>
      </c>
      <c r="T1059" s="5"/>
    </row>
    <row r="1060" spans="1:20" x14ac:dyDescent="0.25">
      <c r="A1060" s="5">
        <f>1053</f>
      </c>
      <c r="B1060" s="5" t="s">
        <v>1079</v>
      </c>
      <c r="C1060" s="5" t="s">
        <v>27</v>
      </c>
      <c r="D1060" s="5" t="s">
        <v>26</v>
      </c>
      <c r="E1060" s="5">
        <v>1</v>
      </c>
      <c r="F1060" s="5">
        <v>0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20</v>
      </c>
      <c r="R1060" s="5">
        <v>25</v>
      </c>
      <c r="S1060" s="5" t="s">
        <v>27</v>
      </c>
      <c r="T1060" s="5"/>
    </row>
    <row r="1061" spans="1:20" x14ac:dyDescent="0.25">
      <c r="A1061" s="5">
        <f>1054</f>
      </c>
      <c r="B1061" s="5" t="s">
        <v>1080</v>
      </c>
      <c r="C1061" s="5" t="s">
        <v>27</v>
      </c>
      <c r="D1061" s="5" t="s">
        <v>26</v>
      </c>
      <c r="E1061" s="5">
        <v>1</v>
      </c>
      <c r="F1061" s="5">
        <v>0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20</v>
      </c>
      <c r="R1061" s="5">
        <v>25</v>
      </c>
      <c r="S1061" s="5" t="s">
        <v>27</v>
      </c>
      <c r="T1061" s="5"/>
    </row>
    <row r="1062" spans="1:20" x14ac:dyDescent="0.25">
      <c r="A1062" s="5">
        <f>1055</f>
      </c>
      <c r="B1062" s="5" t="s">
        <v>1081</v>
      </c>
      <c r="C1062" s="5" t="s">
        <v>27</v>
      </c>
      <c r="D1062" s="5" t="s">
        <v>26</v>
      </c>
      <c r="E1062" s="5">
        <v>1</v>
      </c>
      <c r="F1062" s="5">
        <v>0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20</v>
      </c>
      <c r="R1062" s="5">
        <v>25</v>
      </c>
      <c r="S1062" s="5" t="s">
        <v>27</v>
      </c>
      <c r="T1062" s="5"/>
    </row>
    <row r="1063" spans="1:20" x14ac:dyDescent="0.25">
      <c r="A1063" s="5">
        <f>1056</f>
      </c>
      <c r="B1063" s="5" t="s">
        <v>1082</v>
      </c>
      <c r="C1063" s="5" t="s">
        <v>27</v>
      </c>
      <c r="D1063" s="5" t="s">
        <v>26</v>
      </c>
      <c r="E1063" s="5">
        <v>1</v>
      </c>
      <c r="F1063" s="5">
        <v>0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20</v>
      </c>
      <c r="R1063" s="5">
        <v>25</v>
      </c>
      <c r="S1063" s="5" t="s">
        <v>27</v>
      </c>
      <c r="T1063" s="5"/>
    </row>
    <row r="1064" spans="1:20" x14ac:dyDescent="0.25">
      <c r="A1064" s="5">
        <f>1057</f>
      </c>
      <c r="B1064" s="5" t="s">
        <v>1083</v>
      </c>
      <c r="C1064" s="5" t="s">
        <v>27</v>
      </c>
      <c r="D1064" s="5" t="s">
        <v>26</v>
      </c>
      <c r="E1064" s="5">
        <v>1</v>
      </c>
      <c r="F1064" s="5">
        <v>0</v>
      </c>
      <c r="G1064" s="5">
        <v>1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20</v>
      </c>
      <c r="R1064" s="5">
        <v>25</v>
      </c>
      <c r="S1064" s="5" t="s">
        <v>27</v>
      </c>
      <c r="T1064" s="5"/>
    </row>
    <row r="1065" spans="1:20" x14ac:dyDescent="0.25">
      <c r="A1065" s="5">
        <f>1058</f>
      </c>
      <c r="B1065" s="5" t="s">
        <v>1084</v>
      </c>
      <c r="C1065" s="5" t="s">
        <v>27</v>
      </c>
      <c r="D1065" s="5" t="s">
        <v>26</v>
      </c>
      <c r="E1065" s="5">
        <v>1</v>
      </c>
      <c r="F1065" s="5">
        <v>0</v>
      </c>
      <c r="G1065" s="5">
        <v>1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20</v>
      </c>
      <c r="R1065" s="5">
        <v>25</v>
      </c>
      <c r="S1065" s="5" t="s">
        <v>27</v>
      </c>
      <c r="T1065" s="5"/>
    </row>
    <row r="1066" spans="1:20" x14ac:dyDescent="0.25">
      <c r="A1066" s="5">
        <f>1059</f>
      </c>
      <c r="B1066" s="5" t="s">
        <v>1085</v>
      </c>
      <c r="C1066" s="5" t="s">
        <v>27</v>
      </c>
      <c r="D1066" s="5" t="s">
        <v>26</v>
      </c>
      <c r="E1066" s="5">
        <v>1</v>
      </c>
      <c r="F1066" s="5">
        <v>0</v>
      </c>
      <c r="G1066" s="5">
        <v>1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20</v>
      </c>
      <c r="R1066" s="5">
        <v>25</v>
      </c>
      <c r="S1066" s="5" t="s">
        <v>27</v>
      </c>
      <c r="T1066" s="5"/>
    </row>
    <row r="1067" spans="1:20" x14ac:dyDescent="0.25">
      <c r="A1067" s="5">
        <f>1060</f>
      </c>
      <c r="B1067" s="5" t="s">
        <v>1086</v>
      </c>
      <c r="C1067" s="5" t="s">
        <v>27</v>
      </c>
      <c r="D1067" s="5" t="s">
        <v>26</v>
      </c>
      <c r="E1067" s="5">
        <v>1</v>
      </c>
      <c r="F1067" s="5">
        <v>0</v>
      </c>
      <c r="G1067" s="5">
        <v>1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20</v>
      </c>
      <c r="R1067" s="5">
        <v>25</v>
      </c>
      <c r="S1067" s="5" t="s">
        <v>27</v>
      </c>
      <c r="T1067" s="5"/>
    </row>
    <row r="1068" spans="1:20" x14ac:dyDescent="0.25">
      <c r="A1068" s="5">
        <f>1061</f>
      </c>
      <c r="B1068" s="5" t="s">
        <v>1087</v>
      </c>
      <c r="C1068" s="5" t="s">
        <v>27</v>
      </c>
      <c r="D1068" s="5" t="s">
        <v>26</v>
      </c>
      <c r="E1068" s="5">
        <v>1</v>
      </c>
      <c r="F1068" s="5">
        <v>0</v>
      </c>
      <c r="G1068" s="5">
        <v>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20</v>
      </c>
      <c r="R1068" s="5">
        <v>25</v>
      </c>
      <c r="S1068" s="5" t="s">
        <v>27</v>
      </c>
      <c r="T1068" s="5"/>
    </row>
    <row r="1069" spans="1:20" x14ac:dyDescent="0.25">
      <c r="A1069" s="5">
        <f>1062</f>
      </c>
      <c r="B1069" s="5" t="s">
        <v>1088</v>
      </c>
      <c r="C1069" s="5" t="s">
        <v>27</v>
      </c>
      <c r="D1069" s="5" t="s">
        <v>26</v>
      </c>
      <c r="E1069" s="5">
        <v>1</v>
      </c>
      <c r="F1069" s="5">
        <v>0</v>
      </c>
      <c r="G1069" s="5">
        <v>1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20</v>
      </c>
      <c r="R1069" s="5">
        <v>25</v>
      </c>
      <c r="S1069" s="5" t="s">
        <v>27</v>
      </c>
      <c r="T1069" s="5"/>
    </row>
    <row r="1070" spans="1:20" x14ac:dyDescent="0.25">
      <c r="A1070" s="5">
        <f>1063</f>
      </c>
      <c r="B1070" s="5" t="s">
        <v>1089</v>
      </c>
      <c r="C1070" s="5" t="s">
        <v>27</v>
      </c>
      <c r="D1070" s="5" t="s">
        <v>26</v>
      </c>
      <c r="E1070" s="5">
        <v>1</v>
      </c>
      <c r="F1070" s="5">
        <v>0</v>
      </c>
      <c r="G1070" s="5">
        <v>1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20</v>
      </c>
      <c r="R1070" s="5">
        <v>25</v>
      </c>
      <c r="S1070" s="5" t="s">
        <v>27</v>
      </c>
      <c r="T1070" s="5"/>
    </row>
    <row r="1071" spans="1:20" x14ac:dyDescent="0.25">
      <c r="A1071" s="5">
        <f>1064</f>
      </c>
      <c r="B1071" s="5" t="s">
        <v>1090</v>
      </c>
      <c r="C1071" s="5" t="s">
        <v>27</v>
      </c>
      <c r="D1071" s="5" t="s">
        <v>26</v>
      </c>
      <c r="E1071" s="5">
        <v>1</v>
      </c>
      <c r="F1071" s="5">
        <v>0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20</v>
      </c>
      <c r="R1071" s="5">
        <v>25</v>
      </c>
      <c r="S1071" s="5" t="s">
        <v>27</v>
      </c>
      <c r="T1071" s="5"/>
    </row>
    <row r="1072" spans="1:20" x14ac:dyDescent="0.25">
      <c r="A1072" s="5">
        <f>1065</f>
      </c>
      <c r="B1072" s="5" t="s">
        <v>1091</v>
      </c>
      <c r="C1072" s="5" t="s">
        <v>27</v>
      </c>
      <c r="D1072" s="5" t="s">
        <v>26</v>
      </c>
      <c r="E1072" s="5">
        <v>1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20</v>
      </c>
      <c r="R1072" s="5">
        <v>25</v>
      </c>
      <c r="S1072" s="5" t="s">
        <v>27</v>
      </c>
      <c r="T1072" s="5"/>
    </row>
    <row r="1073" spans="1:20" x14ac:dyDescent="0.25">
      <c r="A1073" s="5">
        <f>1066</f>
      </c>
      <c r="B1073" s="5" t="s">
        <v>1092</v>
      </c>
      <c r="C1073" s="5" t="s">
        <v>27</v>
      </c>
      <c r="D1073" s="5" t="s">
        <v>26</v>
      </c>
      <c r="E1073" s="5">
        <v>1</v>
      </c>
      <c r="F1073" s="5">
        <v>0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20</v>
      </c>
      <c r="R1073" s="5">
        <v>25</v>
      </c>
      <c r="S1073" s="5" t="s">
        <v>27</v>
      </c>
      <c r="T1073" s="5"/>
    </row>
    <row r="1074" spans="1:20" x14ac:dyDescent="0.25">
      <c r="A1074" s="5">
        <f>1067</f>
      </c>
      <c r="B1074" s="5" t="s">
        <v>1093</v>
      </c>
      <c r="C1074" s="5" t="s">
        <v>27</v>
      </c>
      <c r="D1074" s="5" t="s">
        <v>26</v>
      </c>
      <c r="E1074" s="5">
        <v>1</v>
      </c>
      <c r="F1074" s="5">
        <v>0</v>
      </c>
      <c r="G1074" s="5">
        <v>1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20</v>
      </c>
      <c r="R1074" s="5">
        <v>25</v>
      </c>
      <c r="S1074" s="5" t="s">
        <v>27</v>
      </c>
      <c r="T1074" s="5"/>
    </row>
    <row r="1075" spans="1:20" x14ac:dyDescent="0.25">
      <c r="A1075" s="5">
        <f>1068</f>
      </c>
      <c r="B1075" s="5" t="s">
        <v>1094</v>
      </c>
      <c r="C1075" s="5" t="s">
        <v>27</v>
      </c>
      <c r="D1075" s="5" t="s">
        <v>26</v>
      </c>
      <c r="E1075" s="5">
        <v>1</v>
      </c>
      <c r="F1075" s="5">
        <v>0</v>
      </c>
      <c r="G1075" s="5">
        <v>1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20</v>
      </c>
      <c r="R1075" s="5">
        <v>25</v>
      </c>
      <c r="S1075" s="5" t="s">
        <v>27</v>
      </c>
      <c r="T1075" s="5"/>
    </row>
    <row r="1076" spans="1:20" x14ac:dyDescent="0.25">
      <c r="A1076" s="5">
        <f>1069</f>
      </c>
      <c r="B1076" s="5" t="s">
        <v>1095</v>
      </c>
      <c r="C1076" s="5" t="s">
        <v>27</v>
      </c>
      <c r="D1076" s="5" t="s">
        <v>26</v>
      </c>
      <c r="E1076" s="5">
        <v>1</v>
      </c>
      <c r="F1076" s="5">
        <v>0</v>
      </c>
      <c r="G1076" s="5">
        <v>1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20</v>
      </c>
      <c r="R1076" s="5">
        <v>25</v>
      </c>
      <c r="S1076" s="5" t="s">
        <v>27</v>
      </c>
      <c r="T1076" s="5"/>
    </row>
    <row r="1077" spans="1:20" x14ac:dyDescent="0.25">
      <c r="A1077" s="5">
        <f>1070</f>
      </c>
      <c r="B1077" s="5" t="s">
        <v>1096</v>
      </c>
      <c r="C1077" s="5" t="s">
        <v>27</v>
      </c>
      <c r="D1077" s="5" t="s">
        <v>26</v>
      </c>
      <c r="E1077" s="5">
        <v>1</v>
      </c>
      <c r="F1077" s="5">
        <v>0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20</v>
      </c>
      <c r="R1077" s="5">
        <v>25</v>
      </c>
      <c r="S1077" s="5" t="s">
        <v>27</v>
      </c>
      <c r="T1077" s="5"/>
    </row>
    <row r="1078" spans="1:20" x14ac:dyDescent="0.25">
      <c r="A1078" s="5">
        <f>1071</f>
      </c>
      <c r="B1078" s="5" t="s">
        <v>1097</v>
      </c>
      <c r="C1078" s="5" t="s">
        <v>27</v>
      </c>
      <c r="D1078" s="5" t="s">
        <v>26</v>
      </c>
      <c r="E1078" s="5">
        <v>1</v>
      </c>
      <c r="F1078" s="5">
        <v>0</v>
      </c>
      <c r="G1078" s="5">
        <v>1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20</v>
      </c>
      <c r="R1078" s="5">
        <v>25</v>
      </c>
      <c r="S1078" s="5" t="s">
        <v>27</v>
      </c>
      <c r="T1078" s="5"/>
    </row>
    <row r="1079" spans="1:20" x14ac:dyDescent="0.25">
      <c r="A1079" s="5">
        <f>1072</f>
      </c>
      <c r="B1079" s="5" t="s">
        <v>1098</v>
      </c>
      <c r="C1079" s="5" t="s">
        <v>27</v>
      </c>
      <c r="D1079" s="5" t="s">
        <v>26</v>
      </c>
      <c r="E1079" s="5">
        <v>1</v>
      </c>
      <c r="F1079" s="5">
        <v>0</v>
      </c>
      <c r="G1079" s="5">
        <v>1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20</v>
      </c>
      <c r="R1079" s="5">
        <v>25</v>
      </c>
      <c r="S1079" s="5" t="s">
        <v>27</v>
      </c>
      <c r="T1079" s="5"/>
    </row>
    <row r="1080" spans="1:20" x14ac:dyDescent="0.25">
      <c r="A1080" s="5">
        <f>1073</f>
      </c>
      <c r="B1080" s="5" t="s">
        <v>1099</v>
      </c>
      <c r="C1080" s="5" t="s">
        <v>27</v>
      </c>
      <c r="D1080" s="5" t="s">
        <v>26</v>
      </c>
      <c r="E1080" s="5">
        <v>1</v>
      </c>
      <c r="F1080" s="5">
        <v>0</v>
      </c>
      <c r="G1080" s="5">
        <v>1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20</v>
      </c>
      <c r="R1080" s="5">
        <v>25</v>
      </c>
      <c r="S1080" s="5" t="s">
        <v>27</v>
      </c>
      <c r="T1080" s="5"/>
    </row>
    <row r="1081" spans="1:20" x14ac:dyDescent="0.25">
      <c r="A1081" s="5">
        <f>1074</f>
      </c>
      <c r="B1081" s="5" t="s">
        <v>1100</v>
      </c>
      <c r="C1081" s="5" t="s">
        <v>27</v>
      </c>
      <c r="D1081" s="5" t="s">
        <v>26</v>
      </c>
      <c r="E1081" s="5">
        <v>1</v>
      </c>
      <c r="F1081" s="5">
        <v>0</v>
      </c>
      <c r="G1081" s="5">
        <v>1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20</v>
      </c>
      <c r="R1081" s="5">
        <v>25</v>
      </c>
      <c r="S1081" s="5" t="s">
        <v>27</v>
      </c>
      <c r="T1081" s="5"/>
    </row>
    <row r="1082" spans="1:20" x14ac:dyDescent="0.25">
      <c r="A1082" s="5">
        <f>1075</f>
      </c>
      <c r="B1082" s="5" t="s">
        <v>1101</v>
      </c>
      <c r="C1082" s="5" t="s">
        <v>27</v>
      </c>
      <c r="D1082" s="5" t="s">
        <v>26</v>
      </c>
      <c r="E1082" s="5">
        <v>1</v>
      </c>
      <c r="F1082" s="5">
        <v>0</v>
      </c>
      <c r="G1082" s="5">
        <v>1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20</v>
      </c>
      <c r="R1082" s="5">
        <v>25</v>
      </c>
      <c r="S1082" s="5" t="s">
        <v>27</v>
      </c>
      <c r="T1082" s="5"/>
    </row>
    <row r="1083" spans="1:20" x14ac:dyDescent="0.25">
      <c r="A1083" s="5">
        <f>1076</f>
      </c>
      <c r="B1083" s="5" t="s">
        <v>1102</v>
      </c>
      <c r="C1083" s="5" t="s">
        <v>27</v>
      </c>
      <c r="D1083" s="5" t="s">
        <v>26</v>
      </c>
      <c r="E1083" s="5">
        <v>1</v>
      </c>
      <c r="F1083" s="5">
        <v>0</v>
      </c>
      <c r="G1083" s="5">
        <v>1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20</v>
      </c>
      <c r="R1083" s="5">
        <v>25</v>
      </c>
      <c r="S1083" s="5" t="s">
        <v>27</v>
      </c>
      <c r="T1083" s="5"/>
    </row>
    <row r="1084" spans="1:20" x14ac:dyDescent="0.25">
      <c r="A1084" s="5">
        <f>1077</f>
      </c>
      <c r="B1084" s="5" t="s">
        <v>1103</v>
      </c>
      <c r="C1084" s="5" t="s">
        <v>27</v>
      </c>
      <c r="D1084" s="5" t="s">
        <v>26</v>
      </c>
      <c r="E1084" s="5">
        <v>1</v>
      </c>
      <c r="F1084" s="5">
        <v>0</v>
      </c>
      <c r="G1084" s="5">
        <v>1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20</v>
      </c>
      <c r="R1084" s="5">
        <v>25</v>
      </c>
      <c r="S1084" s="5" t="s">
        <v>27</v>
      </c>
      <c r="T1084" s="5"/>
    </row>
    <row r="1085" spans="1:20" x14ac:dyDescent="0.25">
      <c r="A1085" s="5">
        <f>1078</f>
      </c>
      <c r="B1085" s="5" t="s">
        <v>1104</v>
      </c>
      <c r="C1085" s="5" t="s">
        <v>27</v>
      </c>
      <c r="D1085" s="5" t="s">
        <v>26</v>
      </c>
      <c r="E1085" s="5">
        <v>1</v>
      </c>
      <c r="F1085" s="5">
        <v>0</v>
      </c>
      <c r="G1085" s="5">
        <v>1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20</v>
      </c>
      <c r="R1085" s="5">
        <v>25</v>
      </c>
      <c r="S1085" s="5" t="s">
        <v>27</v>
      </c>
      <c r="T1085" s="5"/>
    </row>
    <row r="1086" spans="1:20" x14ac:dyDescent="0.25">
      <c r="A1086" s="5">
        <f>1079</f>
      </c>
      <c r="B1086" s="5" t="s">
        <v>1105</v>
      </c>
      <c r="C1086" s="5" t="s">
        <v>27</v>
      </c>
      <c r="D1086" s="5" t="s">
        <v>26</v>
      </c>
      <c r="E1086" s="5">
        <v>1</v>
      </c>
      <c r="F1086" s="5">
        <v>0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20</v>
      </c>
      <c r="R1086" s="5">
        <v>25</v>
      </c>
      <c r="S1086" s="5" t="s">
        <v>27</v>
      </c>
      <c r="T1086" s="5"/>
    </row>
    <row r="1087" spans="1:20" x14ac:dyDescent="0.25">
      <c r="A1087" s="5">
        <f>1080</f>
      </c>
      <c r="B1087" s="5" t="s">
        <v>1106</v>
      </c>
      <c r="C1087" s="5" t="s">
        <v>27</v>
      </c>
      <c r="D1087" s="5" t="s">
        <v>26</v>
      </c>
      <c r="E1087" s="5">
        <v>1</v>
      </c>
      <c r="F1087" s="5">
        <v>0</v>
      </c>
      <c r="G1087" s="5">
        <v>1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20</v>
      </c>
      <c r="R1087" s="5">
        <v>25</v>
      </c>
      <c r="S1087" s="5" t="s">
        <v>27</v>
      </c>
      <c r="T1087" s="5"/>
    </row>
    <row r="1088" spans="1:20" x14ac:dyDescent="0.25">
      <c r="A1088" s="5">
        <f>1081</f>
      </c>
      <c r="B1088" s="5" t="s">
        <v>1107</v>
      </c>
      <c r="C1088" s="5" t="s">
        <v>27</v>
      </c>
      <c r="D1088" s="5" t="s">
        <v>26</v>
      </c>
      <c r="E1088" s="5">
        <v>1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20</v>
      </c>
      <c r="R1088" s="5">
        <v>25</v>
      </c>
      <c r="S1088" s="5" t="s">
        <v>27</v>
      </c>
      <c r="T1088" s="5"/>
    </row>
    <row r="1089" spans="1:20" x14ac:dyDescent="0.25">
      <c r="A1089" s="5">
        <f>1082</f>
      </c>
      <c r="B1089" s="5" t="s">
        <v>1108</v>
      </c>
      <c r="C1089" s="5" t="s">
        <v>27</v>
      </c>
      <c r="D1089" s="5" t="s">
        <v>26</v>
      </c>
      <c r="E1089" s="5">
        <v>1</v>
      </c>
      <c r="F1089" s="5">
        <v>0</v>
      </c>
      <c r="G1089" s="5">
        <v>1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20</v>
      </c>
      <c r="R1089" s="5">
        <v>25</v>
      </c>
      <c r="S1089" s="5" t="s">
        <v>27</v>
      </c>
      <c r="T1089" s="5"/>
    </row>
    <row r="1090" spans="1:20" x14ac:dyDescent="0.25">
      <c r="A1090" s="5">
        <f>1083</f>
      </c>
      <c r="B1090" s="5" t="s">
        <v>1109</v>
      </c>
      <c r="C1090" s="5" t="s">
        <v>27</v>
      </c>
      <c r="D1090" s="5" t="s">
        <v>26</v>
      </c>
      <c r="E1090" s="5">
        <v>1</v>
      </c>
      <c r="F1090" s="5">
        <v>0</v>
      </c>
      <c r="G1090" s="5">
        <v>1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20</v>
      </c>
      <c r="R1090" s="5">
        <v>25</v>
      </c>
      <c r="S1090" s="5" t="s">
        <v>27</v>
      </c>
      <c r="T1090" s="5"/>
    </row>
    <row r="1091" spans="1:20" x14ac:dyDescent="0.25">
      <c r="A1091" s="5">
        <f>1084</f>
      </c>
      <c r="B1091" s="5" t="s">
        <v>1110</v>
      </c>
      <c r="C1091" s="5" t="s">
        <v>27</v>
      </c>
      <c r="D1091" s="5" t="s">
        <v>26</v>
      </c>
      <c r="E1091" s="5">
        <v>1</v>
      </c>
      <c r="F1091" s="5">
        <v>0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20</v>
      </c>
      <c r="R1091" s="5">
        <v>25</v>
      </c>
      <c r="S1091" s="5" t="s">
        <v>27</v>
      </c>
      <c r="T1091" s="5"/>
    </row>
    <row r="1092" spans="1:20" x14ac:dyDescent="0.25">
      <c r="A1092" s="5">
        <f>1085</f>
      </c>
      <c r="B1092" s="5" t="s">
        <v>1111</v>
      </c>
      <c r="C1092" s="5" t="s">
        <v>27</v>
      </c>
      <c r="D1092" s="5" t="s">
        <v>26</v>
      </c>
      <c r="E1092" s="5">
        <v>1</v>
      </c>
      <c r="F1092" s="5">
        <v>0</v>
      </c>
      <c r="G1092" s="5">
        <v>1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20</v>
      </c>
      <c r="R1092" s="5">
        <v>25</v>
      </c>
      <c r="S1092" s="5" t="s">
        <v>27</v>
      </c>
      <c r="T1092" s="5"/>
    </row>
    <row r="1093" spans="1:20" x14ac:dyDescent="0.25">
      <c r="A1093" s="5">
        <f>1086</f>
      </c>
      <c r="B1093" s="5" t="s">
        <v>1112</v>
      </c>
      <c r="C1093" s="5" t="s">
        <v>27</v>
      </c>
      <c r="D1093" s="5" t="s">
        <v>26</v>
      </c>
      <c r="E1093" s="5">
        <v>1</v>
      </c>
      <c r="F1093" s="5">
        <v>0</v>
      </c>
      <c r="G1093" s="5">
        <v>1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20</v>
      </c>
      <c r="R1093" s="5">
        <v>25</v>
      </c>
      <c r="S1093" s="5" t="s">
        <v>27</v>
      </c>
      <c r="T1093" s="5"/>
    </row>
    <row r="1094" spans="1:20" x14ac:dyDescent="0.25">
      <c r="A1094" s="5">
        <f>1087</f>
      </c>
      <c r="B1094" s="5" t="s">
        <v>1113</v>
      </c>
      <c r="C1094" s="5" t="s">
        <v>27</v>
      </c>
      <c r="D1094" s="5" t="s">
        <v>26</v>
      </c>
      <c r="E1094" s="5">
        <v>1</v>
      </c>
      <c r="F1094" s="5">
        <v>0</v>
      </c>
      <c r="G1094" s="5">
        <v>1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20</v>
      </c>
      <c r="R1094" s="5">
        <v>25</v>
      </c>
      <c r="S1094" s="5" t="s">
        <v>27</v>
      </c>
      <c r="T1094" s="5"/>
    </row>
    <row r="1095" spans="1:20" x14ac:dyDescent="0.25">
      <c r="A1095" s="5">
        <f>1088</f>
      </c>
      <c r="B1095" s="5" t="s">
        <v>1114</v>
      </c>
      <c r="C1095" s="5" t="s">
        <v>27</v>
      </c>
      <c r="D1095" s="5" t="s">
        <v>26</v>
      </c>
      <c r="E1095" s="5">
        <v>1</v>
      </c>
      <c r="F1095" s="5">
        <v>0</v>
      </c>
      <c r="G1095" s="5">
        <v>1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20</v>
      </c>
      <c r="R1095" s="5">
        <v>25</v>
      </c>
      <c r="S1095" s="5" t="s">
        <v>27</v>
      </c>
      <c r="T1095" s="5"/>
    </row>
    <row r="1096" spans="1:20" x14ac:dyDescent="0.25">
      <c r="A1096" s="5">
        <f>1089</f>
      </c>
      <c r="B1096" s="5" t="s">
        <v>1115</v>
      </c>
      <c r="C1096" s="5" t="s">
        <v>27</v>
      </c>
      <c r="D1096" s="5" t="s">
        <v>26</v>
      </c>
      <c r="E1096" s="5">
        <v>1</v>
      </c>
      <c r="F1096" s="5">
        <v>0</v>
      </c>
      <c r="G1096" s="5">
        <v>1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20</v>
      </c>
      <c r="R1096" s="5">
        <v>25</v>
      </c>
      <c r="S1096" s="5" t="s">
        <v>27</v>
      </c>
      <c r="T1096" s="5"/>
    </row>
    <row r="1097" spans="1:20" x14ac:dyDescent="0.25">
      <c r="A1097" s="5">
        <f>1090</f>
      </c>
      <c r="B1097" s="5" t="s">
        <v>1116</v>
      </c>
      <c r="C1097" s="5" t="s">
        <v>27</v>
      </c>
      <c r="D1097" s="5" t="s">
        <v>26</v>
      </c>
      <c r="E1097" s="5">
        <v>1</v>
      </c>
      <c r="F1097" s="5">
        <v>0</v>
      </c>
      <c r="G1097" s="5">
        <v>1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20</v>
      </c>
      <c r="R1097" s="5">
        <v>25</v>
      </c>
      <c r="S1097" s="5" t="s">
        <v>27</v>
      </c>
      <c r="T1097" s="5"/>
    </row>
    <row r="1098" spans="1:20" x14ac:dyDescent="0.25">
      <c r="A1098" s="5">
        <f>1091</f>
      </c>
      <c r="B1098" s="5" t="s">
        <v>1117</v>
      </c>
      <c r="C1098" s="5" t="s">
        <v>27</v>
      </c>
      <c r="D1098" s="5" t="s">
        <v>26</v>
      </c>
      <c r="E1098" s="5">
        <v>1</v>
      </c>
      <c r="F1098" s="5">
        <v>0</v>
      </c>
      <c r="G1098" s="5">
        <v>1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20</v>
      </c>
      <c r="R1098" s="5">
        <v>25</v>
      </c>
      <c r="S1098" s="5" t="s">
        <v>27</v>
      </c>
      <c r="T1098" s="5"/>
    </row>
    <row r="1099" spans="1:20" x14ac:dyDescent="0.25">
      <c r="A1099" s="5">
        <f>1092</f>
      </c>
      <c r="B1099" s="5" t="s">
        <v>1118</v>
      </c>
      <c r="C1099" s="5" t="s">
        <v>27</v>
      </c>
      <c r="D1099" s="5" t="s">
        <v>26</v>
      </c>
      <c r="E1099" s="5">
        <v>1</v>
      </c>
      <c r="F1099" s="5">
        <v>0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20</v>
      </c>
      <c r="R1099" s="5">
        <v>25</v>
      </c>
      <c r="S1099" s="5" t="s">
        <v>27</v>
      </c>
      <c r="T1099" s="5"/>
    </row>
    <row r="1100" spans="1:20" x14ac:dyDescent="0.25">
      <c r="A1100" s="5">
        <f>1093</f>
      </c>
      <c r="B1100" s="5" t="s">
        <v>1119</v>
      </c>
      <c r="C1100" s="5" t="s">
        <v>27</v>
      </c>
      <c r="D1100" s="5" t="s">
        <v>26</v>
      </c>
      <c r="E1100" s="5">
        <v>1</v>
      </c>
      <c r="F1100" s="5">
        <v>0</v>
      </c>
      <c r="G1100" s="5">
        <v>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20</v>
      </c>
      <c r="R1100" s="5">
        <v>25</v>
      </c>
      <c r="S1100" s="5" t="s">
        <v>27</v>
      </c>
      <c r="T1100" s="5"/>
    </row>
    <row r="1101" spans="1:20" x14ac:dyDescent="0.25">
      <c r="A1101" s="5">
        <f>1094</f>
      </c>
      <c r="B1101" s="5" t="s">
        <v>1120</v>
      </c>
      <c r="C1101" s="5" t="s">
        <v>27</v>
      </c>
      <c r="D1101" s="5" t="s">
        <v>26</v>
      </c>
      <c r="E1101" s="5">
        <v>1</v>
      </c>
      <c r="F1101" s="5">
        <v>0</v>
      </c>
      <c r="G1101" s="5">
        <v>1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20</v>
      </c>
      <c r="R1101" s="5">
        <v>25</v>
      </c>
      <c r="S1101" s="5" t="s">
        <v>27</v>
      </c>
      <c r="T1101" s="5"/>
    </row>
    <row r="1102" spans="1:20" x14ac:dyDescent="0.25">
      <c r="A1102" s="5">
        <f>1095</f>
      </c>
      <c r="B1102" s="5" t="s">
        <v>1121</v>
      </c>
      <c r="C1102" s="5" t="s">
        <v>27</v>
      </c>
      <c r="D1102" s="5" t="s">
        <v>26</v>
      </c>
      <c r="E1102" s="5">
        <v>1</v>
      </c>
      <c r="F1102" s="5">
        <v>0</v>
      </c>
      <c r="G1102" s="5">
        <v>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20</v>
      </c>
      <c r="R1102" s="5">
        <v>25</v>
      </c>
      <c r="S1102" s="5" t="s">
        <v>27</v>
      </c>
      <c r="T1102" s="5"/>
    </row>
    <row r="1103" spans="1:20" x14ac:dyDescent="0.25">
      <c r="A1103" s="5">
        <f>1096</f>
      </c>
      <c r="B1103" s="5" t="s">
        <v>1122</v>
      </c>
      <c r="C1103" s="5" t="s">
        <v>27</v>
      </c>
      <c r="D1103" s="5" t="s">
        <v>26</v>
      </c>
      <c r="E1103" s="5">
        <v>1</v>
      </c>
      <c r="F1103" s="5">
        <v>0</v>
      </c>
      <c r="G1103" s="5">
        <v>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20</v>
      </c>
      <c r="R1103" s="5">
        <v>25</v>
      </c>
      <c r="S1103" s="5" t="s">
        <v>27</v>
      </c>
      <c r="T1103" s="5"/>
    </row>
    <row r="1104" spans="1:20" x14ac:dyDescent="0.25">
      <c r="A1104" s="5">
        <f>1097</f>
      </c>
      <c r="B1104" s="5" t="s">
        <v>1123</v>
      </c>
      <c r="C1104" s="5" t="s">
        <v>27</v>
      </c>
      <c r="D1104" s="5" t="s">
        <v>26</v>
      </c>
      <c r="E1104" s="5">
        <v>1</v>
      </c>
      <c r="F1104" s="5">
        <v>0</v>
      </c>
      <c r="G1104" s="5">
        <v>1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20</v>
      </c>
      <c r="R1104" s="5">
        <v>25</v>
      </c>
      <c r="S1104" s="5" t="s">
        <v>27</v>
      </c>
      <c r="T1104" s="5"/>
    </row>
    <row r="1105" spans="1:20" x14ac:dyDescent="0.25">
      <c r="A1105" s="5">
        <f>1098</f>
      </c>
      <c r="B1105" s="5" t="s">
        <v>1124</v>
      </c>
      <c r="C1105" s="5" t="s">
        <v>27</v>
      </c>
      <c r="D1105" s="5" t="s">
        <v>26</v>
      </c>
      <c r="E1105" s="5">
        <v>1</v>
      </c>
      <c r="F1105" s="5">
        <v>0</v>
      </c>
      <c r="G1105" s="5">
        <v>1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20</v>
      </c>
      <c r="R1105" s="5">
        <v>25</v>
      </c>
      <c r="S1105" s="5" t="s">
        <v>27</v>
      </c>
      <c r="T1105" s="5"/>
    </row>
    <row r="1106" spans="1:20" x14ac:dyDescent="0.25">
      <c r="A1106" s="5">
        <f>1099</f>
      </c>
      <c r="B1106" s="5" t="s">
        <v>1125</v>
      </c>
      <c r="C1106" s="5" t="s">
        <v>27</v>
      </c>
      <c r="D1106" s="5" t="s">
        <v>26</v>
      </c>
      <c r="E1106" s="5">
        <v>1</v>
      </c>
      <c r="F1106" s="5">
        <v>0</v>
      </c>
      <c r="G1106" s="5">
        <v>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20</v>
      </c>
      <c r="R1106" s="5">
        <v>25</v>
      </c>
      <c r="S1106" s="5" t="s">
        <v>27</v>
      </c>
      <c r="T1106" s="5"/>
    </row>
    <row r="1107" spans="1:20" x14ac:dyDescent="0.25">
      <c r="A1107" s="5">
        <f>1100</f>
      </c>
      <c r="B1107" s="5" t="s">
        <v>1126</v>
      </c>
      <c r="C1107" s="5" t="s">
        <v>27</v>
      </c>
      <c r="D1107" s="5" t="s">
        <v>26</v>
      </c>
      <c r="E1107" s="5">
        <v>1</v>
      </c>
      <c r="F1107" s="5">
        <v>0</v>
      </c>
      <c r="G1107" s="5">
        <v>1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20</v>
      </c>
      <c r="R1107" s="5">
        <v>25</v>
      </c>
      <c r="S1107" s="5" t="s">
        <v>27</v>
      </c>
      <c r="T1107" s="5"/>
    </row>
    <row r="1108" spans="1:20" x14ac:dyDescent="0.25">
      <c r="A1108" s="5">
        <f>1101</f>
      </c>
      <c r="B1108" s="5" t="s">
        <v>1127</v>
      </c>
      <c r="C1108" s="5" t="s">
        <v>27</v>
      </c>
      <c r="D1108" s="5" t="s">
        <v>26</v>
      </c>
      <c r="E1108" s="5">
        <v>1</v>
      </c>
      <c r="F1108" s="5">
        <v>0</v>
      </c>
      <c r="G1108" s="5">
        <v>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20</v>
      </c>
      <c r="R1108" s="5">
        <v>25</v>
      </c>
      <c r="S1108" s="5" t="s">
        <v>27</v>
      </c>
      <c r="T1108" s="5"/>
    </row>
    <row r="1109" spans="1:20" x14ac:dyDescent="0.25">
      <c r="A1109" s="5">
        <f>1102</f>
      </c>
      <c r="B1109" s="5" t="s">
        <v>1128</v>
      </c>
      <c r="C1109" s="5" t="s">
        <v>27</v>
      </c>
      <c r="D1109" s="5" t="s">
        <v>26</v>
      </c>
      <c r="E1109" s="5">
        <v>1</v>
      </c>
      <c r="F1109" s="5">
        <v>0</v>
      </c>
      <c r="G1109" s="5">
        <v>1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20</v>
      </c>
      <c r="R1109" s="5">
        <v>25</v>
      </c>
      <c r="S1109" s="5" t="s">
        <v>27</v>
      </c>
      <c r="T1109" s="5"/>
    </row>
    <row r="1110" spans="1:20" x14ac:dyDescent="0.25">
      <c r="A1110" s="5">
        <f>1103</f>
      </c>
      <c r="B1110" s="5" t="s">
        <v>1129</v>
      </c>
      <c r="C1110" s="5" t="s">
        <v>27</v>
      </c>
      <c r="D1110" s="5" t="s">
        <v>26</v>
      </c>
      <c r="E1110" s="5">
        <v>1</v>
      </c>
      <c r="F1110" s="5">
        <v>0</v>
      </c>
      <c r="G1110" s="5">
        <v>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20</v>
      </c>
      <c r="R1110" s="5">
        <v>25</v>
      </c>
      <c r="S1110" s="5" t="s">
        <v>27</v>
      </c>
      <c r="T1110" s="5"/>
    </row>
    <row r="1111" spans="1:20" x14ac:dyDescent="0.25">
      <c r="A1111" s="5">
        <f>1104</f>
      </c>
      <c r="B1111" s="5" t="s">
        <v>1130</v>
      </c>
      <c r="C1111" s="5" t="s">
        <v>27</v>
      </c>
      <c r="D1111" s="5" t="s">
        <v>26</v>
      </c>
      <c r="E1111" s="5">
        <v>1</v>
      </c>
      <c r="F1111" s="5">
        <v>0</v>
      </c>
      <c r="G1111" s="5">
        <v>1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20</v>
      </c>
      <c r="R1111" s="5">
        <v>25</v>
      </c>
      <c r="S1111" s="5" t="s">
        <v>27</v>
      </c>
      <c r="T1111" s="5"/>
    </row>
    <row r="1112" spans="1:20" x14ac:dyDescent="0.25">
      <c r="A1112" s="5">
        <f>1105</f>
      </c>
      <c r="B1112" s="5" t="s">
        <v>1131</v>
      </c>
      <c r="C1112" s="5" t="s">
        <v>27</v>
      </c>
      <c r="D1112" s="5" t="s">
        <v>26</v>
      </c>
      <c r="E1112" s="5">
        <v>1</v>
      </c>
      <c r="F1112" s="5">
        <v>0</v>
      </c>
      <c r="G1112" s="5">
        <v>1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20</v>
      </c>
      <c r="R1112" s="5">
        <v>25</v>
      </c>
      <c r="S1112" s="5" t="s">
        <v>27</v>
      </c>
      <c r="T1112" s="5"/>
    </row>
    <row r="1113" spans="1:20" x14ac:dyDescent="0.25">
      <c r="A1113" s="5">
        <f>1106</f>
      </c>
      <c r="B1113" s="5" t="s">
        <v>1132</v>
      </c>
      <c r="C1113" s="5" t="s">
        <v>27</v>
      </c>
      <c r="D1113" s="5" t="s">
        <v>26</v>
      </c>
      <c r="E1113" s="5">
        <v>1</v>
      </c>
      <c r="F1113" s="5">
        <v>0</v>
      </c>
      <c r="G1113" s="5">
        <v>1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20</v>
      </c>
      <c r="R1113" s="5">
        <v>25</v>
      </c>
      <c r="S1113" s="5" t="s">
        <v>27</v>
      </c>
      <c r="T1113" s="5"/>
    </row>
    <row r="1114" spans="1:20" x14ac:dyDescent="0.25">
      <c r="A1114" s="5">
        <f>1107</f>
      </c>
      <c r="B1114" s="5" t="s">
        <v>1133</v>
      </c>
      <c r="C1114" s="5" t="s">
        <v>27</v>
      </c>
      <c r="D1114" s="5" t="s">
        <v>26</v>
      </c>
      <c r="E1114" s="5">
        <v>1</v>
      </c>
      <c r="F1114" s="5">
        <v>0</v>
      </c>
      <c r="G1114" s="5">
        <v>1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20</v>
      </c>
      <c r="R1114" s="5">
        <v>25</v>
      </c>
      <c r="S1114" s="5" t="s">
        <v>27</v>
      </c>
      <c r="T1114" s="5"/>
    </row>
    <row r="1115" spans="1:20" x14ac:dyDescent="0.25">
      <c r="A1115" s="5">
        <f>1108</f>
      </c>
      <c r="B1115" s="5" t="s">
        <v>1134</v>
      </c>
      <c r="C1115" s="5" t="s">
        <v>27</v>
      </c>
      <c r="D1115" s="5" t="s">
        <v>26</v>
      </c>
      <c r="E1115" s="5">
        <v>1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20</v>
      </c>
      <c r="R1115" s="5">
        <v>25</v>
      </c>
      <c r="S1115" s="5" t="s">
        <v>27</v>
      </c>
      <c r="T1115" s="5"/>
    </row>
    <row r="1116" spans="1:20" x14ac:dyDescent="0.25">
      <c r="A1116" s="5">
        <f>1109</f>
      </c>
      <c r="B1116" s="5" t="s">
        <v>1135</v>
      </c>
      <c r="C1116" s="5" t="s">
        <v>27</v>
      </c>
      <c r="D1116" s="5" t="s">
        <v>26</v>
      </c>
      <c r="E1116" s="5">
        <v>1</v>
      </c>
      <c r="F1116" s="5">
        <v>0</v>
      </c>
      <c r="G1116" s="5">
        <v>1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20</v>
      </c>
      <c r="R1116" s="5">
        <v>25</v>
      </c>
      <c r="S1116" s="5" t="s">
        <v>27</v>
      </c>
      <c r="T1116" s="5"/>
    </row>
    <row r="1117" spans="1:20" x14ac:dyDescent="0.25">
      <c r="A1117" s="5">
        <f>1110</f>
      </c>
      <c r="B1117" s="5" t="s">
        <v>1136</v>
      </c>
      <c r="C1117" s="5" t="s">
        <v>27</v>
      </c>
      <c r="D1117" s="5" t="s">
        <v>26</v>
      </c>
      <c r="E1117" s="5">
        <v>1</v>
      </c>
      <c r="F1117" s="5">
        <v>0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20</v>
      </c>
      <c r="R1117" s="5">
        <v>25</v>
      </c>
      <c r="S1117" s="5" t="s">
        <v>27</v>
      </c>
      <c r="T1117" s="5"/>
    </row>
    <row r="1118" spans="1:20" x14ac:dyDescent="0.25">
      <c r="A1118" s="5">
        <f>1111</f>
      </c>
      <c r="B1118" s="5" t="s">
        <v>1137</v>
      </c>
      <c r="C1118" s="5" t="s">
        <v>27</v>
      </c>
      <c r="D1118" s="5" t="s">
        <v>26</v>
      </c>
      <c r="E1118" s="5">
        <v>1</v>
      </c>
      <c r="F1118" s="5">
        <v>0</v>
      </c>
      <c r="G1118" s="5">
        <v>1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20</v>
      </c>
      <c r="R1118" s="5">
        <v>25</v>
      </c>
      <c r="S1118" s="5" t="s">
        <v>27</v>
      </c>
      <c r="T1118" s="5"/>
    </row>
    <row r="1119" spans="1:20" x14ac:dyDescent="0.25">
      <c r="A1119" s="5">
        <f>1112</f>
      </c>
      <c r="B1119" s="5" t="s">
        <v>1138</v>
      </c>
      <c r="C1119" s="5" t="s">
        <v>27</v>
      </c>
      <c r="D1119" s="5" t="s">
        <v>26</v>
      </c>
      <c r="E1119" s="5">
        <v>1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20</v>
      </c>
      <c r="R1119" s="5">
        <v>25</v>
      </c>
      <c r="S1119" s="5" t="s">
        <v>27</v>
      </c>
      <c r="T1119" s="5"/>
    </row>
    <row r="1120" spans="1:20" x14ac:dyDescent="0.25">
      <c r="A1120" s="5">
        <f>1113</f>
      </c>
      <c r="B1120" s="5" t="s">
        <v>1139</v>
      </c>
      <c r="C1120" s="5" t="s">
        <v>27</v>
      </c>
      <c r="D1120" s="5" t="s">
        <v>26</v>
      </c>
      <c r="E1120" s="5">
        <v>1</v>
      </c>
      <c r="F1120" s="5">
        <v>0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20</v>
      </c>
      <c r="R1120" s="5">
        <v>25</v>
      </c>
      <c r="S1120" s="5" t="s">
        <v>27</v>
      </c>
      <c r="T1120" s="5"/>
    </row>
    <row r="1121" spans="1:20" x14ac:dyDescent="0.25">
      <c r="A1121" s="5">
        <f>1114</f>
      </c>
      <c r="B1121" s="5" t="s">
        <v>1140</v>
      </c>
      <c r="C1121" s="5" t="s">
        <v>27</v>
      </c>
      <c r="D1121" s="5" t="s">
        <v>26</v>
      </c>
      <c r="E1121" s="5">
        <v>1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20</v>
      </c>
      <c r="R1121" s="5">
        <v>25</v>
      </c>
      <c r="S1121" s="5" t="s">
        <v>27</v>
      </c>
      <c r="T1121" s="5"/>
    </row>
    <row r="1122" spans="1:20" x14ac:dyDescent="0.25">
      <c r="A1122" s="5">
        <f>1115</f>
      </c>
      <c r="B1122" s="5" t="s">
        <v>1141</v>
      </c>
      <c r="C1122" s="5" t="s">
        <v>27</v>
      </c>
      <c r="D1122" s="5" t="s">
        <v>26</v>
      </c>
      <c r="E1122" s="5">
        <v>1</v>
      </c>
      <c r="F1122" s="5">
        <v>0</v>
      </c>
      <c r="G1122" s="5">
        <v>1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20</v>
      </c>
      <c r="R1122" s="5">
        <v>25</v>
      </c>
      <c r="S1122" s="5" t="s">
        <v>27</v>
      </c>
      <c r="T1122" s="5"/>
    </row>
    <row r="1123" spans="1:20" x14ac:dyDescent="0.25">
      <c r="A1123" s="5">
        <f>1116</f>
      </c>
      <c r="B1123" s="5" t="s">
        <v>1142</v>
      </c>
      <c r="C1123" s="5" t="s">
        <v>27</v>
      </c>
      <c r="D1123" s="5" t="s">
        <v>26</v>
      </c>
      <c r="E1123" s="5">
        <v>1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20</v>
      </c>
      <c r="R1123" s="5">
        <v>25</v>
      </c>
      <c r="S1123" s="5" t="s">
        <v>27</v>
      </c>
      <c r="T1123" s="5"/>
    </row>
    <row r="1124" spans="1:20" x14ac:dyDescent="0.25">
      <c r="A1124" s="5">
        <f>1117</f>
      </c>
      <c r="B1124" s="5" t="s">
        <v>1143</v>
      </c>
      <c r="C1124" s="5" t="s">
        <v>27</v>
      </c>
      <c r="D1124" s="5" t="s">
        <v>26</v>
      </c>
      <c r="E1124" s="5">
        <v>1</v>
      </c>
      <c r="F1124" s="5">
        <v>0</v>
      </c>
      <c r="G1124" s="5">
        <v>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20</v>
      </c>
      <c r="R1124" s="5">
        <v>25</v>
      </c>
      <c r="S1124" s="5" t="s">
        <v>27</v>
      </c>
      <c r="T1124" s="5"/>
    </row>
    <row r="1125" spans="1:20" x14ac:dyDescent="0.25">
      <c r="A1125" s="5">
        <f>1118</f>
      </c>
      <c r="B1125" s="5" t="s">
        <v>1144</v>
      </c>
      <c r="C1125" s="5" t="s">
        <v>27</v>
      </c>
      <c r="D1125" s="5" t="s">
        <v>26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20</v>
      </c>
      <c r="R1125" s="5">
        <v>25</v>
      </c>
      <c r="S1125" s="5" t="s">
        <v>27</v>
      </c>
      <c r="T1125" s="5"/>
    </row>
    <row r="1126" spans="1:20" x14ac:dyDescent="0.25">
      <c r="A1126" s="5">
        <f>1119</f>
      </c>
      <c r="B1126" s="5" t="s">
        <v>1145</v>
      </c>
      <c r="C1126" s="5" t="s">
        <v>27</v>
      </c>
      <c r="D1126" s="5" t="s">
        <v>26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20</v>
      </c>
      <c r="R1126" s="5">
        <v>25</v>
      </c>
      <c r="S1126" s="5" t="s">
        <v>27</v>
      </c>
      <c r="T1126" s="5"/>
    </row>
    <row r="1127" spans="1:20" x14ac:dyDescent="0.25">
      <c r="A1127" s="5">
        <f>1120</f>
      </c>
      <c r="B1127" s="5" t="s">
        <v>1146</v>
      </c>
      <c r="C1127" s="5" t="s">
        <v>27</v>
      </c>
      <c r="D1127" s="5" t="s">
        <v>26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20</v>
      </c>
      <c r="R1127" s="5">
        <v>25</v>
      </c>
      <c r="S1127" s="5" t="s">
        <v>27</v>
      </c>
      <c r="T1127" s="5"/>
    </row>
    <row r="1128" spans="1:20" x14ac:dyDescent="0.25">
      <c r="A1128" s="5">
        <f>1121</f>
      </c>
      <c r="B1128" s="5" t="s">
        <v>1147</v>
      </c>
      <c r="C1128" s="5" t="s">
        <v>27</v>
      </c>
      <c r="D1128" s="5" t="s">
        <v>26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20</v>
      </c>
      <c r="R1128" s="5">
        <v>25</v>
      </c>
      <c r="S1128" s="5" t="s">
        <v>27</v>
      </c>
      <c r="T1128" s="5"/>
    </row>
    <row r="1129" spans="1:20" x14ac:dyDescent="0.25">
      <c r="A1129" s="5">
        <f>1122</f>
      </c>
      <c r="B1129" s="5" t="s">
        <v>1148</v>
      </c>
      <c r="C1129" s="5" t="s">
        <v>27</v>
      </c>
      <c r="D1129" s="5" t="s">
        <v>26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20</v>
      </c>
      <c r="R1129" s="5">
        <v>25</v>
      </c>
      <c r="S1129" s="5" t="s">
        <v>27</v>
      </c>
      <c r="T1129" s="5"/>
    </row>
    <row r="1130" spans="1:20" x14ac:dyDescent="0.25">
      <c r="A1130" s="5">
        <f>1123</f>
      </c>
      <c r="B1130" s="5" t="s">
        <v>1149</v>
      </c>
      <c r="C1130" s="5" t="s">
        <v>27</v>
      </c>
      <c r="D1130" s="5" t="s">
        <v>26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20</v>
      </c>
      <c r="R1130" s="5">
        <v>25</v>
      </c>
      <c r="S1130" s="5" t="s">
        <v>27</v>
      </c>
      <c r="T1130" s="5"/>
    </row>
    <row r="1131" spans="1:20" x14ac:dyDescent="0.25">
      <c r="A1131" s="5">
        <f>1124</f>
      </c>
      <c r="B1131" s="5" t="s">
        <v>1150</v>
      </c>
      <c r="C1131" s="5" t="s">
        <v>27</v>
      </c>
      <c r="D1131" s="5" t="s">
        <v>26</v>
      </c>
      <c r="E1131" s="5">
        <v>1</v>
      </c>
      <c r="F1131" s="5">
        <v>0</v>
      </c>
      <c r="G1131" s="5">
        <v>1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20</v>
      </c>
      <c r="R1131" s="5">
        <v>25</v>
      </c>
      <c r="S1131" s="5" t="s">
        <v>27</v>
      </c>
      <c r="T1131" s="5"/>
    </row>
    <row r="1132" spans="1:20" x14ac:dyDescent="0.25">
      <c r="A1132" s="5">
        <f>1125</f>
      </c>
      <c r="B1132" s="5" t="s">
        <v>1151</v>
      </c>
      <c r="C1132" s="5" t="s">
        <v>27</v>
      </c>
      <c r="D1132" s="5" t="s">
        <v>26</v>
      </c>
      <c r="E1132" s="5">
        <v>1</v>
      </c>
      <c r="F1132" s="5">
        <v>0</v>
      </c>
      <c r="G1132" s="5">
        <v>1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20</v>
      </c>
      <c r="R1132" s="5">
        <v>25</v>
      </c>
      <c r="S1132" s="5" t="s">
        <v>27</v>
      </c>
      <c r="T1132" s="5"/>
    </row>
    <row r="1133" spans="1:20" x14ac:dyDescent="0.25">
      <c r="A1133" s="5">
        <f>1126</f>
      </c>
      <c r="B1133" s="5" t="s">
        <v>1152</v>
      </c>
      <c r="C1133" s="5" t="s">
        <v>27</v>
      </c>
      <c r="D1133" s="5" t="s">
        <v>26</v>
      </c>
      <c r="E1133" s="5">
        <v>1</v>
      </c>
      <c r="F1133" s="5">
        <v>0</v>
      </c>
      <c r="G1133" s="5">
        <v>1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20</v>
      </c>
      <c r="R1133" s="5">
        <v>25</v>
      </c>
      <c r="S1133" s="5" t="s">
        <v>27</v>
      </c>
      <c r="T1133" s="5"/>
    </row>
    <row r="1134" spans="1:20" x14ac:dyDescent="0.25">
      <c r="A1134" s="5">
        <f>1127</f>
      </c>
      <c r="B1134" s="5" t="s">
        <v>1153</v>
      </c>
      <c r="C1134" s="5" t="s">
        <v>27</v>
      </c>
      <c r="D1134" s="5" t="s">
        <v>26</v>
      </c>
      <c r="E1134" s="5">
        <v>1</v>
      </c>
      <c r="F1134" s="5">
        <v>0</v>
      </c>
      <c r="G1134" s="5">
        <v>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20</v>
      </c>
      <c r="R1134" s="5">
        <v>25</v>
      </c>
      <c r="S1134" s="5" t="s">
        <v>27</v>
      </c>
      <c r="T1134" s="5"/>
    </row>
    <row r="1135" spans="1:20" x14ac:dyDescent="0.25">
      <c r="A1135" s="5">
        <f>1128</f>
      </c>
      <c r="B1135" s="5" t="s">
        <v>1154</v>
      </c>
      <c r="C1135" s="5" t="s">
        <v>27</v>
      </c>
      <c r="D1135" s="5" t="s">
        <v>26</v>
      </c>
      <c r="E1135" s="5">
        <v>1</v>
      </c>
      <c r="F1135" s="5">
        <v>0</v>
      </c>
      <c r="G1135" s="5">
        <v>1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20</v>
      </c>
      <c r="R1135" s="5">
        <v>25</v>
      </c>
      <c r="S1135" s="5" t="s">
        <v>27</v>
      </c>
      <c r="T1135" s="5"/>
    </row>
    <row r="1136" spans="1:20" x14ac:dyDescent="0.25">
      <c r="A1136" s="5">
        <f>1129</f>
      </c>
      <c r="B1136" s="5" t="s">
        <v>1155</v>
      </c>
      <c r="C1136" s="5" t="s">
        <v>27</v>
      </c>
      <c r="D1136" s="5" t="s">
        <v>26</v>
      </c>
      <c r="E1136" s="5">
        <v>1</v>
      </c>
      <c r="F1136" s="5">
        <v>0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20</v>
      </c>
      <c r="R1136" s="5">
        <v>25</v>
      </c>
      <c r="S1136" s="5" t="s">
        <v>27</v>
      </c>
      <c r="T1136" s="5"/>
    </row>
    <row r="1137" spans="1:20" x14ac:dyDescent="0.25">
      <c r="A1137" s="5">
        <f>1130</f>
      </c>
      <c r="B1137" s="5" t="s">
        <v>1156</v>
      </c>
      <c r="C1137" s="5" t="s">
        <v>27</v>
      </c>
      <c r="D1137" s="5" t="s">
        <v>26</v>
      </c>
      <c r="E1137" s="5">
        <v>1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20</v>
      </c>
      <c r="R1137" s="5">
        <v>25</v>
      </c>
      <c r="S1137" s="5" t="s">
        <v>27</v>
      </c>
      <c r="T1137" s="5"/>
    </row>
    <row r="1138" spans="1:20" x14ac:dyDescent="0.25">
      <c r="A1138" s="5">
        <f>1131</f>
      </c>
      <c r="B1138" s="5" t="s">
        <v>1157</v>
      </c>
      <c r="C1138" s="5" t="s">
        <v>27</v>
      </c>
      <c r="D1138" s="5" t="s">
        <v>26</v>
      </c>
      <c r="E1138" s="5">
        <v>1</v>
      </c>
      <c r="F1138" s="5">
        <v>0</v>
      </c>
      <c r="G1138" s="5">
        <v>1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20</v>
      </c>
      <c r="R1138" s="5">
        <v>25</v>
      </c>
      <c r="S1138" s="5" t="s">
        <v>27</v>
      </c>
      <c r="T1138" s="5"/>
    </row>
    <row r="1139" spans="1:20" x14ac:dyDescent="0.25">
      <c r="A1139" s="5">
        <f>1132</f>
      </c>
      <c r="B1139" s="5" t="s">
        <v>1158</v>
      </c>
      <c r="C1139" s="5" t="s">
        <v>27</v>
      </c>
      <c r="D1139" s="5" t="s">
        <v>26</v>
      </c>
      <c r="E1139" s="5">
        <v>1</v>
      </c>
      <c r="F1139" s="5">
        <v>0</v>
      </c>
      <c r="G1139" s="5">
        <v>1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20</v>
      </c>
      <c r="R1139" s="5">
        <v>25</v>
      </c>
      <c r="S1139" s="5" t="s">
        <v>27</v>
      </c>
      <c r="T1139" s="5"/>
    </row>
    <row r="1140" spans="1:20" x14ac:dyDescent="0.25">
      <c r="A1140" s="5">
        <f>1133</f>
      </c>
      <c r="B1140" s="5" t="s">
        <v>1159</v>
      </c>
      <c r="C1140" s="5" t="s">
        <v>27</v>
      </c>
      <c r="D1140" s="5" t="s">
        <v>26</v>
      </c>
      <c r="E1140" s="5">
        <v>1</v>
      </c>
      <c r="F1140" s="5">
        <v>0</v>
      </c>
      <c r="G1140" s="5">
        <v>1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20</v>
      </c>
      <c r="R1140" s="5">
        <v>25</v>
      </c>
      <c r="S1140" s="5" t="s">
        <v>27</v>
      </c>
      <c r="T1140" s="5"/>
    </row>
    <row r="1141" spans="1:20" x14ac:dyDescent="0.25">
      <c r="A1141" s="5">
        <f>1134</f>
      </c>
      <c r="B1141" s="5" t="s">
        <v>1160</v>
      </c>
      <c r="C1141" s="5" t="s">
        <v>27</v>
      </c>
      <c r="D1141" s="5" t="s">
        <v>26</v>
      </c>
      <c r="E1141" s="5">
        <v>1</v>
      </c>
      <c r="F1141" s="5">
        <v>0</v>
      </c>
      <c r="G1141" s="5">
        <v>1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20</v>
      </c>
      <c r="R1141" s="5">
        <v>25</v>
      </c>
      <c r="S1141" s="5" t="s">
        <v>27</v>
      </c>
      <c r="T1141" s="5"/>
    </row>
    <row r="1142" spans="1:20" x14ac:dyDescent="0.25">
      <c r="A1142" s="5">
        <f>1135</f>
      </c>
      <c r="B1142" s="5" t="s">
        <v>1161</v>
      </c>
      <c r="C1142" s="5" t="s">
        <v>27</v>
      </c>
      <c r="D1142" s="5" t="s">
        <v>26</v>
      </c>
      <c r="E1142" s="5">
        <v>1</v>
      </c>
      <c r="F1142" s="5">
        <v>0</v>
      </c>
      <c r="G1142" s="5">
        <v>1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20</v>
      </c>
      <c r="R1142" s="5">
        <v>25</v>
      </c>
      <c r="S1142" s="5" t="s">
        <v>27</v>
      </c>
      <c r="T1142" s="5"/>
    </row>
    <row r="1143" spans="1:20" x14ac:dyDescent="0.25">
      <c r="A1143" s="5">
        <f>1136</f>
      </c>
      <c r="B1143" s="5" t="s">
        <v>1162</v>
      </c>
      <c r="C1143" s="5" t="s">
        <v>27</v>
      </c>
      <c r="D1143" s="5" t="s">
        <v>26</v>
      </c>
      <c r="E1143" s="5">
        <v>1</v>
      </c>
      <c r="F1143" s="5">
        <v>0</v>
      </c>
      <c r="G1143" s="5">
        <v>1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20</v>
      </c>
      <c r="R1143" s="5">
        <v>25</v>
      </c>
      <c r="S1143" s="5" t="s">
        <v>27</v>
      </c>
      <c r="T1143" s="5"/>
    </row>
    <row r="1144" spans="1:20" x14ac:dyDescent="0.25">
      <c r="A1144" s="5">
        <f>1137</f>
      </c>
      <c r="B1144" s="5" t="s">
        <v>1163</v>
      </c>
      <c r="C1144" s="5" t="s">
        <v>27</v>
      </c>
      <c r="D1144" s="5" t="s">
        <v>26</v>
      </c>
      <c r="E1144" s="5">
        <v>1</v>
      </c>
      <c r="F1144" s="5">
        <v>0</v>
      </c>
      <c r="G1144" s="5">
        <v>1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20</v>
      </c>
      <c r="R1144" s="5">
        <v>25</v>
      </c>
      <c r="S1144" s="5" t="s">
        <v>27</v>
      </c>
      <c r="T1144" s="5"/>
    </row>
    <row r="1145" spans="1:20" x14ac:dyDescent="0.25">
      <c r="A1145" s="5">
        <f>1138</f>
      </c>
      <c r="B1145" s="5" t="s">
        <v>1164</v>
      </c>
      <c r="C1145" s="5" t="s">
        <v>27</v>
      </c>
      <c r="D1145" s="5" t="s">
        <v>26</v>
      </c>
      <c r="E1145" s="5">
        <v>1</v>
      </c>
      <c r="F1145" s="5">
        <v>0</v>
      </c>
      <c r="G1145" s="5">
        <v>1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20</v>
      </c>
      <c r="R1145" s="5">
        <v>25</v>
      </c>
      <c r="S1145" s="5" t="s">
        <v>27</v>
      </c>
      <c r="T1145" s="5"/>
    </row>
    <row r="1146" spans="1:20" x14ac:dyDescent="0.25">
      <c r="A1146" s="5">
        <f>1139</f>
      </c>
      <c r="B1146" s="5" t="s">
        <v>1165</v>
      </c>
      <c r="C1146" s="5" t="s">
        <v>27</v>
      </c>
      <c r="D1146" s="5" t="s">
        <v>26</v>
      </c>
      <c r="E1146" s="5">
        <v>1</v>
      </c>
      <c r="F1146" s="5">
        <v>0</v>
      </c>
      <c r="G1146" s="5">
        <v>1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20</v>
      </c>
      <c r="R1146" s="5">
        <v>25</v>
      </c>
      <c r="S1146" s="5" t="s">
        <v>27</v>
      </c>
      <c r="T1146" s="5"/>
    </row>
    <row r="1147" spans="1:20" x14ac:dyDescent="0.25">
      <c r="A1147" s="5">
        <f>1140</f>
      </c>
      <c r="B1147" s="5" t="s">
        <v>1166</v>
      </c>
      <c r="C1147" s="5" t="s">
        <v>27</v>
      </c>
      <c r="D1147" s="5" t="s">
        <v>26</v>
      </c>
      <c r="E1147" s="5">
        <v>1</v>
      </c>
      <c r="F1147" s="5">
        <v>0</v>
      </c>
      <c r="G1147" s="5">
        <v>1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20</v>
      </c>
      <c r="R1147" s="5">
        <v>25</v>
      </c>
      <c r="S1147" s="5" t="s">
        <v>27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27</v>
      </c>
      <c r="E1148" s="5">
        <v>1</v>
      </c>
      <c r="F1148" s="5">
        <v>0</v>
      </c>
      <c r="G1148" s="5">
        <v>1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20</v>
      </c>
      <c r="R1148" s="5">
        <v>25</v>
      </c>
      <c r="S1148" s="5" t="s">
        <v>27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27</v>
      </c>
      <c r="E1149" s="5">
        <v>1</v>
      </c>
      <c r="F1149" s="5">
        <v>0</v>
      </c>
      <c r="G1149" s="5">
        <v>1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20</v>
      </c>
      <c r="R1149" s="5">
        <v>25</v>
      </c>
      <c r="S1149" s="5" t="s">
        <v>27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27</v>
      </c>
      <c r="E1150" s="5">
        <v>1</v>
      </c>
      <c r="F1150" s="5">
        <v>0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20</v>
      </c>
      <c r="R1150" s="5">
        <v>25</v>
      </c>
      <c r="S1150" s="5" t="s">
        <v>27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27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20</v>
      </c>
      <c r="R1151" s="5">
        <v>25</v>
      </c>
      <c r="S1151" s="5" t="s">
        <v>27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27</v>
      </c>
      <c r="E1152" s="5">
        <v>1</v>
      </c>
      <c r="F1152" s="5">
        <v>0</v>
      </c>
      <c r="G1152" s="5">
        <v>1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20</v>
      </c>
      <c r="R1152" s="5">
        <v>25</v>
      </c>
      <c r="S1152" s="5" t="s">
        <v>27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27</v>
      </c>
      <c r="E1153" s="5">
        <v>1</v>
      </c>
      <c r="F1153" s="5">
        <v>0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20</v>
      </c>
      <c r="R1153" s="5">
        <v>25</v>
      </c>
      <c r="S1153" s="5" t="s">
        <v>27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27</v>
      </c>
      <c r="E1154" s="5">
        <v>1</v>
      </c>
      <c r="F1154" s="5">
        <v>0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20</v>
      </c>
      <c r="R1154" s="5">
        <v>25</v>
      </c>
      <c r="S1154" s="5" t="s">
        <v>27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27</v>
      </c>
      <c r="E1155" s="5">
        <v>1</v>
      </c>
      <c r="F1155" s="5">
        <v>0</v>
      </c>
      <c r="G1155" s="5">
        <v>1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20</v>
      </c>
      <c r="R1155" s="5">
        <v>25</v>
      </c>
      <c r="S1155" s="5" t="s">
        <v>27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27</v>
      </c>
      <c r="E1156" s="5">
        <v>1</v>
      </c>
      <c r="F1156" s="5">
        <v>0</v>
      </c>
      <c r="G1156" s="5">
        <v>1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20</v>
      </c>
      <c r="R1156" s="5">
        <v>25</v>
      </c>
      <c r="S1156" s="5" t="s">
        <v>27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27</v>
      </c>
      <c r="E1157" s="5">
        <v>1</v>
      </c>
      <c r="F1157" s="5">
        <v>0</v>
      </c>
      <c r="G1157" s="5">
        <v>1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20</v>
      </c>
      <c r="R1157" s="5">
        <v>25</v>
      </c>
      <c r="S1157" s="5" t="s">
        <v>27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27</v>
      </c>
      <c r="E1158" s="5">
        <v>1</v>
      </c>
      <c r="F1158" s="5">
        <v>0</v>
      </c>
      <c r="G1158" s="5">
        <v>1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20</v>
      </c>
      <c r="R1158" s="5">
        <v>25</v>
      </c>
      <c r="S1158" s="5" t="s">
        <v>27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27</v>
      </c>
      <c r="E1159" s="5">
        <v>1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20</v>
      </c>
      <c r="R1159" s="5">
        <v>25</v>
      </c>
      <c r="S1159" s="5" t="s">
        <v>27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27</v>
      </c>
      <c r="E1160" s="5">
        <v>1</v>
      </c>
      <c r="F1160" s="5">
        <v>0</v>
      </c>
      <c r="G1160" s="5">
        <v>1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20</v>
      </c>
      <c r="R1160" s="5">
        <v>25</v>
      </c>
      <c r="S1160" s="5" t="s">
        <v>27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27</v>
      </c>
      <c r="E1161" s="5">
        <v>1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20</v>
      </c>
      <c r="R1161" s="5">
        <v>25</v>
      </c>
      <c r="S1161" s="5" t="s">
        <v>27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27</v>
      </c>
      <c r="E1162" s="5">
        <v>1</v>
      </c>
      <c r="F1162" s="5">
        <v>0</v>
      </c>
      <c r="G1162" s="5">
        <v>1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20</v>
      </c>
      <c r="R1162" s="5">
        <v>25</v>
      </c>
      <c r="S1162" s="5" t="s">
        <v>27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27</v>
      </c>
      <c r="E1163" s="5">
        <v>1</v>
      </c>
      <c r="F1163" s="5">
        <v>0</v>
      </c>
      <c r="G1163" s="5">
        <v>1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20</v>
      </c>
      <c r="R1163" s="5">
        <v>25</v>
      </c>
      <c r="S1163" s="5" t="s">
        <v>27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27</v>
      </c>
      <c r="E1164" s="5">
        <v>1</v>
      </c>
      <c r="F1164" s="5">
        <v>0</v>
      </c>
      <c r="G1164" s="5">
        <v>1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20</v>
      </c>
      <c r="R1164" s="5">
        <v>25</v>
      </c>
      <c r="S1164" s="5" t="s">
        <v>27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27</v>
      </c>
      <c r="E1165" s="5">
        <v>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20</v>
      </c>
      <c r="R1165" s="5">
        <v>25</v>
      </c>
      <c r="S1165" s="5" t="s">
        <v>27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27</v>
      </c>
      <c r="E1166" s="5">
        <v>1</v>
      </c>
      <c r="F1166" s="5">
        <v>0</v>
      </c>
      <c r="G1166" s="5">
        <v>1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20</v>
      </c>
      <c r="R1166" s="5">
        <v>25</v>
      </c>
      <c r="S1166" s="5" t="s">
        <v>27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27</v>
      </c>
      <c r="E1167" s="5">
        <v>1</v>
      </c>
      <c r="F1167" s="5">
        <v>0</v>
      </c>
      <c r="G1167" s="5">
        <v>1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20</v>
      </c>
      <c r="R1167" s="5">
        <v>25</v>
      </c>
      <c r="S1167" s="5" t="s">
        <v>27</v>
      </c>
      <c r="T1167" s="5"/>
    </row>
    <row r="1168" spans="1:20" x14ac:dyDescent="0.25">
      <c r="A1168" s="6" t="s">
        <v>1187</v>
      </c>
      <c r="B1168" s="7" t="s">
        <v>1188</v>
      </c>
      <c r="C1168" s="7" t="s">
        <v>1188</v>
      </c>
      <c r="D1168" s="7" t="s">
        <v>1188</v>
      </c>
      <c r="E1168" s="7">
        <f>=average(E8:E1167)</f>
      </c>
      <c r="F1168" s="7">
        <f>=average(F8:F1167)</f>
      </c>
      <c r="G1168" s="7" t="s">
        <v>1188</v>
      </c>
      <c r="H1168" s="7">
        <f>=average(H8:H1167)</f>
      </c>
      <c r="I1168" s="7">
        <f>=average(I8:I1167)</f>
      </c>
      <c r="J1168" s="7" t="s">
        <v>1188</v>
      </c>
      <c r="K1168" s="7">
        <f>=average(K8:K1167)</f>
      </c>
      <c r="L1168" s="7">
        <f>=average(L8:L1167)</f>
      </c>
      <c r="M1168" s="7" t="s">
        <v>1188</v>
      </c>
      <c r="N1168" s="7">
        <f>=average(N8:N1167)</f>
      </c>
      <c r="O1168" s="7">
        <f>=average(O8:O1167)</f>
      </c>
      <c r="P1168" s="7">
        <f>=average(P8:P1167)</f>
      </c>
      <c r="Q1168" s="7">
        <f>=average(Q8:Q1167)</f>
      </c>
      <c r="R1168" s="7">
        <f>=average(R8:R1167)</f>
      </c>
      <c r="S1168" s="7" t="s">
        <v>1188</v>
      </c>
      <c r="T1168" s="7" t="s">
        <v>1188</v>
      </c>
    </row>
    <row r="1169" spans="13:13" x14ac:dyDescent="0.25">
      <c r="M1169" s="8" t="s">
        <v>1189</v>
      </c>
    </row>
    <row r="1170" spans="2:12" x14ac:dyDescent="0.25">
      <c r="B1170" s="9" t="s">
        <v>1190</v>
      </c>
      <c r="G1170" s="9" t="s">
        <v>1191</v>
      </c>
      <c r="L1170" s="9" t="s">
        <v>1192</v>
      </c>
    </row>
    <row r="1171" spans="2:12" x14ac:dyDescent="0.25">
      <c r="B1171" s="10" t="s">
        <v>1193</v>
      </c>
      <c r="G1171" s="10" t="s">
        <v>1193</v>
      </c>
      <c r="L1171" s="10" t="s">
        <v>1193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2023-07-27T07:11:32Z</dcterms:created>
  <dcterms:modified xsi:type="dcterms:W3CDTF">2023-07-27T07:11:32Z</dcterms:modified>
</cp:coreProperties>
</file>