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研一上\课程\人工智能原理与实践\ElegantNote-master\table\"/>
    </mc:Choice>
  </mc:AlternateContent>
  <xr:revisionPtr revIDLastSave="0" documentId="13_ncr:1_{337E0F5F-2937-4648-8FEF-97BAA21F93DD}" xr6:coauthVersionLast="47" xr6:coauthVersionMax="47" xr10:uidLastSave="{00000000-0000-0000-0000-000000000000}"/>
  <bookViews>
    <workbookView xWindow="1632" yWindow="888" windowWidth="14760" windowHeight="8964" firstSheet="7" activeTab="8" xr2:uid="{00000000-000D-0000-FFFF-FFFF00000000}"/>
  </bookViews>
  <sheets>
    <sheet name="环境属性" sheetId="1" r:id="rId1"/>
    <sheet name="树搜索" sheetId="2" r:id="rId2"/>
    <sheet name="图搜索" sheetId="3" r:id="rId3"/>
    <sheet name="搜索策略对比" sheetId="4" r:id="rId4"/>
    <sheet name="一致代价搜索" sheetId="7" r:id="rId5"/>
    <sheet name="贪婪搜索" sheetId="8" r:id="rId6"/>
    <sheet name="贪婪搜索 (2)" sheetId="10" r:id="rId7"/>
    <sheet name="A-Star" sheetId="12" r:id="rId8"/>
    <sheet name="贝叶斯网络" sheetId="25" r:id="rId9"/>
    <sheet name="机器学习思路" sheetId="13" r:id="rId10"/>
    <sheet name="混淆矩阵" sheetId="14" r:id="rId11"/>
    <sheet name="线性判别分析" sheetId="15" r:id="rId12"/>
    <sheet name="KNN" sheetId="16" r:id="rId13"/>
    <sheet name="决策树" sheetId="17" r:id="rId14"/>
    <sheet name="K均值" sheetId="18" r:id="rId15"/>
    <sheet name="层次聚类" sheetId="19" r:id="rId16"/>
    <sheet name="人工神经元特性与生物神经元特性的比较" sheetId="20" r:id="rId17"/>
    <sheet name="人工神经网络" sheetId="21" r:id="rId18"/>
    <sheet name="卷积层" sheetId="22" r:id="rId19"/>
    <sheet name="池化层" sheetId="23" r:id="rId20"/>
    <sheet name="Q学习" sheetId="24" r:id="rId2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21" l="1" a="1"/>
  <c r="O4" i="21" s="1"/>
  <c r="J3" i="21"/>
  <c r="H3" i="21" a="1"/>
  <c r="H3" i="21" s="1"/>
  <c r="O3" i="21" a="1"/>
  <c r="P3" i="21" s="1"/>
  <c r="J2" i="21"/>
  <c r="H2" i="21" a="1"/>
  <c r="H2" i="21" s="1"/>
  <c r="H1" i="21" a="1"/>
  <c r="H1" i="21"/>
  <c r="O2" i="21" a="1"/>
  <c r="J1" i="21"/>
  <c r="I9" i="18"/>
  <c r="J9" i="18"/>
  <c r="K9" i="18"/>
  <c r="L9" i="18"/>
  <c r="J8" i="18"/>
  <c r="K8" i="18"/>
  <c r="L8" i="18"/>
  <c r="I8" i="18"/>
  <c r="I3" i="18"/>
  <c r="H9" i="18"/>
  <c r="G9" i="18"/>
  <c r="L4" i="18"/>
  <c r="L3" i="18"/>
  <c r="K4" i="18"/>
  <c r="K3" i="18"/>
  <c r="J3" i="18"/>
  <c r="J4" i="18"/>
  <c r="I4" i="18"/>
  <c r="H3" i="18"/>
  <c r="H4" i="18"/>
  <c r="G4" i="18"/>
  <c r="G3" i="18"/>
  <c r="E13" i="16"/>
  <c r="E2" i="16"/>
  <c r="E14" i="16"/>
  <c r="E15" i="16"/>
  <c r="E16" i="16"/>
  <c r="E17" i="16"/>
  <c r="E18" i="16"/>
  <c r="E19" i="16"/>
  <c r="E20" i="16"/>
  <c r="E3" i="16"/>
  <c r="E4" i="16"/>
  <c r="E5" i="16"/>
  <c r="E6" i="16"/>
  <c r="E7" i="16"/>
  <c r="E8" i="16"/>
  <c r="E9" i="16"/>
  <c r="I18" i="15"/>
  <c r="I17" i="15"/>
  <c r="E15" i="15" a="1"/>
  <c r="E15" i="15" s="1"/>
  <c r="E17" i="15" a="1"/>
  <c r="F17" i="15" s="1"/>
  <c r="B17" i="15" a="1"/>
  <c r="B17" i="15" s="1"/>
  <c r="B15" i="15" a="1"/>
  <c r="B15" i="15" s="1"/>
  <c r="G13" i="15" a="1"/>
  <c r="G13" i="15" s="1"/>
  <c r="O10" i="15"/>
  <c r="M10" i="15"/>
  <c r="I10" i="15"/>
  <c r="K9" i="15"/>
  <c r="G3" i="15"/>
  <c r="I3" i="15" s="1"/>
  <c r="G2" i="15"/>
  <c r="K2" i="15" s="1"/>
  <c r="G10" i="15"/>
  <c r="K10" i="15" s="1"/>
  <c r="G9" i="15"/>
  <c r="Q9" i="15" s="1"/>
  <c r="C20" i="12"/>
  <c r="B20" i="12"/>
  <c r="B19" i="12"/>
  <c r="B24" i="7"/>
  <c r="C19" i="12"/>
  <c r="C18" i="12"/>
  <c r="B18" i="12"/>
  <c r="C17" i="12"/>
  <c r="B17" i="12"/>
  <c r="C16" i="12"/>
  <c r="B16" i="12"/>
  <c r="B15" i="12"/>
  <c r="C14" i="10"/>
  <c r="B14" i="10"/>
  <c r="B13" i="10"/>
  <c r="C25" i="7"/>
  <c r="B25" i="7"/>
  <c r="C24" i="7"/>
  <c r="C23" i="7"/>
  <c r="B23" i="7"/>
  <c r="C22" i="7"/>
  <c r="B22" i="7"/>
  <c r="C21" i="7"/>
  <c r="B21" i="7"/>
  <c r="C20" i="7"/>
  <c r="B20" i="7"/>
  <c r="C7" i="12"/>
  <c r="B7" i="12"/>
  <c r="C6" i="12"/>
  <c r="B6" i="12"/>
  <c r="C5" i="12"/>
  <c r="B5" i="12"/>
  <c r="C4" i="12"/>
  <c r="B4" i="12"/>
  <c r="B3" i="12"/>
  <c r="C5" i="10"/>
  <c r="B5" i="10"/>
  <c r="C4" i="10"/>
  <c r="B4" i="10"/>
  <c r="C3" i="10"/>
  <c r="B3" i="10"/>
  <c r="B5" i="7"/>
  <c r="B6" i="7"/>
  <c r="B7" i="7"/>
  <c r="B8" i="7"/>
  <c r="B9" i="7"/>
  <c r="B10" i="7"/>
  <c r="B11" i="7"/>
  <c r="B12" i="7"/>
  <c r="B13" i="7"/>
  <c r="B14" i="7"/>
  <c r="B3" i="7"/>
  <c r="C4" i="7"/>
  <c r="C5" i="7"/>
  <c r="C6" i="7"/>
  <c r="C7" i="7"/>
  <c r="C8" i="7"/>
  <c r="C9" i="7"/>
  <c r="C10" i="7"/>
  <c r="C11" i="7"/>
  <c r="C12" i="7"/>
  <c r="C13" i="7"/>
  <c r="C14" i="7"/>
  <c r="B15" i="7"/>
  <c r="C15" i="7"/>
  <c r="B4" i="7"/>
  <c r="C3" i="7"/>
  <c r="B5" i="3"/>
  <c r="C5" i="3"/>
  <c r="B6" i="3"/>
  <c r="C6" i="3"/>
  <c r="B7" i="3"/>
  <c r="C7" i="3"/>
  <c r="C4" i="3"/>
  <c r="C8" i="3"/>
  <c r="B8" i="3"/>
  <c r="B4" i="3"/>
  <c r="C3" i="3"/>
  <c r="B3" i="3"/>
  <c r="B9" i="2"/>
  <c r="B8" i="2"/>
  <c r="B7" i="2"/>
  <c r="B6" i="2"/>
  <c r="B5" i="2"/>
  <c r="B4" i="2"/>
  <c r="B3" i="2"/>
  <c r="C26" i="3"/>
  <c r="C25" i="3"/>
  <c r="C24" i="3"/>
  <c r="C23" i="3"/>
  <c r="B26" i="3"/>
  <c r="B22" i="3"/>
  <c r="B23" i="3"/>
  <c r="B24" i="3"/>
  <c r="B25" i="3"/>
  <c r="C22" i="3"/>
  <c r="C21" i="3"/>
  <c r="B21" i="3"/>
  <c r="B22" i="2"/>
  <c r="B23" i="2"/>
  <c r="B24" i="2"/>
  <c r="B25" i="2"/>
  <c r="B26" i="2"/>
  <c r="B27" i="2"/>
  <c r="B21" i="2"/>
  <c r="R4" i="21" l="1"/>
  <c r="P4" i="21"/>
  <c r="Q4" i="21"/>
  <c r="Q3" i="21"/>
  <c r="O3" i="21"/>
  <c r="R3" i="21"/>
  <c r="O2" i="21"/>
  <c r="Q2" i="21"/>
  <c r="P2" i="21"/>
  <c r="R2" i="21"/>
  <c r="E16" i="15"/>
  <c r="E17" i="15"/>
  <c r="F18" i="15"/>
  <c r="E18" i="15"/>
  <c r="C17" i="15"/>
  <c r="C18" i="15"/>
  <c r="B18" i="15"/>
  <c r="B16" i="15"/>
  <c r="C16" i="15"/>
  <c r="C15" i="15"/>
  <c r="G14" i="15"/>
  <c r="Q10" i="15"/>
  <c r="J4" i="15" a="1"/>
  <c r="J5" i="15" s="1"/>
  <c r="I9" i="15"/>
  <c r="H11" i="15" s="1" a="1"/>
  <c r="H11" i="15" s="1"/>
  <c r="J11" i="15" a="1"/>
  <c r="K12" i="15" s="1"/>
  <c r="M9" i="15"/>
  <c r="L11" i="15" s="1" a="1"/>
  <c r="M11" i="15" s="1"/>
  <c r="O9" i="15"/>
  <c r="N11" i="15" a="1"/>
  <c r="O12" i="15" s="1"/>
  <c r="P11" i="15" a="1"/>
  <c r="Q12" i="15" s="1"/>
  <c r="L12" i="15"/>
  <c r="H4" i="15"/>
  <c r="I2" i="15"/>
  <c r="H4" i="15" s="1" a="1"/>
  <c r="H5" i="15" s="1"/>
  <c r="Q2" i="15"/>
  <c r="O2" i="15"/>
  <c r="M2" i="15"/>
  <c r="Q3" i="15"/>
  <c r="O3" i="15"/>
  <c r="M3" i="15"/>
  <c r="K3" i="15"/>
  <c r="L11" i="15" l="1"/>
  <c r="M12" i="15"/>
  <c r="I11" i="15"/>
  <c r="I12" i="15"/>
  <c r="H12" i="15"/>
  <c r="N12" i="15"/>
  <c r="K4" i="15"/>
  <c r="K5" i="15"/>
  <c r="P12" i="15"/>
  <c r="J11" i="15"/>
  <c r="P11" i="15"/>
  <c r="K11" i="15"/>
  <c r="L4" i="15" a="1"/>
  <c r="Q11" i="15"/>
  <c r="J12" i="15"/>
  <c r="J4" i="15"/>
  <c r="N4" i="15" a="1"/>
  <c r="P4" i="15" a="1"/>
  <c r="N11" i="15"/>
  <c r="B11" i="15" s="1" a="1"/>
  <c r="O11" i="15"/>
  <c r="I5" i="15"/>
  <c r="I4" i="15"/>
  <c r="C12" i="15" l="1"/>
  <c r="C11" i="15"/>
  <c r="B11" i="15"/>
  <c r="B12" i="15"/>
  <c r="N4" i="15"/>
  <c r="O5" i="15"/>
  <c r="N5" i="15"/>
  <c r="O4" i="15"/>
  <c r="P4" i="15"/>
  <c r="P5" i="15"/>
  <c r="Q4" i="15"/>
  <c r="Q5" i="15"/>
  <c r="L4" i="15"/>
  <c r="B4" i="15" s="1" a="1"/>
  <c r="L5" i="15"/>
  <c r="M4" i="15"/>
  <c r="M5" i="15"/>
  <c r="B4" i="15" l="1"/>
  <c r="B5" i="15"/>
  <c r="C4" i="15"/>
  <c r="C5" i="15"/>
  <c r="B13" i="15" l="1" a="1"/>
  <c r="B13" i="15" l="1"/>
  <c r="C14" i="15"/>
  <c r="B14" i="15"/>
  <c r="C13" i="15"/>
</calcChain>
</file>

<file path=xl/sharedStrings.xml><?xml version="1.0" encoding="utf-8"?>
<sst xmlns="http://schemas.openxmlformats.org/spreadsheetml/2006/main" count="560" uniqueCount="283">
  <si>
    <t>任务环境</t>
    <phoneticPr fontId="1" type="noConversion"/>
  </si>
  <si>
    <t>魔方Agnet</t>
    <phoneticPr fontId="1" type="noConversion"/>
  </si>
  <si>
    <t>吸尘器Agent</t>
    <phoneticPr fontId="1" type="noConversion"/>
  </si>
  <si>
    <t>无人侦察机</t>
    <phoneticPr fontId="1" type="noConversion"/>
  </si>
  <si>
    <t>完全可观</t>
    <phoneticPr fontId="1" type="noConversion"/>
  </si>
  <si>
    <t>确定的</t>
    <phoneticPr fontId="1" type="noConversion"/>
  </si>
  <si>
    <t>片段式</t>
    <phoneticPr fontId="1" type="noConversion"/>
  </si>
  <si>
    <t>静态</t>
    <phoneticPr fontId="1" type="noConversion"/>
  </si>
  <si>
    <t>离散</t>
    <phoneticPr fontId="1" type="noConversion"/>
  </si>
  <si>
    <t>单</t>
    <phoneticPr fontId="1" type="noConversion"/>
  </si>
  <si>
    <t>已知</t>
    <phoneticPr fontId="1" type="noConversion"/>
  </si>
  <si>
    <t>部分可观</t>
  </si>
  <si>
    <t>部分可观</t>
    <phoneticPr fontId="1" type="noConversion"/>
  </si>
  <si>
    <t>随机的</t>
  </si>
  <si>
    <t>随机的</t>
    <phoneticPr fontId="1" type="noConversion"/>
  </si>
  <si>
    <t>延续式</t>
  </si>
  <si>
    <t>延续式</t>
    <phoneticPr fontId="1" type="noConversion"/>
  </si>
  <si>
    <t>动态</t>
  </si>
  <si>
    <t>动态</t>
    <phoneticPr fontId="1" type="noConversion"/>
  </si>
  <si>
    <t>连续</t>
    <phoneticPr fontId="1" type="noConversion"/>
  </si>
  <si>
    <t>多</t>
    <phoneticPr fontId="1" type="noConversion"/>
  </si>
  <si>
    <t>单Agent</t>
    <phoneticPr fontId="1" type="noConversion"/>
  </si>
  <si>
    <t>未知</t>
    <phoneticPr fontId="1" type="noConversion"/>
  </si>
  <si>
    <t>Step 1</t>
    <phoneticPr fontId="1" type="noConversion"/>
  </si>
  <si>
    <t>Step</t>
    <phoneticPr fontId="1" type="noConversion"/>
  </si>
  <si>
    <t>frontier</t>
    <phoneticPr fontId="1" type="noConversion"/>
  </si>
  <si>
    <t>$</t>
    <phoneticPr fontId="1" type="noConversion"/>
  </si>
  <si>
    <t>Step 2</t>
    <phoneticPr fontId="1" type="noConversion"/>
  </si>
  <si>
    <t>Step 3</t>
  </si>
  <si>
    <t>Step 4</t>
  </si>
  <si>
    <t>Step 5</t>
  </si>
  <si>
    <t>Step 6</t>
  </si>
  <si>
    <t>Step 7</t>
  </si>
  <si>
    <t>A,\, B,\, C</t>
  </si>
  <si>
    <t>B,\, C,\, D,\, E</t>
  </si>
  <si>
    <t>C,\, D,\, E,\, C,\, G_2</t>
  </si>
  <si>
    <t>D,\, E,\, C,\, G_2,\, B,\, G_2</t>
  </si>
  <si>
    <t>E,\, C,\, G_2,\, B,\, G_2,\, C</t>
  </si>
  <si>
    <t>C,\, G_2,\, B,\, G_2,\, C,\, D,\, G_1</t>
  </si>
  <si>
    <t>G_2,\, B,\, G_2,\, C,\, D,\, G_1,\, B,\, G_2</t>
  </si>
  <si>
    <t>explored</t>
    <phoneticPr fontId="1" type="noConversion"/>
  </si>
  <si>
    <t>A,\, B,\, C</t>
    <phoneticPr fontId="1" type="noConversion"/>
  </si>
  <si>
    <t>S</t>
    <phoneticPr fontId="1" type="noConversion"/>
  </si>
  <si>
    <t>S,\, A</t>
    <phoneticPr fontId="1" type="noConversion"/>
  </si>
  <si>
    <t>C,\, D,\, E,\, G_2</t>
    <phoneticPr fontId="1" type="noConversion"/>
  </si>
  <si>
    <t>S,\, A,\, B</t>
    <phoneticPr fontId="1" type="noConversion"/>
  </si>
  <si>
    <t>D,\, E,\, G_2</t>
  </si>
  <si>
    <t>S,\, A,\, B,\, C</t>
    <phoneticPr fontId="1" type="noConversion"/>
  </si>
  <si>
    <t>E,\, G_2</t>
    <phoneticPr fontId="1" type="noConversion"/>
  </si>
  <si>
    <t>S,\, A,\, B,\, C,\, D</t>
    <phoneticPr fontId="1" type="noConversion"/>
  </si>
  <si>
    <t>G_2,\, G_1</t>
    <phoneticPr fontId="1" type="noConversion"/>
  </si>
  <si>
    <t>S,\, A,\, B,\, C,\, D,\, E</t>
    <phoneticPr fontId="1" type="noConversion"/>
  </si>
  <si>
    <t>深度优先搜索</t>
    <phoneticPr fontId="1" type="noConversion"/>
  </si>
  <si>
    <t>宽度优先搜索</t>
    <phoneticPr fontId="1" type="noConversion"/>
  </si>
  <si>
    <t>搜索策略</t>
    <phoneticPr fontId="1" type="noConversion"/>
  </si>
  <si>
    <t>一致代价</t>
    <phoneticPr fontId="1" type="noConversion"/>
  </si>
  <si>
    <t>贪婪最佳优先</t>
    <phoneticPr fontId="1" type="noConversion"/>
  </si>
  <si>
    <t>A*</t>
    <phoneticPr fontId="1" type="noConversion"/>
  </si>
  <si>
    <t>评估函数</t>
    <phoneticPr fontId="1" type="noConversion"/>
  </si>
  <si>
    <t>完备性</t>
    <phoneticPr fontId="1" type="noConversion"/>
  </si>
  <si>
    <t>最优性</t>
    <phoneticPr fontId="1" type="noConversion"/>
  </si>
  <si>
    <t>时间复杂度</t>
    <phoneticPr fontId="1" type="noConversion"/>
  </si>
  <si>
    <t>空间复杂度</t>
    <phoneticPr fontId="1" type="noConversion"/>
  </si>
  <si>
    <t>$g(n)$</t>
    <phoneticPr fontId="1" type="noConversion"/>
  </si>
  <si>
    <t>$h(n)$</t>
    <phoneticPr fontId="1" type="noConversion"/>
  </si>
  <si>
    <t>$g(n)+h(n)$</t>
    <phoneticPr fontId="1" type="noConversion"/>
  </si>
  <si>
    <t>\textcolor{main1}{树搜索}：否有限状态图搜索：是</t>
    <phoneticPr fontId="1" type="noConversion"/>
  </si>
  <si>
    <t>$h(n)$若满足特定条件：A*即完备且最优</t>
    <phoneticPr fontId="1" type="noConversion"/>
  </si>
  <si>
    <t>\textcolor{main1}{Yes*}：每步代价都&gt;$\varepsilon&gt;0$即无零代价步（图、树）</t>
  </si>
  <si>
    <t>\textcolor{main1}{Yes*}：每步代价都&gt;$\varepsilon&gt;0$即无零代价步（图、树）</t>
    <phoneticPr fontId="1" type="noConversion"/>
  </si>
  <si>
    <t>否</t>
    <phoneticPr fontId="1" type="noConversion"/>
  </si>
  <si>
    <t>$b^m$，$m$搜索空间最大深度</t>
    <phoneticPr fontId="1" type="noConversion"/>
  </si>
  <si>
    <t>$b^m$，保存所有节点在内存中</t>
    <phoneticPr fontId="1" type="noConversion"/>
  </si>
  <si>
    <t>扩展节点以解路径的长度呈指数增长。对于每步骤代价为常量的问题时间复杂度是最优解所在深度$d$的函数。</t>
    <phoneticPr fontId="1" type="noConversion"/>
  </si>
  <si>
    <t>$b^{1+[C*/\varepsilon]}$</t>
    <phoneticPr fontId="1" type="noConversion"/>
  </si>
  <si>
    <t>A(0)</t>
    <phoneticPr fontId="1" type="noConversion"/>
  </si>
  <si>
    <t>A</t>
    <phoneticPr fontId="1" type="noConversion"/>
  </si>
  <si>
    <t>Z(75),\,T(118),\,S(140)</t>
    <phoneticPr fontId="1" type="noConversion"/>
  </si>
  <si>
    <t>T(118),\,S(140),\,O(146)</t>
    <phoneticPr fontId="1" type="noConversion"/>
  </si>
  <si>
    <t>A,\,Z</t>
    <phoneticPr fontId="1" type="noConversion"/>
  </si>
  <si>
    <t>S(140),\,O(146),\,L(229)</t>
    <phoneticPr fontId="1" type="noConversion"/>
  </si>
  <si>
    <t>A,\,Z,\,T</t>
    <phoneticPr fontId="1" type="noConversion"/>
  </si>
  <si>
    <t>O(146),\,RV(220),\,L(229),\,F(239)</t>
    <phoneticPr fontId="1" type="noConversion"/>
  </si>
  <si>
    <t>A,\,Z,\,T,\,S</t>
    <phoneticPr fontId="1" type="noConversion"/>
  </si>
  <si>
    <t>Step 8</t>
  </si>
  <si>
    <t>Step 9</t>
  </si>
  <si>
    <t>Step 10</t>
  </si>
  <si>
    <t>Step 11</t>
  </si>
  <si>
    <t>Step 12</t>
  </si>
  <si>
    <t>Step 13</t>
    <phoneticPr fontId="1" type="noConversion"/>
  </si>
  <si>
    <t>RV(220),\,L(229),\,F(239)</t>
  </si>
  <si>
    <t>A,\,Z,\,T,\,S,\,O</t>
    <phoneticPr fontId="1" type="noConversion"/>
  </si>
  <si>
    <t>L(229),\,F(239),\,P(317),\,C(366)</t>
    <phoneticPr fontId="1" type="noConversion"/>
  </si>
  <si>
    <t>A,\,Z,\,T,\,S,\,O,\,RV</t>
    <phoneticPr fontId="1" type="noConversion"/>
  </si>
  <si>
    <t>F(239),\,M(299),\,P(317),\,C(366)</t>
    <phoneticPr fontId="1" type="noConversion"/>
  </si>
  <si>
    <t>A,\,Z,\,T,\,S,\,O,\,RV,\,L</t>
    <phoneticPr fontId="1" type="noConversion"/>
  </si>
  <si>
    <t>M(299),\,P(317),\,C(366),\,B(450)</t>
    <phoneticPr fontId="1" type="noConversion"/>
  </si>
  <si>
    <t>P(317),\,C(366),\,D(374),\,B(450)</t>
    <phoneticPr fontId="1" type="noConversion"/>
  </si>
  <si>
    <t>A,\,Z,\,T,\,S,\,O,\,RV,\,L,\,F</t>
    <phoneticPr fontId="1" type="noConversion"/>
  </si>
  <si>
    <t>A,\,Z,\,T,\,S,\,O,\,RV,\,L,\,F,\,M</t>
    <phoneticPr fontId="1" type="noConversion"/>
  </si>
  <si>
    <t>C(366),\,D(374),\,B(408)</t>
    <phoneticPr fontId="1" type="noConversion"/>
  </si>
  <si>
    <t>A,\,Z,\,T,\,S,\,O,\,RV,\,L,\,F,\,M,\,P</t>
    <phoneticPr fontId="1" type="noConversion"/>
  </si>
  <si>
    <t>D(374),\,B(408)</t>
    <phoneticPr fontId="1" type="noConversion"/>
  </si>
  <si>
    <t>A,\,Z,\,T,\,S,\,O,\,RV,\,L,\,F,\,M,\,P,\,C</t>
    <phoneticPr fontId="1" type="noConversion"/>
  </si>
  <si>
    <t>B(408)</t>
    <phoneticPr fontId="1" type="noConversion"/>
  </si>
  <si>
    <t>A,\,Z,\,T,\,S,\,O,\,RV,\,L,\,F,\,M,\,P,\,C,\,D</t>
    <phoneticPr fontId="1" type="noConversion"/>
  </si>
  <si>
    <t>一致代价搜索</t>
  </si>
  <si>
    <t>路径点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</si>
  <si>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</si>
  <si>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</si>
  <si>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</si>
  <si>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</si>
  <si>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</si>
  <si>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</si>
  <si>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</si>
  <si>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</si>
  <si>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L</t>
    <phoneticPr fontId="1" type="noConversion"/>
  </si>
  <si>
    <t>M</t>
    <phoneticPr fontId="1" type="noConversion"/>
  </si>
  <si>
    <t>O</t>
    <phoneticPr fontId="1" type="noConversion"/>
  </si>
  <si>
    <t>P</t>
    <phoneticPr fontId="1" type="noConversion"/>
  </si>
  <si>
    <t>RV</t>
    <phoneticPr fontId="1" type="noConversion"/>
  </si>
  <si>
    <t>T</t>
    <phoneticPr fontId="1" type="noConversion"/>
  </si>
  <si>
    <t>Z</t>
    <phoneticPr fontId="1" type="noConversion"/>
  </si>
  <si>
    <t>贪婪搜索</t>
    <phoneticPr fontId="1" type="noConversion"/>
  </si>
  <si>
    <t>A(366)</t>
    <phoneticPr fontId="1" type="noConversion"/>
  </si>
  <si>
    <t>S(253),\,T(329),\,Z(374)</t>
    <phoneticPr fontId="1" type="noConversion"/>
  </si>
  <si>
    <t>A,\,S</t>
    <phoneticPr fontId="1" type="noConversion"/>
  </si>
  <si>
    <t>F(176),\,RV(193),\,T(329),\,Z(374),\,O(380)</t>
    <phoneticPr fontId="1" type="noConversion"/>
  </si>
  <si>
    <t>A,\,S,\,F</t>
  </si>
  <si>
    <t>B(0),\,RV(193),\,T(329),\,Z(374),\,O(380)</t>
  </si>
  <si>
    <t>$B(0),\,RV(193),\,T(329),\,Z(374),\,O(380)$</t>
  </si>
  <si>
    <t>$A,\,S,\,F$</t>
  </si>
  <si>
    <t>S(393),\,T(447),\,Z(449)</t>
    <phoneticPr fontId="1" type="noConversion"/>
  </si>
  <si>
    <t>RV(413),\,F(415),\,T(447),\,Z(449),\,O(671)</t>
    <phoneticPr fontId="1" type="noConversion"/>
  </si>
  <si>
    <t>A,\,S,\,RV</t>
    <phoneticPr fontId="1" type="noConversion"/>
  </si>
  <si>
    <t>F(415),\,P(417),\,T(447),\,Z(449),\,C(526),\,O(671)</t>
    <phoneticPr fontId="1" type="noConversion"/>
  </si>
  <si>
    <t>P(417),\,T(447),\,Z(449),\,B(450),\,C(526),\,O(671)</t>
    <phoneticPr fontId="1" type="noConversion"/>
  </si>
  <si>
    <t>A,\,S,\,RV,\,F</t>
    <phoneticPr fontId="1" type="noConversion"/>
  </si>
  <si>
    <t>A,\,S,\,RV,\,F,\,P</t>
  </si>
  <si>
    <t>B(408),\,T(447),\,Z(449),\,C(526),\,O(671)</t>
  </si>
  <si>
    <t>$B(408),\,T(447),\,Z(449),\,C(526),\,O(671)$</t>
  </si>
  <si>
    <t>$A,\,S,\,RV,\,F,\,P$</t>
  </si>
  <si>
    <t>S(0)</t>
    <phoneticPr fontId="1" type="noConversion"/>
  </si>
  <si>
    <t>A(4),\,B(5),\,C(6)</t>
    <phoneticPr fontId="1" type="noConversion"/>
  </si>
  <si>
    <t>B(5),\,C(6),\,E(6),\,D(9)</t>
    <phoneticPr fontId="1" type="noConversion"/>
  </si>
  <si>
    <t>S,\,A</t>
    <phoneticPr fontId="1" type="noConversion"/>
  </si>
  <si>
    <t>S,\,A,\,B</t>
    <phoneticPr fontId="1" type="noConversion"/>
  </si>
  <si>
    <t>C(6),\,E(6),\,D(9),\,G_2(12)</t>
    <phoneticPr fontId="1" type="noConversion"/>
  </si>
  <si>
    <t>S,\,A,\,B,\,C</t>
    <phoneticPr fontId="1" type="noConversion"/>
  </si>
  <si>
    <t>E(6),\,D(9),\,G_2(12)</t>
    <phoneticPr fontId="1" type="noConversion"/>
  </si>
  <si>
    <t>D(7),\,G_1(11),\,G_2(12)</t>
    <phoneticPr fontId="1" type="noConversion"/>
  </si>
  <si>
    <t>S,\,A,\,B,\,C,\,E</t>
    <phoneticPr fontId="1" type="noConversion"/>
  </si>
  <si>
    <t>S,\,A,\,B,\,C,\,E,\,D</t>
  </si>
  <si>
    <t>G_1(11),\,G_2(12)</t>
  </si>
  <si>
    <t>$G_1(11),\,G_2(12)$</t>
  </si>
  <si>
    <t>$S,\,A,\,B,\,C,\,E,\,D$</t>
  </si>
  <si>
    <t>C(2),\,B(4),\,A(6)</t>
    <phoneticPr fontId="1" type="noConversion"/>
  </si>
  <si>
    <t>G_2(0),\,B(4),\,A(6)</t>
  </si>
  <si>
    <t>S,\,C</t>
  </si>
  <si>
    <t>S,\,C</t>
    <phoneticPr fontId="1" type="noConversion"/>
  </si>
  <si>
    <t>$G_2(0),\,B(4),\,A(6)$</t>
  </si>
  <si>
    <t>$S,\,C$</t>
  </si>
  <si>
    <t>S(10)</t>
    <phoneticPr fontId="1" type="noConversion"/>
  </si>
  <si>
    <t>S,\,C,\,B</t>
    <phoneticPr fontId="1" type="noConversion"/>
  </si>
  <si>
    <t>S,\,C,\,B,\,A</t>
    <phoneticPr fontId="1" type="noConversion"/>
  </si>
  <si>
    <t>S,\,C,\,B,\,A,\,E</t>
    <phoneticPr fontId="1" type="noConversion"/>
  </si>
  <si>
    <t>C(8),\,B(9),\,A(10)</t>
    <phoneticPr fontId="1" type="noConversion"/>
  </si>
  <si>
    <t>B(9),\,A(10),\,G_2(12)</t>
    <phoneticPr fontId="1" type="noConversion"/>
  </si>
  <si>
    <t>A(10),\,G_2(12)</t>
    <phoneticPr fontId="1" type="noConversion"/>
  </si>
  <si>
    <t>E(8),\,G_2(12),\,D(16)</t>
    <phoneticPr fontId="1" type="noConversion"/>
  </si>
  <si>
    <t>G_1(11),\,G_2(12),\,D(14)</t>
    <phoneticPr fontId="1" type="noConversion"/>
  </si>
  <si>
    <t>色泽</t>
    <phoneticPr fontId="1" type="noConversion"/>
  </si>
  <si>
    <t>根蒂</t>
    <phoneticPr fontId="1" type="noConversion"/>
  </si>
  <si>
    <t>敲声</t>
    <phoneticPr fontId="1" type="noConversion"/>
  </si>
  <si>
    <t>好瓜</t>
    <phoneticPr fontId="1" type="noConversion"/>
  </si>
  <si>
    <t>青绿</t>
    <phoneticPr fontId="1" type="noConversion"/>
  </si>
  <si>
    <t>乌黑</t>
    <phoneticPr fontId="1" type="noConversion"/>
  </si>
  <si>
    <t>蜷缩</t>
    <phoneticPr fontId="1" type="noConversion"/>
  </si>
  <si>
    <t>硬挺</t>
    <phoneticPr fontId="1" type="noConversion"/>
  </si>
  <si>
    <t>稍蜷</t>
    <phoneticPr fontId="1" type="noConversion"/>
  </si>
  <si>
    <t>浊响</t>
    <phoneticPr fontId="1" type="noConversion"/>
  </si>
  <si>
    <t>清脆</t>
    <phoneticPr fontId="1" type="noConversion"/>
  </si>
  <si>
    <t>沉闷</t>
    <phoneticPr fontId="1" type="noConversion"/>
  </si>
  <si>
    <t>是</t>
    <phoneticPr fontId="1" type="noConversion"/>
  </si>
  <si>
    <t>真实情况</t>
    <phoneticPr fontId="1" type="noConversion"/>
  </si>
  <si>
    <t>预测结果</t>
    <phoneticPr fontId="1" type="noConversion"/>
  </si>
  <si>
    <t>正例</t>
    <phoneticPr fontId="1" type="noConversion"/>
  </si>
  <si>
    <t>反例</t>
    <phoneticPr fontId="1" type="noConversion"/>
  </si>
  <si>
    <t>TP（真正例）</t>
    <phoneticPr fontId="1" type="noConversion"/>
  </si>
  <si>
    <t>FN（真反例）</t>
    <phoneticPr fontId="1" type="noConversion"/>
  </si>
  <si>
    <t>FN（假反例）</t>
    <phoneticPr fontId="1" type="noConversion"/>
  </si>
  <si>
    <t>FP（假正例）</t>
    <phoneticPr fontId="1" type="noConversion"/>
  </si>
  <si>
    <t>x_2</t>
    <phoneticPr fontId="1" type="noConversion"/>
  </si>
  <si>
    <t>x_1</t>
    <phoneticPr fontId="1" type="noConversion"/>
  </si>
  <si>
    <t>$\boldsymbol{\mu}_1$</t>
    <phoneticPr fontId="1" type="noConversion"/>
  </si>
  <si>
    <t>$\boldsymbol{\mu}_2$</t>
    <phoneticPr fontId="1" type="noConversion"/>
  </si>
  <si>
    <t>$\boldsymbol{\Sigma}_1$</t>
    <phoneticPr fontId="1" type="noConversion"/>
  </si>
  <si>
    <t>$\boldsymbol{\Sigma}_2$</t>
    <phoneticPr fontId="1" type="noConversion"/>
  </si>
  <si>
    <t>$\boldsymbol{S}_{w}$</t>
    <phoneticPr fontId="1" type="noConversion"/>
  </si>
  <si>
    <t>$x_1$</t>
    <phoneticPr fontId="1" type="noConversion"/>
  </si>
  <si>
    <t>$x_2$</t>
    <phoneticPr fontId="1" type="noConversion"/>
  </si>
  <si>
    <t>$\boldsymbol{X}_1$</t>
    <phoneticPr fontId="1" type="noConversion"/>
  </si>
  <si>
    <t>$\boldsymbol{X}_2$</t>
    <phoneticPr fontId="1" type="noConversion"/>
  </si>
  <si>
    <t>$\boldsymbol{\mu}_2-\boldsymbol{\mu}_1$</t>
    <phoneticPr fontId="1" type="noConversion"/>
  </si>
  <si>
    <t>$\boldsymbol{S}_{w}^{-1}$</t>
    <phoneticPr fontId="1" type="noConversion"/>
  </si>
  <si>
    <t>$\boldsymbol{S}_{b}$</t>
    <phoneticPr fontId="1" type="noConversion"/>
  </si>
  <si>
    <t>$\boldsymbol{S}_{w}^{-1}\boldsymbol{S}_{b}$</t>
    <phoneticPr fontId="1" type="noConversion"/>
  </si>
  <si>
    <t>V</t>
    <phoneticPr fontId="1" type="noConversion"/>
  </si>
  <si>
    <t>\textbf{\textcolor{white}{编号}}</t>
    <phoneticPr fontId="1" type="noConversion"/>
  </si>
  <si>
    <t>\textbf{\textcolor{white}{基因A}}</t>
    <phoneticPr fontId="1" type="noConversion"/>
  </si>
  <si>
    <t>\textbf{\textcolor{white}{基因B}}</t>
    <phoneticPr fontId="1" type="noConversion"/>
  </si>
  <si>
    <t>\textbf{\textcolor{white}{类标号}}</t>
    <phoneticPr fontId="1" type="noConversion"/>
  </si>
  <si>
    <t>$D^2$</t>
  </si>
  <si>
    <t>$D^2$</t>
    <phoneticPr fontId="1" type="noConversion"/>
  </si>
  <si>
    <t>阳性</t>
    <phoneticPr fontId="1" type="noConversion"/>
  </si>
  <si>
    <t>阴性</t>
    <phoneticPr fontId="1" type="noConversion"/>
  </si>
  <si>
    <t>合计</t>
    <phoneticPr fontId="1" type="noConversion"/>
  </si>
  <si>
    <t>样本</t>
    <phoneticPr fontId="1" type="noConversion"/>
  </si>
  <si>
    <t>特征</t>
    <phoneticPr fontId="1" type="noConversion"/>
  </si>
  <si>
    <t>$X_1$</t>
    <phoneticPr fontId="1" type="noConversion"/>
  </si>
  <si>
    <t>$X_2$</t>
  </si>
  <si>
    <t>中心坐标</t>
    <phoneticPr fontId="1" type="noConversion"/>
  </si>
  <si>
    <t>$(A,B)$</t>
    <phoneticPr fontId="1" type="noConversion"/>
  </si>
  <si>
    <t>$(C,D)$</t>
    <phoneticPr fontId="1" type="noConversion"/>
  </si>
  <si>
    <t>聚类</t>
    <phoneticPr fontId="1" type="noConversion"/>
  </si>
  <si>
    <t>特征</t>
  </si>
  <si>
    <t>B被分配到$(C,D)$</t>
    <phoneticPr fontId="1" type="noConversion"/>
  </si>
  <si>
    <t>$(B,C,D)$</t>
    <phoneticPr fontId="1" type="noConversion"/>
  </si>
  <si>
    <t>$(A)$</t>
    <phoneticPr fontId="1" type="noConversion"/>
  </si>
  <si>
    <t>$D^2(i,C_l)$</t>
    <phoneticPr fontId="1" type="noConversion"/>
  </si>
  <si>
    <t>$G_1$</t>
    <phoneticPr fontId="1" type="noConversion"/>
  </si>
  <si>
    <t>$G_2$</t>
  </si>
  <si>
    <t>$G_3$</t>
  </si>
  <si>
    <t>$G_4$</t>
  </si>
  <si>
    <t>$G_5$</t>
  </si>
  <si>
    <t>$G_6$</t>
  </si>
  <si>
    <t>$G_7$</t>
    <phoneticPr fontId="1" type="noConversion"/>
  </si>
  <si>
    <t>$G_8$</t>
    <phoneticPr fontId="1" type="noConversion"/>
  </si>
  <si>
    <t>$G_9$</t>
    <phoneticPr fontId="1" type="noConversion"/>
  </si>
  <si>
    <t>生物神经元</t>
  </si>
  <si>
    <t>人工神经元</t>
  </si>
  <si>
    <t>多输入单输出</t>
  </si>
  <si>
    <t>信号分兴奋和抑制</t>
  </si>
  <si>
    <t>连接强度决定信号传递强弱</t>
  </si>
  <si>
    <t>连接强度可变</t>
  </si>
  <si>
    <t>每个神经元有一个阈值</t>
  </si>
  <si>
    <t>信号累加效应决定神经元状态</t>
  </si>
  <si>
    <t>$[u_1 ,u_2 ,\dots,u_n]$ 到$y_i$ 的映射</t>
    <phoneticPr fontId="1" type="noConversion"/>
  </si>
  <si>
    <t>输出值的正负对应兴奋和抑制</t>
  </si>
  <si>
    <t>$w_{ji} $值为输入$u_j$ 提供权值</t>
    <phoneticPr fontId="1" type="noConversion"/>
  </si>
  <si>
    <t>$w_{ji} $值可随训练改变</t>
    <phoneticPr fontId="1" type="noConversion"/>
  </si>
  <si>
    <t>阈值$\theta_{i}$表现阈值特性</t>
    <phoneticPr fontId="1" type="noConversion"/>
  </si>
  <si>
    <t>净输入$x_i$表现空间整合特性</t>
    <phoneticPr fontId="1" type="noConversion"/>
  </si>
  <si>
    <t>$\boldsymbol{U}_1$</t>
    <phoneticPr fontId="1" type="noConversion"/>
  </si>
  <si>
    <t>$\boldsymbol{U}_2$</t>
  </si>
  <si>
    <t>$\boldsymbol{U}_3$</t>
  </si>
  <si>
    <t>$\boldsymbol{W}(0)$</t>
    <phoneticPr fontId="1" type="noConversion"/>
  </si>
  <si>
    <t>$\boldsymbol{W}(1)$</t>
  </si>
  <si>
    <t>$\boldsymbol{W}(2)$</t>
  </si>
  <si>
    <t>$x_2$</t>
  </si>
  <si>
    <t>$x_3$</t>
  </si>
  <si>
    <t>$y_1$</t>
    <phoneticPr fontId="1" type="noConversion"/>
  </si>
  <si>
    <t>$y_2$</t>
  </si>
  <si>
    <t>$y_3$</t>
  </si>
  <si>
    <t>$d_1$</t>
    <phoneticPr fontId="1" type="noConversion"/>
  </si>
  <si>
    <t>$d_2$</t>
  </si>
  <si>
    <t>$d_3$</t>
  </si>
  <si>
    <t>$\boldsymbol{W}(3)$</t>
  </si>
  <si>
    <t>7/4</t>
    <phoneticPr fontId="1" type="noConversion"/>
  </si>
  <si>
    <t>5/4</t>
    <phoneticPr fontId="1" type="noConversion"/>
  </si>
  <si>
    <t>2</t>
    <phoneticPr fontId="1" type="noConversion"/>
  </si>
  <si>
    <t>\textcolor{red}{0}</t>
  </si>
  <si>
    <t>\textcolor{red}{1}</t>
  </si>
  <si>
    <t>\textcolor{red}{2}</t>
  </si>
  <si>
    <t>\textcolor{red}{3}</t>
  </si>
  <si>
    <t>\textcolor{red}{4}</t>
  </si>
  <si>
    <t>\textcolor{red}{5}</t>
  </si>
  <si>
    <t>R</t>
    <phoneticPr fontId="1" type="noConversion"/>
  </si>
  <si>
    <t>P(I)</t>
    <phoneticPr fontId="1" type="noConversion"/>
  </si>
  <si>
    <t>P(B)</t>
    <phoneticPr fontId="1" type="noConversion"/>
  </si>
  <si>
    <t>P(M)</t>
    <phoneticPr fontId="1" type="noConversion"/>
  </si>
  <si>
    <t>P(G)</t>
    <phoneticPr fontId="1" type="noConversion"/>
  </si>
  <si>
    <t>P(J)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</si>
</sst>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¥&quot;* #,##0.00_ ;_ &quot;¥&quot;* \-#,##0.00_ ;_ &quot;¥&quot;* &quot;-&quot;??_ ;_ @_ "/>
    <numFmt numFmtId="180" formatCode="#,##0.0_ "/>
    <numFmt numFmtId="182" formatCode="#,##0.00_ "/>
    <numFmt numFmtId="183" formatCode="0.0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rgb="FFFF0000"/>
      <name val="等线"/>
      <family val="2"/>
      <scheme val="minor"/>
    </font>
    <font>
      <sz val="10.5"/>
      <color rgb="FFFF0000"/>
      <name val="Times New Roman"/>
      <family val="1"/>
    </font>
    <font>
      <sz val="10.5"/>
      <color theme="1"/>
      <name val="Times New Roman"/>
      <family val="1"/>
    </font>
    <font>
      <sz val="10.5"/>
      <name val="Times New Roman"/>
      <family val="1"/>
    </font>
    <font>
      <sz val="11"/>
      <name val="等线"/>
      <family val="2"/>
      <scheme val="minor"/>
    </font>
    <font>
      <sz val="11"/>
      <color theme="1"/>
      <name val="等线"/>
      <family val="2"/>
      <scheme val="minor"/>
    </font>
    <font>
      <sz val="10.5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9" fillId="0" borderId="0" applyFont="0" applyFill="0" applyBorder="0" applyAlignment="0" applyProtection="0">
      <alignment vertical="center"/>
    </xf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3" borderId="0" xfId="0" applyFont="1" applyFill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58" fontId="6" fillId="0" borderId="0" xfId="0" applyNumberFormat="1" applyFont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83" fontId="11" fillId="0" borderId="14" xfId="0" applyNumberFormat="1" applyFont="1" applyBorder="1" applyAlignment="1">
      <alignment horizontal="center" vertical="center"/>
    </xf>
    <xf numFmtId="183" fontId="11" fillId="0" borderId="3" xfId="0" applyNumberFormat="1" applyFont="1" applyBorder="1" applyAlignment="1">
      <alignment horizontal="center" vertical="center"/>
    </xf>
    <xf numFmtId="183" fontId="11" fillId="0" borderId="4" xfId="0" applyNumberFormat="1" applyFont="1" applyBorder="1" applyAlignment="1">
      <alignment horizontal="center" vertical="center"/>
    </xf>
    <xf numFmtId="182" fontId="10" fillId="0" borderId="15" xfId="1" applyNumberFormat="1" applyFont="1" applyBorder="1" applyAlignment="1">
      <alignment horizontal="center" vertical="center"/>
    </xf>
    <xf numFmtId="182" fontId="0" fillId="0" borderId="17" xfId="1" applyNumberFormat="1" applyFont="1" applyBorder="1" applyAlignment="1">
      <alignment horizontal="center" vertical="center"/>
    </xf>
    <xf numFmtId="182" fontId="11" fillId="0" borderId="17" xfId="1" applyNumberFormat="1" applyFont="1" applyBorder="1" applyAlignment="1">
      <alignment horizontal="center" vertical="center"/>
    </xf>
    <xf numFmtId="182" fontId="0" fillId="0" borderId="5" xfId="1" applyNumberFormat="1" applyFont="1" applyBorder="1" applyAlignment="1">
      <alignment horizontal="center" vertical="center"/>
    </xf>
    <xf numFmtId="182" fontId="0" fillId="0" borderId="0" xfId="1" applyNumberFormat="1" applyFont="1" applyBorder="1" applyAlignment="1">
      <alignment horizontal="center" vertical="center"/>
    </xf>
    <xf numFmtId="182" fontId="0" fillId="0" borderId="7" xfId="1" applyNumberFormat="1" applyFont="1" applyBorder="1" applyAlignment="1">
      <alignment horizontal="center" vertical="center"/>
    </xf>
    <xf numFmtId="182" fontId="0" fillId="0" borderId="8" xfId="1" applyNumberFormat="1" applyFont="1" applyBorder="1" applyAlignment="1">
      <alignment horizontal="center" vertical="center"/>
    </xf>
    <xf numFmtId="182" fontId="0" fillId="0" borderId="15" xfId="1" applyNumberFormat="1" applyFont="1" applyBorder="1" applyAlignment="1">
      <alignment horizontal="center" vertical="center"/>
    </xf>
    <xf numFmtId="182" fontId="0" fillId="0" borderId="16" xfId="1" applyNumberFormat="1" applyFont="1" applyBorder="1" applyAlignment="1">
      <alignment horizontal="center" vertical="center"/>
    </xf>
    <xf numFmtId="182" fontId="0" fillId="0" borderId="6" xfId="1" applyNumberFormat="1" applyFont="1" applyBorder="1" applyAlignment="1">
      <alignment horizontal="center" vertical="center"/>
    </xf>
    <xf numFmtId="182" fontId="0" fillId="0" borderId="9" xfId="1" applyNumberFormat="1" applyFont="1" applyBorder="1" applyAlignment="1">
      <alignment horizontal="center" vertical="center"/>
    </xf>
    <xf numFmtId="180" fontId="0" fillId="0" borderId="14" xfId="1" applyNumberFormat="1" applyFont="1" applyBorder="1" applyAlignment="1">
      <alignment horizontal="center" vertical="center"/>
    </xf>
    <xf numFmtId="180" fontId="0" fillId="0" borderId="3" xfId="1" applyNumberFormat="1" applyFont="1" applyBorder="1" applyAlignment="1">
      <alignment horizontal="center" vertical="center"/>
    </xf>
    <xf numFmtId="180" fontId="0" fillId="0" borderId="4" xfId="1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C7" sqref="A1:D8"/>
    </sheetView>
  </sheetViews>
  <sheetFormatPr defaultRowHeight="13.8" x14ac:dyDescent="0.25"/>
  <cols>
    <col min="1" max="1" width="9.5546875" style="1" bestFit="1" customWidth="1"/>
    <col min="2" max="2" width="10.6640625" style="1" bestFit="1" customWidth="1"/>
    <col min="3" max="3" width="12.88671875" style="1" bestFit="1" customWidth="1"/>
    <col min="4" max="4" width="11.6640625" style="1" bestFit="1" customWidth="1"/>
    <col min="5" max="16384" width="8.88671875" style="1"/>
  </cols>
  <sheetData>
    <row r="1" spans="1:4" x14ac:dyDescent="0.25">
      <c r="A1" s="2" t="s">
        <v>0</v>
      </c>
      <c r="B1" s="11" t="s">
        <v>1</v>
      </c>
      <c r="C1" s="11" t="s">
        <v>2</v>
      </c>
      <c r="D1" s="3" t="s">
        <v>3</v>
      </c>
    </row>
    <row r="2" spans="1:4" x14ac:dyDescent="0.25">
      <c r="A2" s="4" t="s">
        <v>4</v>
      </c>
      <c r="B2" s="6" t="s">
        <v>4</v>
      </c>
      <c r="C2" s="1" t="s">
        <v>12</v>
      </c>
      <c r="D2" s="7" t="s">
        <v>11</v>
      </c>
    </row>
    <row r="3" spans="1:4" x14ac:dyDescent="0.25">
      <c r="A3" s="4" t="s">
        <v>5</v>
      </c>
      <c r="B3" s="6" t="s">
        <v>5</v>
      </c>
      <c r="C3" s="1" t="s">
        <v>14</v>
      </c>
      <c r="D3" s="7" t="s">
        <v>13</v>
      </c>
    </row>
    <row r="4" spans="1:4" x14ac:dyDescent="0.25">
      <c r="A4" s="4" t="s">
        <v>6</v>
      </c>
      <c r="B4" s="6" t="s">
        <v>16</v>
      </c>
      <c r="C4" s="1" t="s">
        <v>15</v>
      </c>
      <c r="D4" s="7" t="s">
        <v>15</v>
      </c>
    </row>
    <row r="5" spans="1:4" x14ac:dyDescent="0.25">
      <c r="A5" s="4" t="s">
        <v>7</v>
      </c>
      <c r="B5" s="6" t="s">
        <v>7</v>
      </c>
      <c r="C5" s="1" t="s">
        <v>18</v>
      </c>
      <c r="D5" s="7" t="s">
        <v>17</v>
      </c>
    </row>
    <row r="6" spans="1:4" x14ac:dyDescent="0.25">
      <c r="A6" s="4" t="s">
        <v>8</v>
      </c>
      <c r="B6" s="6" t="s">
        <v>8</v>
      </c>
      <c r="C6" s="1" t="s">
        <v>19</v>
      </c>
      <c r="D6" s="7" t="s">
        <v>19</v>
      </c>
    </row>
    <row r="7" spans="1:4" x14ac:dyDescent="0.25">
      <c r="A7" s="4" t="s">
        <v>21</v>
      </c>
      <c r="B7" s="6" t="s">
        <v>9</v>
      </c>
      <c r="C7" s="1" t="s">
        <v>9</v>
      </c>
      <c r="D7" s="7" t="s">
        <v>20</v>
      </c>
    </row>
    <row r="8" spans="1:4" x14ac:dyDescent="0.25">
      <c r="A8" s="5" t="s">
        <v>10</v>
      </c>
      <c r="B8" s="8" t="s">
        <v>10</v>
      </c>
      <c r="C8" s="9" t="s">
        <v>22</v>
      </c>
      <c r="D8" s="10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4176-081C-496C-9736-9412B6174603}">
  <dimension ref="A1:D28"/>
  <sheetViews>
    <sheetView workbookViewId="0">
      <selection activeCell="C22" sqref="C22:C27"/>
    </sheetView>
  </sheetViews>
  <sheetFormatPr defaultRowHeight="13.8" x14ac:dyDescent="0.25"/>
  <cols>
    <col min="1" max="1" width="8.88671875" style="1"/>
    <col min="2" max="2" width="38.88671875" style="1" bestFit="1" customWidth="1"/>
    <col min="3" max="3" width="36.6640625" style="1" bestFit="1" customWidth="1"/>
    <col min="4" max="16384" width="8.88671875" style="1"/>
  </cols>
  <sheetData>
    <row r="1" spans="1:4" ht="14.4" thickBot="1" x14ac:dyDescent="0.3">
      <c r="A1" s="37" t="s">
        <v>53</v>
      </c>
      <c r="B1" s="37"/>
    </row>
    <row r="2" spans="1:4" ht="15" thickTop="1" thickBot="1" x14ac:dyDescent="0.3">
      <c r="A2" s="12" t="s">
        <v>24</v>
      </c>
      <c r="B2" s="12" t="s">
        <v>25</v>
      </c>
      <c r="C2" s="12" t="s">
        <v>25</v>
      </c>
      <c r="D2" s="1" t="s">
        <v>26</v>
      </c>
    </row>
    <row r="3" spans="1:4" x14ac:dyDescent="0.25">
      <c r="A3" s="1" t="s">
        <v>23</v>
      </c>
      <c r="B3" s="1" t="str">
        <f t="shared" ref="B3:B9" si="0">_xlfn.CONCAT($D$20,C3,$D$20)</f>
        <v>$A,\, B,\, C$</v>
      </c>
      <c r="C3" s="1" t="s">
        <v>33</v>
      </c>
    </row>
    <row r="4" spans="1:4" x14ac:dyDescent="0.25">
      <c r="A4" s="1" t="s">
        <v>27</v>
      </c>
      <c r="B4" s="1" t="str">
        <f t="shared" si="0"/>
        <v>$B,\, C,\, D,\, E$</v>
      </c>
      <c r="C4" s="1" t="s">
        <v>34</v>
      </c>
    </row>
    <row r="5" spans="1:4" x14ac:dyDescent="0.25">
      <c r="A5" s="1" t="s">
        <v>28</v>
      </c>
      <c r="B5" s="1" t="str">
        <f t="shared" si="0"/>
        <v>$C,\, D,\, E,\, C,\, G_2$</v>
      </c>
      <c r="C5" s="1" t="s">
        <v>35</v>
      </c>
    </row>
    <row r="6" spans="1:4" x14ac:dyDescent="0.25">
      <c r="A6" s="1" t="s">
        <v>29</v>
      </c>
      <c r="B6" s="1" t="str">
        <f t="shared" si="0"/>
        <v>$D,\, E,\, C,\, G_2,\, B,\, G_2$</v>
      </c>
      <c r="C6" s="1" t="s">
        <v>36</v>
      </c>
    </row>
    <row r="7" spans="1:4" x14ac:dyDescent="0.25">
      <c r="A7" s="1" t="s">
        <v>30</v>
      </c>
      <c r="B7" s="1" t="str">
        <f t="shared" si="0"/>
        <v>$E,\, C,\, G_2,\, B,\, G_2,\, C$</v>
      </c>
      <c r="C7" s="1" t="s">
        <v>37</v>
      </c>
    </row>
    <row r="8" spans="1:4" x14ac:dyDescent="0.25">
      <c r="A8" s="1" t="s">
        <v>31</v>
      </c>
      <c r="B8" s="1" t="str">
        <f t="shared" si="0"/>
        <v>$C,\, G_2,\, B,\, G_2,\, C,\, D,\, G_1$</v>
      </c>
      <c r="C8" s="1" t="s">
        <v>38</v>
      </c>
    </row>
    <row r="9" spans="1:4" ht="14.4" thickBot="1" x14ac:dyDescent="0.3">
      <c r="A9" s="13" t="s">
        <v>32</v>
      </c>
      <c r="B9" s="13" t="str">
        <f t="shared" si="0"/>
        <v>$G_2,\, B,\, G_2,\, C,\, D,\, G_1,\, B,\, G_2$</v>
      </c>
      <c r="C9" s="13" t="s">
        <v>39</v>
      </c>
    </row>
    <row r="10" spans="1:4" ht="14.4" thickTop="1" x14ac:dyDescent="0.25"/>
    <row r="19" spans="1:4" ht="14.4" thickBot="1" x14ac:dyDescent="0.3">
      <c r="A19" s="37" t="s">
        <v>52</v>
      </c>
      <c r="B19" s="37"/>
    </row>
    <row r="20" spans="1:4" ht="15" thickTop="1" thickBot="1" x14ac:dyDescent="0.3">
      <c r="A20" s="12" t="s">
        <v>24</v>
      </c>
      <c r="B20" s="12" t="s">
        <v>25</v>
      </c>
      <c r="C20" s="12" t="s">
        <v>25</v>
      </c>
      <c r="D20" s="1" t="s">
        <v>26</v>
      </c>
    </row>
    <row r="21" spans="1:4" x14ac:dyDescent="0.25">
      <c r="A21" s="1" t="s">
        <v>23</v>
      </c>
      <c r="B21" s="1" t="str">
        <f t="shared" ref="B21:B27" si="1">_xlfn.CONCAT($D$20,C21,$D$20)</f>
        <v>$A,\, B,\, C$</v>
      </c>
      <c r="C21" s="1" t="s">
        <v>33</v>
      </c>
    </row>
    <row r="22" spans="1:4" x14ac:dyDescent="0.25">
      <c r="A22" s="1" t="s">
        <v>27</v>
      </c>
      <c r="B22" s="1" t="str">
        <f t="shared" si="1"/>
        <v>$$</v>
      </c>
    </row>
    <row r="23" spans="1:4" x14ac:dyDescent="0.25">
      <c r="A23" s="1" t="s">
        <v>28</v>
      </c>
      <c r="B23" s="1" t="str">
        <f t="shared" si="1"/>
        <v>$$</v>
      </c>
    </row>
    <row r="24" spans="1:4" x14ac:dyDescent="0.25">
      <c r="A24" s="1" t="s">
        <v>29</v>
      </c>
      <c r="B24" s="1" t="str">
        <f t="shared" si="1"/>
        <v>$$</v>
      </c>
    </row>
    <row r="25" spans="1:4" x14ac:dyDescent="0.25">
      <c r="A25" s="1" t="s">
        <v>30</v>
      </c>
      <c r="B25" s="1" t="str">
        <f t="shared" si="1"/>
        <v>$$</v>
      </c>
    </row>
    <row r="26" spans="1:4" x14ac:dyDescent="0.25">
      <c r="A26" s="1" t="s">
        <v>31</v>
      </c>
      <c r="B26" s="1" t="str">
        <f t="shared" si="1"/>
        <v>$$</v>
      </c>
    </row>
    <row r="27" spans="1:4" ht="14.4" thickBot="1" x14ac:dyDescent="0.3">
      <c r="A27" s="13" t="s">
        <v>32</v>
      </c>
      <c r="B27" s="13" t="str">
        <f t="shared" si="1"/>
        <v>$$</v>
      </c>
      <c r="C27" s="13"/>
    </row>
    <row r="28" spans="1:4" ht="14.4" thickTop="1" x14ac:dyDescent="0.25"/>
  </sheetData>
  <mergeCells count="2">
    <mergeCell ref="A19:B19"/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3BDC-53FE-47B3-8EEE-289A9EC82A3C}">
  <dimension ref="A1:F27"/>
  <sheetViews>
    <sheetView workbookViewId="0">
      <selection sqref="A1:F8"/>
    </sheetView>
  </sheetViews>
  <sheetFormatPr defaultRowHeight="13.8" x14ac:dyDescent="0.25"/>
  <cols>
    <col min="2" max="2" width="17.5546875" bestFit="1" customWidth="1"/>
    <col min="3" max="3" width="22.6640625" bestFit="1" customWidth="1"/>
    <col min="4" max="4" width="36.6640625" bestFit="1" customWidth="1"/>
    <col min="5" max="5" width="36.6640625" customWidth="1"/>
  </cols>
  <sheetData>
    <row r="1" spans="1:6" ht="14.4" thickBot="1" x14ac:dyDescent="0.3">
      <c r="A1" s="16" t="s">
        <v>53</v>
      </c>
      <c r="B1" s="16"/>
      <c r="C1" s="16"/>
    </row>
    <row r="2" spans="1:6" ht="15" thickTop="1" thickBot="1" x14ac:dyDescent="0.3">
      <c r="A2" s="12" t="s">
        <v>24</v>
      </c>
      <c r="B2" s="12" t="s">
        <v>25</v>
      </c>
      <c r="C2" s="12" t="s">
        <v>40</v>
      </c>
      <c r="D2" s="12" t="s">
        <v>25</v>
      </c>
      <c r="E2" s="12" t="s">
        <v>40</v>
      </c>
      <c r="F2" s="1" t="s">
        <v>26</v>
      </c>
    </row>
    <row r="3" spans="1:6" x14ac:dyDescent="0.25">
      <c r="A3" s="1" t="s">
        <v>23</v>
      </c>
      <c r="B3" s="1" t="str">
        <f>_xlfn.CONCAT($F$20,D3,$F$20)</f>
        <v>$A,\, B,\, C$</v>
      </c>
      <c r="C3" s="1" t="str">
        <f>_xlfn.CONCAT($F$20,E3,$F$20)</f>
        <v>$S$</v>
      </c>
      <c r="D3" s="1" t="s">
        <v>41</v>
      </c>
      <c r="E3" s="1" t="s">
        <v>42</v>
      </c>
      <c r="F3" s="1"/>
    </row>
    <row r="4" spans="1:6" x14ac:dyDescent="0.25">
      <c r="A4" s="1" t="s">
        <v>27</v>
      </c>
      <c r="B4" s="1" t="str">
        <f>_xlfn.CONCAT($F$20,D4,$F$20)</f>
        <v>$B,\, C,\, D,\, E$</v>
      </c>
      <c r="C4" s="1" t="str">
        <f>_xlfn.CONCAT($F$20,E4,$F$20)</f>
        <v>$S,\, A$</v>
      </c>
      <c r="D4" s="1" t="s">
        <v>34</v>
      </c>
      <c r="E4" s="1" t="s">
        <v>43</v>
      </c>
      <c r="F4" s="1"/>
    </row>
    <row r="5" spans="1:6" x14ac:dyDescent="0.25">
      <c r="A5" s="1" t="s">
        <v>28</v>
      </c>
      <c r="B5" s="1" t="str">
        <f t="shared" ref="B5:B7" si="0">_xlfn.CONCAT($F$20,D5,$F$20)</f>
        <v>$C,\, D,\, E,\, G_2$</v>
      </c>
      <c r="C5" s="1" t="str">
        <f t="shared" ref="C5:C7" si="1">_xlfn.CONCAT($F$20,E5,$F$20)</f>
        <v>$S,\, A,\, B$</v>
      </c>
      <c r="D5" s="1" t="s">
        <v>44</v>
      </c>
      <c r="E5" s="1" t="s">
        <v>45</v>
      </c>
      <c r="F5" s="1"/>
    </row>
    <row r="6" spans="1:6" x14ac:dyDescent="0.25">
      <c r="A6" s="1" t="s">
        <v>29</v>
      </c>
      <c r="B6" s="1" t="str">
        <f t="shared" si="0"/>
        <v>$D,\, E,\, G_2$</v>
      </c>
      <c r="C6" s="1" t="str">
        <f t="shared" si="1"/>
        <v>$S,\, A,\, B,\, C$</v>
      </c>
      <c r="D6" s="1" t="s">
        <v>46</v>
      </c>
      <c r="E6" s="1" t="s">
        <v>47</v>
      </c>
      <c r="F6" s="1"/>
    </row>
    <row r="7" spans="1:6" x14ac:dyDescent="0.25">
      <c r="A7" s="1" t="s">
        <v>30</v>
      </c>
      <c r="B7" s="1" t="str">
        <f t="shared" si="0"/>
        <v>$E,\, G_2$</v>
      </c>
      <c r="C7" s="1" t="str">
        <f t="shared" si="1"/>
        <v>$S,\, A,\, B,\, C,\, D$</v>
      </c>
      <c r="D7" s="1" t="s">
        <v>48</v>
      </c>
      <c r="E7" s="1" t="s">
        <v>49</v>
      </c>
      <c r="F7" s="1"/>
    </row>
    <row r="8" spans="1:6" ht="14.4" thickBot="1" x14ac:dyDescent="0.3">
      <c r="A8" s="13" t="s">
        <v>31</v>
      </c>
      <c r="B8" s="13" t="str">
        <f>_xlfn.CONCAT($F$20,D8,$F$20)</f>
        <v>$G_2,\, G_1$</v>
      </c>
      <c r="C8" s="13" t="str">
        <f>_xlfn.CONCAT($F$20,E8,$F$20)</f>
        <v>$S,\, A,\, B,\, C,\, D,\, E$</v>
      </c>
      <c r="D8" s="13" t="s">
        <v>50</v>
      </c>
      <c r="E8" s="13" t="s">
        <v>51</v>
      </c>
      <c r="F8" s="1"/>
    </row>
    <row r="9" spans="1:6" ht="14.4" thickTop="1" x14ac:dyDescent="0.25"/>
    <row r="19" spans="1:6" ht="14.4" thickBot="1" x14ac:dyDescent="0.3">
      <c r="A19" s="38" t="s">
        <v>52</v>
      </c>
      <c r="B19" s="38"/>
      <c r="C19" s="38"/>
    </row>
    <row r="20" spans="1:6" ht="15" thickTop="1" thickBot="1" x14ac:dyDescent="0.3">
      <c r="A20" s="12" t="s">
        <v>24</v>
      </c>
      <c r="B20" s="12" t="s">
        <v>25</v>
      </c>
      <c r="C20" s="12" t="s">
        <v>40</v>
      </c>
      <c r="D20" s="12" t="s">
        <v>25</v>
      </c>
      <c r="E20" s="12" t="s">
        <v>40</v>
      </c>
      <c r="F20" s="1" t="s">
        <v>26</v>
      </c>
    </row>
    <row r="21" spans="1:6" x14ac:dyDescent="0.25">
      <c r="A21" s="1" t="s">
        <v>23</v>
      </c>
      <c r="B21" s="1" t="str">
        <f>_xlfn.CONCAT($F$20,D21,$F$20)</f>
        <v>$A,\, B,\, C$</v>
      </c>
      <c r="C21" s="1" t="str">
        <f>_xlfn.CONCAT($F$20,E21,$F$20)</f>
        <v>$S$</v>
      </c>
      <c r="D21" s="1" t="s">
        <v>41</v>
      </c>
      <c r="E21" s="1" t="s">
        <v>42</v>
      </c>
      <c r="F21" s="1"/>
    </row>
    <row r="22" spans="1:6" x14ac:dyDescent="0.25">
      <c r="A22" s="1" t="s">
        <v>27</v>
      </c>
      <c r="B22" s="1" t="str">
        <f>_xlfn.CONCAT($F$20,D22,$F$20)</f>
        <v>$B,\, C,\, D,\, E$</v>
      </c>
      <c r="C22" s="1" t="str">
        <f>_xlfn.CONCAT($F$20,E22,$F$20)</f>
        <v>$S,\, A$</v>
      </c>
      <c r="D22" s="1" t="s">
        <v>34</v>
      </c>
      <c r="E22" s="1" t="s">
        <v>43</v>
      </c>
      <c r="F22" s="1"/>
    </row>
    <row r="23" spans="1:6" x14ac:dyDescent="0.25">
      <c r="A23" s="1" t="s">
        <v>28</v>
      </c>
      <c r="B23" s="1" t="str">
        <f>_xlfn.CONCAT($F$20,D23,$F$20)</f>
        <v>$C,\, D,\, E,\, G_2$</v>
      </c>
      <c r="C23" s="1" t="str">
        <f>_xlfn.CONCAT($F$20,D23,$F$20)</f>
        <v>$C,\, D,\, E,\, G_2$</v>
      </c>
      <c r="D23" s="1" t="s">
        <v>44</v>
      </c>
      <c r="E23" s="1" t="s">
        <v>45</v>
      </c>
      <c r="F23" s="1"/>
    </row>
    <row r="24" spans="1:6" x14ac:dyDescent="0.25">
      <c r="A24" s="1" t="s">
        <v>29</v>
      </c>
      <c r="B24" s="1" t="str">
        <f>_xlfn.CONCAT($F$20,D24,$F$20)</f>
        <v>$D,\, E,\, G_2$</v>
      </c>
      <c r="C24" s="1" t="str">
        <f>_xlfn.CONCAT($F$20,D24,$F$20)</f>
        <v>$D,\, E,\, G_2$</v>
      </c>
      <c r="D24" s="1" t="s">
        <v>46</v>
      </c>
      <c r="E24" s="1" t="s">
        <v>47</v>
      </c>
      <c r="F24" s="1"/>
    </row>
    <row r="25" spans="1:6" x14ac:dyDescent="0.25">
      <c r="A25" s="1" t="s">
        <v>30</v>
      </c>
      <c r="B25" s="1" t="str">
        <f>_xlfn.CONCAT($F$20,D25,$F$20)</f>
        <v>$E,\, G_2$</v>
      </c>
      <c r="C25" s="1" t="str">
        <f>_xlfn.CONCAT($F$20,E25,$F$20)</f>
        <v>$S,\, A,\, B,\, C,\, D$</v>
      </c>
      <c r="D25" s="1" t="s">
        <v>48</v>
      </c>
      <c r="E25" s="1" t="s">
        <v>49</v>
      </c>
      <c r="F25" s="1"/>
    </row>
    <row r="26" spans="1:6" ht="14.4" thickBot="1" x14ac:dyDescent="0.3">
      <c r="A26" s="13" t="s">
        <v>31</v>
      </c>
      <c r="B26" s="13" t="str">
        <f>_xlfn.CONCAT($F$20,D26,$F$20)</f>
        <v>$G_2,\, G_1$</v>
      </c>
      <c r="C26" s="13" t="str">
        <f>_xlfn.CONCAT($F$20,E26,$F$20)</f>
        <v>$S,\, A,\, B,\, C,\, D,\, E$</v>
      </c>
      <c r="D26" s="13" t="s">
        <v>50</v>
      </c>
      <c r="E26" s="13" t="s">
        <v>51</v>
      </c>
      <c r="F26" s="1"/>
    </row>
    <row r="27" spans="1:6" ht="14.4" thickTop="1" x14ac:dyDescent="0.25"/>
  </sheetData>
  <mergeCells count="1">
    <mergeCell ref="A19:C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8027-261A-4A3F-902F-7D805526EE64}">
  <dimension ref="A1:D7"/>
  <sheetViews>
    <sheetView workbookViewId="0">
      <selection activeCell="A8" sqref="A8"/>
    </sheetView>
  </sheetViews>
  <sheetFormatPr defaultRowHeight="13.8" x14ac:dyDescent="0.25"/>
  <cols>
    <col min="1" max="1" width="11.6640625" style="1" bestFit="1" customWidth="1"/>
    <col min="2" max="2" width="25.77734375" style="1" customWidth="1"/>
    <col min="3" max="3" width="26.5546875" style="1" customWidth="1"/>
    <col min="4" max="4" width="28.88671875" style="1" customWidth="1"/>
    <col min="5" max="16384" width="8.88671875" style="1"/>
  </cols>
  <sheetData>
    <row r="1" spans="1:4" ht="15" thickTop="1" thickBot="1" x14ac:dyDescent="0.3">
      <c r="A1" s="12" t="s">
        <v>54</v>
      </c>
      <c r="B1" s="12" t="s">
        <v>55</v>
      </c>
      <c r="C1" s="12" t="s">
        <v>56</v>
      </c>
      <c r="D1" s="12" t="s">
        <v>57</v>
      </c>
    </row>
    <row r="2" spans="1:4" x14ac:dyDescent="0.25">
      <c r="A2" s="1" t="s">
        <v>58</v>
      </c>
      <c r="B2" s="1" t="s">
        <v>63</v>
      </c>
      <c r="C2" s="1" t="s">
        <v>64</v>
      </c>
      <c r="D2" s="1" t="s">
        <v>65</v>
      </c>
    </row>
    <row r="3" spans="1:4" ht="41.4" x14ac:dyDescent="0.25">
      <c r="A3" s="1" t="s">
        <v>59</v>
      </c>
      <c r="B3" s="14" t="s">
        <v>69</v>
      </c>
      <c r="C3" s="14" t="s">
        <v>66</v>
      </c>
      <c r="D3" s="39" t="s">
        <v>67</v>
      </c>
    </row>
    <row r="4" spans="1:4" ht="41.4" x14ac:dyDescent="0.25">
      <c r="A4" s="1" t="s">
        <v>60</v>
      </c>
      <c r="B4" s="14" t="s">
        <v>68</v>
      </c>
      <c r="C4" s="1" t="s">
        <v>70</v>
      </c>
      <c r="D4" s="39"/>
    </row>
    <row r="5" spans="1:4" ht="27.6" x14ac:dyDescent="0.25">
      <c r="A5" s="1" t="s">
        <v>61</v>
      </c>
      <c r="B5" s="14" t="s">
        <v>74</v>
      </c>
      <c r="C5" s="14" t="s">
        <v>71</v>
      </c>
      <c r="D5" s="39" t="s">
        <v>73</v>
      </c>
    </row>
    <row r="6" spans="1:4" ht="28.2" thickBot="1" x14ac:dyDescent="0.3">
      <c r="A6" s="13" t="s">
        <v>62</v>
      </c>
      <c r="B6" s="15" t="s">
        <v>74</v>
      </c>
      <c r="C6" s="15" t="s">
        <v>72</v>
      </c>
      <c r="D6" s="40"/>
    </row>
    <row r="7" spans="1:4" ht="14.4" thickTop="1" x14ac:dyDescent="0.25"/>
  </sheetData>
  <mergeCells count="2">
    <mergeCell ref="D3:D4"/>
    <mergeCell ref="D5:D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889C-C423-4DEA-9948-701BEAFACAA8}">
  <dimension ref="A1:F27"/>
  <sheetViews>
    <sheetView topLeftCell="A12" workbookViewId="0">
      <selection activeCell="D21" sqref="D21"/>
    </sheetView>
  </sheetViews>
  <sheetFormatPr defaultRowHeight="13.8" x14ac:dyDescent="0.25"/>
  <cols>
    <col min="1" max="1" width="13.88671875" bestFit="1" customWidth="1"/>
    <col min="2" max="2" width="32.77734375" bestFit="1" customWidth="1"/>
    <col min="3" max="3" width="26.88671875" bestFit="1" customWidth="1"/>
    <col min="4" max="4" width="36.6640625" bestFit="1" customWidth="1"/>
    <col min="5" max="5" width="36.6640625" customWidth="1"/>
  </cols>
  <sheetData>
    <row r="1" spans="1:6" ht="14.4" thickBot="1" x14ac:dyDescent="0.3">
      <c r="A1" s="38" t="s">
        <v>106</v>
      </c>
      <c r="B1" s="38"/>
      <c r="C1" s="16"/>
    </row>
    <row r="2" spans="1:6" ht="15" thickTop="1" thickBot="1" x14ac:dyDescent="0.3">
      <c r="A2" s="12" t="s">
        <v>24</v>
      </c>
      <c r="B2" s="12" t="s">
        <v>25</v>
      </c>
      <c r="C2" s="12" t="s">
        <v>40</v>
      </c>
      <c r="D2" s="12" t="s">
        <v>25</v>
      </c>
      <c r="E2" s="12" t="s">
        <v>40</v>
      </c>
      <c r="F2" s="1" t="s">
        <v>26</v>
      </c>
    </row>
    <row r="3" spans="1:6" x14ac:dyDescent="0.25">
      <c r="A3" s="1" t="s">
        <v>23</v>
      </c>
      <c r="B3" s="1" t="str">
        <f>_xlfn.CONCAT($F$2,D3,$F$2)</f>
        <v>$A(0)$</v>
      </c>
      <c r="C3" s="1" t="str">
        <f>_xlfn.CONCAT($F$2,E3,$F$2)</f>
        <v>$$</v>
      </c>
      <c r="D3" s="1" t="s">
        <v>75</v>
      </c>
      <c r="E3" s="1"/>
      <c r="F3" s="1"/>
    </row>
    <row r="4" spans="1:6" x14ac:dyDescent="0.25">
      <c r="A4" s="1" t="s">
        <v>27</v>
      </c>
      <c r="B4" s="1" t="str">
        <f t="shared" ref="B4:B14" si="0">_xlfn.CONCAT($F$2,D4,$F$2)</f>
        <v>$Z(75),\,T(118),\,S(140)$</v>
      </c>
      <c r="C4" s="1" t="str">
        <f t="shared" ref="C4:C14" si="1">_xlfn.CONCAT($F$2,E4,$F$2)</f>
        <v>$A$</v>
      </c>
      <c r="D4" s="1" t="s">
        <v>77</v>
      </c>
      <c r="E4" s="1" t="s">
        <v>76</v>
      </c>
      <c r="F4" s="1"/>
    </row>
    <row r="5" spans="1:6" x14ac:dyDescent="0.25">
      <c r="A5" s="1" t="s">
        <v>28</v>
      </c>
      <c r="B5" s="1" t="str">
        <f t="shared" si="0"/>
        <v>$T(118),\,S(140),\,O(146)$</v>
      </c>
      <c r="C5" s="1" t="str">
        <f t="shared" si="1"/>
        <v>$A,\,Z$</v>
      </c>
      <c r="D5" s="1" t="s">
        <v>78</v>
      </c>
      <c r="E5" s="1" t="s">
        <v>79</v>
      </c>
      <c r="F5" s="1"/>
    </row>
    <row r="6" spans="1:6" x14ac:dyDescent="0.25">
      <c r="A6" s="1" t="s">
        <v>29</v>
      </c>
      <c r="B6" s="1" t="str">
        <f t="shared" si="0"/>
        <v>$S(140),\,O(146),\,L(229)$</v>
      </c>
      <c r="C6" s="1" t="str">
        <f t="shared" si="1"/>
        <v>$A,\,Z,\,T$</v>
      </c>
      <c r="D6" s="1" t="s">
        <v>80</v>
      </c>
      <c r="E6" s="1" t="s">
        <v>81</v>
      </c>
      <c r="F6" s="1"/>
    </row>
    <row r="7" spans="1:6" x14ac:dyDescent="0.25">
      <c r="A7" s="1" t="s">
        <v>30</v>
      </c>
      <c r="B7" s="1" t="str">
        <f t="shared" si="0"/>
        <v>$O(146),\,RV(220),\,L(229),\,F(239)$</v>
      </c>
      <c r="C7" s="1" t="str">
        <f t="shared" si="1"/>
        <v>$A,\,Z,\,T,\,S$</v>
      </c>
      <c r="D7" s="1" t="s">
        <v>82</v>
      </c>
      <c r="E7" s="1" t="s">
        <v>83</v>
      </c>
      <c r="F7" s="1"/>
    </row>
    <row r="8" spans="1:6" x14ac:dyDescent="0.25">
      <c r="A8" s="1" t="s">
        <v>31</v>
      </c>
      <c r="B8" s="1" t="str">
        <f t="shared" si="0"/>
        <v>$RV(220),\,L(229),\,F(239)$</v>
      </c>
      <c r="C8" s="1" t="str">
        <f t="shared" si="1"/>
        <v>$A,\,Z,\,T,\,S,\,O$</v>
      </c>
      <c r="D8" s="1" t="s">
        <v>90</v>
      </c>
      <c r="E8" s="1" t="s">
        <v>91</v>
      </c>
      <c r="F8" s="1"/>
    </row>
    <row r="9" spans="1:6" x14ac:dyDescent="0.25">
      <c r="A9" s="1" t="s">
        <v>32</v>
      </c>
      <c r="B9" s="1" t="str">
        <f t="shared" si="0"/>
        <v>$L(229),\,F(239),\,P(317),\,C(366)$</v>
      </c>
      <c r="C9" s="1" t="str">
        <f t="shared" si="1"/>
        <v>$A,\,Z,\,T,\,S,\,O,\,RV$</v>
      </c>
      <c r="D9" s="1" t="s">
        <v>92</v>
      </c>
      <c r="E9" s="1" t="s">
        <v>93</v>
      </c>
      <c r="F9" s="1"/>
    </row>
    <row r="10" spans="1:6" x14ac:dyDescent="0.25">
      <c r="A10" s="1" t="s">
        <v>84</v>
      </c>
      <c r="B10" s="1" t="str">
        <f t="shared" si="0"/>
        <v>$F(239),\,M(299),\,P(317),\,C(366)$</v>
      </c>
      <c r="C10" s="1" t="str">
        <f t="shared" si="1"/>
        <v>$A,\,Z,\,T,\,S,\,O,\,RV,\,L$</v>
      </c>
      <c r="D10" s="1" t="s">
        <v>94</v>
      </c>
      <c r="E10" s="1" t="s">
        <v>95</v>
      </c>
      <c r="F10" s="1"/>
    </row>
    <row r="11" spans="1:6" s="18" customFormat="1" x14ac:dyDescent="0.25">
      <c r="A11" s="1" t="s">
        <v>85</v>
      </c>
      <c r="B11" s="1" t="str">
        <f t="shared" si="0"/>
        <v>$M(299),\,P(317),\,C(366),\,B(450)$</v>
      </c>
      <c r="C11" s="1" t="str">
        <f t="shared" si="1"/>
        <v>$A,\,Z,\,T,\,S,\,O,\,RV,\,L,\,F$</v>
      </c>
      <c r="D11" s="1" t="s">
        <v>96</v>
      </c>
      <c r="E11" s="1" t="s">
        <v>98</v>
      </c>
      <c r="F11" s="17"/>
    </row>
    <row r="12" spans="1:6" x14ac:dyDescent="0.25">
      <c r="A12" s="1" t="s">
        <v>86</v>
      </c>
      <c r="B12" s="1" t="str">
        <f t="shared" si="0"/>
        <v>$P(317),\,C(366),\,D(374),\,B(450)$</v>
      </c>
      <c r="C12" s="1" t="str">
        <f t="shared" si="1"/>
        <v>$A,\,Z,\,T,\,S,\,O,\,RV,\,L,\,F,\,M$</v>
      </c>
      <c r="D12" s="1" t="s">
        <v>97</v>
      </c>
      <c r="E12" s="1" t="s">
        <v>99</v>
      </c>
      <c r="F12" s="1"/>
    </row>
    <row r="13" spans="1:6" x14ac:dyDescent="0.25">
      <c r="A13" s="1" t="s">
        <v>87</v>
      </c>
      <c r="B13" s="1" t="str">
        <f t="shared" si="0"/>
        <v>$C(366),\,D(374),\,B(408)$</v>
      </c>
      <c r="C13" s="1" t="str">
        <f t="shared" si="1"/>
        <v>$A,\,Z,\,T,\,S,\,O,\,RV,\,L,\,F,\,M,\,P$</v>
      </c>
      <c r="D13" s="1" t="s">
        <v>100</v>
      </c>
      <c r="E13" s="1" t="s">
        <v>101</v>
      </c>
      <c r="F13" s="1"/>
    </row>
    <row r="14" spans="1:6" x14ac:dyDescent="0.25">
      <c r="A14" s="1" t="s">
        <v>88</v>
      </c>
      <c r="B14" s="1" t="str">
        <f t="shared" si="0"/>
        <v>$D(374),\,B(408)$</v>
      </c>
      <c r="C14" s="1" t="str">
        <f t="shared" si="1"/>
        <v>$A,\,Z,\,T,\,S,\,O,\,RV,\,L,\,F,\,M,\,P,\,C$</v>
      </c>
      <c r="D14" s="1" t="s">
        <v>102</v>
      </c>
      <c r="E14" s="1" t="s">
        <v>103</v>
      </c>
      <c r="F14" s="1"/>
    </row>
    <row r="15" spans="1:6" ht="14.4" thickBot="1" x14ac:dyDescent="0.3">
      <c r="A15" s="13" t="s">
        <v>89</v>
      </c>
      <c r="B15" s="13" t="str">
        <f>_xlfn.CONCAT($F$2,D15,$F$2)</f>
        <v>$B(408)$</v>
      </c>
      <c r="C15" s="13" t="str">
        <f>_xlfn.CONCAT($F$2,E15,$F$2)</f>
        <v>$A,\,Z,\,T,\,S,\,O,\,RV,\,L,\,F,\,M,\,P,\,C,\,D$</v>
      </c>
      <c r="D15" s="13" t="s">
        <v>104</v>
      </c>
      <c r="E15" s="1" t="s">
        <v>105</v>
      </c>
      <c r="F15" s="1"/>
    </row>
    <row r="16" spans="1:6" ht="14.4" thickTop="1" x14ac:dyDescent="0.25"/>
    <row r="18" spans="1:6" ht="14.4" thickBot="1" x14ac:dyDescent="0.3">
      <c r="A18" s="38" t="s">
        <v>106</v>
      </c>
      <c r="B18" s="38"/>
      <c r="C18" s="16"/>
    </row>
    <row r="19" spans="1:6" ht="15" thickTop="1" thickBot="1" x14ac:dyDescent="0.3">
      <c r="A19" s="12" t="s">
        <v>24</v>
      </c>
      <c r="B19" s="12" t="s">
        <v>25</v>
      </c>
      <c r="C19" s="12" t="s">
        <v>40</v>
      </c>
      <c r="D19" s="12" t="s">
        <v>25</v>
      </c>
      <c r="E19" s="12" t="s">
        <v>40</v>
      </c>
      <c r="F19" s="1" t="s">
        <v>26</v>
      </c>
    </row>
    <row r="20" spans="1:6" x14ac:dyDescent="0.25">
      <c r="A20" s="1" t="s">
        <v>23</v>
      </c>
      <c r="B20" s="1" t="str">
        <f>_xlfn.CONCAT($F$2,D20,$F$2)</f>
        <v>$S(0)$</v>
      </c>
      <c r="C20" s="1" t="str">
        <f>_xlfn.CONCAT($F$2,E20,$F$2)</f>
        <v>$$</v>
      </c>
      <c r="D20" s="1" t="s">
        <v>142</v>
      </c>
      <c r="E20" s="1"/>
      <c r="F20" s="1"/>
    </row>
    <row r="21" spans="1:6" x14ac:dyDescent="0.25">
      <c r="A21" s="1" t="s">
        <v>27</v>
      </c>
      <c r="B21" s="1" t="str">
        <f t="shared" ref="B21:B25" si="2">_xlfn.CONCAT($F$2,D21,$F$2)</f>
        <v>$A(4),\,B(5),\,C(6)$</v>
      </c>
      <c r="C21" s="1" t="str">
        <f t="shared" ref="C21:C25" si="3">_xlfn.CONCAT($F$2,E21,$F$2)</f>
        <v>$S$</v>
      </c>
      <c r="D21" s="1" t="s">
        <v>143</v>
      </c>
      <c r="E21" s="1" t="s">
        <v>42</v>
      </c>
      <c r="F21" s="1"/>
    </row>
    <row r="22" spans="1:6" x14ac:dyDescent="0.25">
      <c r="A22" s="1" t="s">
        <v>28</v>
      </c>
      <c r="B22" s="1" t="str">
        <f t="shared" si="2"/>
        <v>$B(5),\,C(6),\,E(6),\,D(9)$</v>
      </c>
      <c r="C22" s="1" t="str">
        <f t="shared" si="3"/>
        <v>$S,\,A$</v>
      </c>
      <c r="D22" s="1" t="s">
        <v>144</v>
      </c>
      <c r="E22" s="1" t="s">
        <v>145</v>
      </c>
      <c r="F22" s="1"/>
    </row>
    <row r="23" spans="1:6" x14ac:dyDescent="0.25">
      <c r="A23" s="1" t="s">
        <v>29</v>
      </c>
      <c r="B23" s="1" t="str">
        <f t="shared" si="2"/>
        <v>$C(6),\,E(6),\,D(9),\,G_2(12)$</v>
      </c>
      <c r="C23" s="1" t="str">
        <f t="shared" si="3"/>
        <v>$S,\,A,\,B$</v>
      </c>
      <c r="D23" s="1" t="s">
        <v>147</v>
      </c>
      <c r="E23" s="1" t="s">
        <v>146</v>
      </c>
      <c r="F23" s="1"/>
    </row>
    <row r="24" spans="1:6" x14ac:dyDescent="0.25">
      <c r="A24" s="1" t="s">
        <v>30</v>
      </c>
      <c r="B24" s="1" t="str">
        <f t="shared" si="2"/>
        <v>$E(6),\,D(9),\,G_2(12)$</v>
      </c>
      <c r="C24" s="1" t="str">
        <f t="shared" si="3"/>
        <v>$S,\,A,\,B,\,C$</v>
      </c>
      <c r="D24" s="1" t="s">
        <v>149</v>
      </c>
      <c r="E24" s="1" t="s">
        <v>148</v>
      </c>
      <c r="F24" s="1"/>
    </row>
    <row r="25" spans="1:6" x14ac:dyDescent="0.25">
      <c r="A25" s="1" t="s">
        <v>31</v>
      </c>
      <c r="B25" s="1" t="str">
        <f t="shared" si="2"/>
        <v>$D(7),\,G_1(11),\,G_2(12)$</v>
      </c>
      <c r="C25" s="1" t="str">
        <f t="shared" si="3"/>
        <v>$S,\,A,\,B,\,C,\,E$</v>
      </c>
      <c r="D25" s="1" t="s">
        <v>150</v>
      </c>
      <c r="E25" s="1" t="s">
        <v>151</v>
      </c>
      <c r="F25" s="1"/>
    </row>
    <row r="26" spans="1:6" ht="14.4" thickBot="1" x14ac:dyDescent="0.3">
      <c r="A26" s="13" t="s">
        <v>32</v>
      </c>
      <c r="B26" s="13" t="s">
        <v>154</v>
      </c>
      <c r="C26" s="13" t="s">
        <v>155</v>
      </c>
      <c r="D26" s="13" t="s">
        <v>153</v>
      </c>
      <c r="E26" s="1" t="s">
        <v>152</v>
      </c>
      <c r="F26" s="1"/>
    </row>
    <row r="27" spans="1:6" ht="14.4" thickTop="1" x14ac:dyDescent="0.25">
      <c r="A27" s="1"/>
      <c r="B27" s="1"/>
      <c r="C27" s="1"/>
      <c r="D27" s="1"/>
      <c r="E27" s="1"/>
      <c r="F27" s="1"/>
    </row>
  </sheetData>
  <mergeCells count="2">
    <mergeCell ref="A1:B1"/>
    <mergeCell ref="A18:B1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F698-25A9-46A9-9A2A-D5D6BC8DEA10}">
  <dimension ref="A1:B18"/>
  <sheetViews>
    <sheetView workbookViewId="0">
      <selection sqref="A1:B18"/>
    </sheetView>
  </sheetViews>
  <sheetFormatPr defaultRowHeight="13.8" x14ac:dyDescent="0.25"/>
  <cols>
    <col min="1" max="1" width="7.5546875" style="1" bestFit="1" customWidth="1"/>
    <col min="2" max="2" width="6.88671875" style="1" bestFit="1" customWidth="1"/>
    <col min="3" max="16384" width="8.88671875" style="1"/>
  </cols>
  <sheetData>
    <row r="1" spans="1:2" x14ac:dyDescent="0.25">
      <c r="A1" s="2" t="s">
        <v>107</v>
      </c>
      <c r="B1" s="2" t="s">
        <v>64</v>
      </c>
    </row>
    <row r="2" spans="1:2" x14ac:dyDescent="0.25">
      <c r="A2" s="2" t="s">
        <v>76</v>
      </c>
      <c r="B2" s="2">
        <v>366</v>
      </c>
    </row>
    <row r="3" spans="1:2" x14ac:dyDescent="0.25">
      <c r="A3" s="2" t="s">
        <v>108</v>
      </c>
      <c r="B3" s="2">
        <v>0</v>
      </c>
    </row>
    <row r="4" spans="1:2" x14ac:dyDescent="0.25">
      <c r="A4" s="2" t="s">
        <v>109</v>
      </c>
      <c r="B4" s="2">
        <v>160</v>
      </c>
    </row>
    <row r="5" spans="1:2" x14ac:dyDescent="0.25">
      <c r="A5" s="2" t="s">
        <v>110</v>
      </c>
      <c r="B5" s="2">
        <v>242</v>
      </c>
    </row>
    <row r="6" spans="1:2" x14ac:dyDescent="0.25">
      <c r="A6" s="2" t="s">
        <v>111</v>
      </c>
      <c r="B6" s="2">
        <v>161</v>
      </c>
    </row>
    <row r="7" spans="1:2" x14ac:dyDescent="0.25">
      <c r="A7" s="2" t="s">
        <v>112</v>
      </c>
      <c r="B7" s="2">
        <v>176</v>
      </c>
    </row>
    <row r="8" spans="1:2" x14ac:dyDescent="0.25">
      <c r="A8" s="2" t="s">
        <v>113</v>
      </c>
      <c r="B8" s="2">
        <v>77</v>
      </c>
    </row>
    <row r="9" spans="1:2" x14ac:dyDescent="0.25">
      <c r="A9" s="2" t="s">
        <v>114</v>
      </c>
      <c r="B9" s="2">
        <v>151</v>
      </c>
    </row>
    <row r="10" spans="1:2" x14ac:dyDescent="0.25">
      <c r="A10" s="2" t="s">
        <v>115</v>
      </c>
      <c r="B10" s="2">
        <v>226</v>
      </c>
    </row>
    <row r="11" spans="1:2" x14ac:dyDescent="0.25">
      <c r="A11" s="2" t="s">
        <v>116</v>
      </c>
      <c r="B11" s="2">
        <v>244</v>
      </c>
    </row>
    <row r="12" spans="1:2" x14ac:dyDescent="0.25">
      <c r="A12" s="2" t="s">
        <v>117</v>
      </c>
      <c r="B12" s="2">
        <v>241</v>
      </c>
    </row>
    <row r="13" spans="1:2" x14ac:dyDescent="0.25">
      <c r="A13" s="2" t="s">
        <v>118</v>
      </c>
      <c r="B13" s="2">
        <v>380</v>
      </c>
    </row>
    <row r="14" spans="1:2" x14ac:dyDescent="0.25">
      <c r="A14" s="2" t="s">
        <v>119</v>
      </c>
      <c r="B14" s="2">
        <v>100</v>
      </c>
    </row>
    <row r="15" spans="1:2" x14ac:dyDescent="0.25">
      <c r="A15" s="2" t="s">
        <v>120</v>
      </c>
      <c r="B15" s="2">
        <v>193</v>
      </c>
    </row>
    <row r="16" spans="1:2" x14ac:dyDescent="0.25">
      <c r="A16" s="2" t="s">
        <v>42</v>
      </c>
      <c r="B16" s="2">
        <v>253</v>
      </c>
    </row>
    <row r="17" spans="1:2" x14ac:dyDescent="0.25">
      <c r="A17" s="2" t="s">
        <v>121</v>
      </c>
      <c r="B17" s="2">
        <v>329</v>
      </c>
    </row>
    <row r="18" spans="1:2" x14ac:dyDescent="0.25">
      <c r="A18" s="2" t="s">
        <v>122</v>
      </c>
      <c r="B18" s="2">
        <v>374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77E31-A982-442A-A7CE-610E8050619E}">
  <dimension ref="A1:F23"/>
  <sheetViews>
    <sheetView workbookViewId="0">
      <selection activeCell="D13" sqref="D13:E13"/>
    </sheetView>
  </sheetViews>
  <sheetFormatPr defaultRowHeight="13.8" x14ac:dyDescent="0.25"/>
  <cols>
    <col min="1" max="1" width="13.88671875" bestFit="1" customWidth="1"/>
    <col min="2" max="2" width="32.77734375" bestFit="1" customWidth="1"/>
    <col min="3" max="3" width="26.88671875" bestFit="1" customWidth="1"/>
    <col min="4" max="4" width="38.21875" bestFit="1" customWidth="1"/>
    <col min="5" max="5" width="10.88671875" bestFit="1" customWidth="1"/>
  </cols>
  <sheetData>
    <row r="1" spans="1:6" ht="14.4" thickBot="1" x14ac:dyDescent="0.3">
      <c r="A1" s="38" t="s">
        <v>123</v>
      </c>
      <c r="B1" s="38"/>
      <c r="C1" s="16"/>
    </row>
    <row r="2" spans="1:6" ht="15" thickTop="1" thickBot="1" x14ac:dyDescent="0.3">
      <c r="A2" s="12" t="s">
        <v>24</v>
      </c>
      <c r="B2" s="12" t="s">
        <v>25</v>
      </c>
      <c r="C2" s="12" t="s">
        <v>40</v>
      </c>
      <c r="D2" s="12" t="s">
        <v>25</v>
      </c>
      <c r="E2" s="12" t="s">
        <v>40</v>
      </c>
      <c r="F2" s="1" t="s">
        <v>26</v>
      </c>
    </row>
    <row r="3" spans="1:6" x14ac:dyDescent="0.25">
      <c r="A3" s="1" t="s">
        <v>23</v>
      </c>
      <c r="B3" s="1" t="str">
        <f>_xlfn.CONCAT($F$2,D3,$F$2)</f>
        <v>$A(366)$</v>
      </c>
      <c r="C3" s="1" t="str">
        <f>_xlfn.CONCAT($F$2,E3,$F$2)</f>
        <v>$$</v>
      </c>
      <c r="D3" s="1" t="s">
        <v>124</v>
      </c>
      <c r="E3" s="1"/>
      <c r="F3" s="1"/>
    </row>
    <row r="4" spans="1:6" x14ac:dyDescent="0.25">
      <c r="A4" s="1" t="s">
        <v>27</v>
      </c>
      <c r="B4" s="1" t="str">
        <f t="shared" ref="B4:C5" si="0">_xlfn.CONCAT($F$2,D4,$F$2)</f>
        <v>$S(253),\,T(329),\,Z(374)$</v>
      </c>
      <c r="C4" s="1" t="str">
        <f t="shared" si="0"/>
        <v>$A$</v>
      </c>
      <c r="D4" s="1" t="s">
        <v>125</v>
      </c>
      <c r="E4" s="1" t="s">
        <v>76</v>
      </c>
      <c r="F4" s="1"/>
    </row>
    <row r="5" spans="1:6" x14ac:dyDescent="0.25">
      <c r="A5" s="1" t="s">
        <v>28</v>
      </c>
      <c r="B5" s="1" t="str">
        <f t="shared" si="0"/>
        <v>$F(176),\,RV(193),\,T(329),\,Z(374),\,O(380)$</v>
      </c>
      <c r="C5" s="1" t="str">
        <f t="shared" si="0"/>
        <v>$A,\,S$</v>
      </c>
      <c r="D5" s="1" t="s">
        <v>127</v>
      </c>
      <c r="E5" s="1" t="s">
        <v>126</v>
      </c>
      <c r="F5" s="1"/>
    </row>
    <row r="6" spans="1:6" ht="14.4" thickBot="1" x14ac:dyDescent="0.3">
      <c r="A6" s="13" t="s">
        <v>29</v>
      </c>
      <c r="B6" s="13" t="s">
        <v>130</v>
      </c>
      <c r="C6" s="13" t="s">
        <v>131</v>
      </c>
      <c r="D6" s="13" t="s">
        <v>129</v>
      </c>
      <c r="E6" s="13" t="s">
        <v>128</v>
      </c>
      <c r="F6" s="1"/>
    </row>
    <row r="7" spans="1:6" ht="14.4" thickTop="1" x14ac:dyDescent="0.25"/>
    <row r="11" spans="1:6" ht="14.4" thickBot="1" x14ac:dyDescent="0.3">
      <c r="A11" s="38" t="s">
        <v>123</v>
      </c>
      <c r="B11" s="38"/>
      <c r="C11" s="16"/>
    </row>
    <row r="12" spans="1:6" ht="15" thickTop="1" thickBot="1" x14ac:dyDescent="0.3">
      <c r="A12" s="12" t="s">
        <v>24</v>
      </c>
      <c r="B12" s="12" t="s">
        <v>25</v>
      </c>
      <c r="C12" s="12" t="s">
        <v>40</v>
      </c>
      <c r="D12" s="12" t="s">
        <v>25</v>
      </c>
      <c r="E12" s="12" t="s">
        <v>40</v>
      </c>
      <c r="F12" s="1" t="s">
        <v>26</v>
      </c>
    </row>
    <row r="13" spans="1:6" x14ac:dyDescent="0.25">
      <c r="A13" s="1" t="s">
        <v>23</v>
      </c>
      <c r="B13" s="1" t="str">
        <f>_xlfn.CONCAT($F$2,D13,$F$2)</f>
        <v>$S(0)$</v>
      </c>
      <c r="C13" s="1"/>
      <c r="D13" s="1" t="s">
        <v>142</v>
      </c>
      <c r="E13" s="1"/>
      <c r="F13" s="1"/>
    </row>
    <row r="14" spans="1:6" x14ac:dyDescent="0.25">
      <c r="A14" s="1" t="s">
        <v>27</v>
      </c>
      <c r="B14" s="1" t="str">
        <f t="shared" ref="B14" si="1">_xlfn.CONCAT($F$2,D14,$F$2)</f>
        <v>$C(2),\,B(4),\,A(6)$</v>
      </c>
      <c r="C14" s="1" t="str">
        <f t="shared" ref="C14" si="2">_xlfn.CONCAT($F$2,E14,$F$2)</f>
        <v>$S$</v>
      </c>
      <c r="D14" s="1" t="s">
        <v>156</v>
      </c>
      <c r="E14" s="1" t="s">
        <v>42</v>
      </c>
      <c r="F14" s="1"/>
    </row>
    <row r="15" spans="1:6" ht="14.4" thickBot="1" x14ac:dyDescent="0.3">
      <c r="A15" s="13" t="s">
        <v>29</v>
      </c>
      <c r="B15" s="13" t="s">
        <v>160</v>
      </c>
      <c r="C15" s="13" t="s">
        <v>161</v>
      </c>
      <c r="D15" s="13" t="s">
        <v>157</v>
      </c>
      <c r="E15" s="13" t="s">
        <v>158</v>
      </c>
      <c r="F15" s="1"/>
    </row>
    <row r="16" spans="1:6" ht="14.4" thickTop="1" x14ac:dyDescent="0.25">
      <c r="A16" s="41"/>
      <c r="B16" s="41"/>
      <c r="C16" s="4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</sheetData>
  <mergeCells count="3">
    <mergeCell ref="A1:B1"/>
    <mergeCell ref="A16:C16"/>
    <mergeCell ref="A11:B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92DB-C5A5-4EE5-8752-A4542ACA800D}">
  <dimension ref="A1:F26"/>
  <sheetViews>
    <sheetView workbookViewId="0">
      <selection activeCell="A14" sqref="A14:C20"/>
    </sheetView>
  </sheetViews>
  <sheetFormatPr defaultRowHeight="13.8" x14ac:dyDescent="0.25"/>
  <cols>
    <col min="1" max="1" width="13.88671875" bestFit="1" customWidth="1"/>
    <col min="2" max="2" width="46.88671875" bestFit="1" customWidth="1"/>
    <col min="3" max="3" width="26.88671875" bestFit="1" customWidth="1"/>
    <col min="4" max="4" width="44.77734375" bestFit="1" customWidth="1"/>
    <col min="5" max="5" width="36.6640625" customWidth="1"/>
  </cols>
  <sheetData>
    <row r="1" spans="1:6" ht="14.4" thickBot="1" x14ac:dyDescent="0.3">
      <c r="A1" s="38" t="s">
        <v>106</v>
      </c>
      <c r="B1" s="38"/>
      <c r="C1" s="16"/>
    </row>
    <row r="2" spans="1:6" ht="15" thickTop="1" thickBot="1" x14ac:dyDescent="0.3">
      <c r="A2" s="12" t="s">
        <v>24</v>
      </c>
      <c r="B2" s="12" t="s">
        <v>25</v>
      </c>
      <c r="C2" s="12" t="s">
        <v>40</v>
      </c>
      <c r="D2" s="12" t="s">
        <v>25</v>
      </c>
      <c r="E2" s="12" t="s">
        <v>40</v>
      </c>
      <c r="F2" s="1" t="s">
        <v>26</v>
      </c>
    </row>
    <row r="3" spans="1:6" x14ac:dyDescent="0.25">
      <c r="A3" s="1" t="s">
        <v>23</v>
      </c>
      <c r="B3" s="1" t="str">
        <f>_xlfn.CONCAT($F$2,D3,$F$2)</f>
        <v>$A(366)$</v>
      </c>
      <c r="C3" s="1"/>
      <c r="D3" s="1" t="s">
        <v>124</v>
      </c>
      <c r="E3" s="1"/>
      <c r="F3" s="1"/>
    </row>
    <row r="4" spans="1:6" x14ac:dyDescent="0.25">
      <c r="A4" s="1" t="s">
        <v>27</v>
      </c>
      <c r="B4" s="1" t="str">
        <f t="shared" ref="B4:C7" si="0">_xlfn.CONCAT($F$2,D4,$F$2)</f>
        <v>$S(393),\,T(447),\,Z(449)$</v>
      </c>
      <c r="C4" s="1" t="str">
        <f t="shared" si="0"/>
        <v>$A$</v>
      </c>
      <c r="D4" s="1" t="s">
        <v>132</v>
      </c>
      <c r="E4" s="1" t="s">
        <v>76</v>
      </c>
      <c r="F4" s="1"/>
    </row>
    <row r="5" spans="1:6" x14ac:dyDescent="0.25">
      <c r="A5" s="1" t="s">
        <v>28</v>
      </c>
      <c r="B5" s="1" t="str">
        <f t="shared" si="0"/>
        <v>$RV(413),\,F(415),\,T(447),\,Z(449),\,O(671)$</v>
      </c>
      <c r="C5" s="1" t="str">
        <f t="shared" si="0"/>
        <v>$A,\,S$</v>
      </c>
      <c r="D5" s="1" t="s">
        <v>133</v>
      </c>
      <c r="E5" s="1" t="s">
        <v>126</v>
      </c>
      <c r="F5" s="1"/>
    </row>
    <row r="6" spans="1:6" x14ac:dyDescent="0.25">
      <c r="A6" s="1" t="s">
        <v>29</v>
      </c>
      <c r="B6" s="1" t="str">
        <f t="shared" si="0"/>
        <v>$F(415),\,P(417),\,T(447),\,Z(449),\,C(526),\,O(671)$</v>
      </c>
      <c r="C6" s="1" t="str">
        <f t="shared" si="0"/>
        <v>$A,\,S,\,RV$</v>
      </c>
      <c r="D6" s="1" t="s">
        <v>135</v>
      </c>
      <c r="E6" s="1" t="s">
        <v>134</v>
      </c>
      <c r="F6" s="1"/>
    </row>
    <row r="7" spans="1:6" x14ac:dyDescent="0.25">
      <c r="A7" s="1" t="s">
        <v>30</v>
      </c>
      <c r="B7" s="1" t="str">
        <f t="shared" si="0"/>
        <v>$P(417),\,T(447),\,Z(449),\,B(450),\,C(526),\,O(671)$</v>
      </c>
      <c r="C7" s="1" t="str">
        <f t="shared" si="0"/>
        <v>$A,\,S,\,RV,\,F$</v>
      </c>
      <c r="D7" s="1" t="s">
        <v>136</v>
      </c>
      <c r="E7" s="1" t="s">
        <v>137</v>
      </c>
      <c r="F7" s="1"/>
    </row>
    <row r="8" spans="1:6" ht="14.4" thickBot="1" x14ac:dyDescent="0.3">
      <c r="A8" s="13" t="s">
        <v>31</v>
      </c>
      <c r="B8" s="13" t="s">
        <v>140</v>
      </c>
      <c r="C8" s="13" t="s">
        <v>141</v>
      </c>
      <c r="D8" s="13" t="s">
        <v>139</v>
      </c>
      <c r="E8" s="13" t="s">
        <v>138</v>
      </c>
      <c r="F8" s="1"/>
    </row>
    <row r="9" spans="1:6" ht="14.4" thickTop="1" x14ac:dyDescent="0.25"/>
    <row r="13" spans="1:6" ht="14.4" thickBot="1" x14ac:dyDescent="0.3">
      <c r="A13" s="38" t="s">
        <v>106</v>
      </c>
      <c r="B13" s="38"/>
      <c r="C13" s="16"/>
    </row>
    <row r="14" spans="1:6" ht="15" thickTop="1" thickBot="1" x14ac:dyDescent="0.3">
      <c r="A14" s="12" t="s">
        <v>24</v>
      </c>
      <c r="B14" s="12" t="s">
        <v>25</v>
      </c>
      <c r="C14" s="12" t="s">
        <v>40</v>
      </c>
      <c r="D14" s="12" t="s">
        <v>25</v>
      </c>
      <c r="E14" s="12" t="s">
        <v>40</v>
      </c>
      <c r="F14" s="1" t="s">
        <v>26</v>
      </c>
    </row>
    <row r="15" spans="1:6" x14ac:dyDescent="0.25">
      <c r="A15" s="1" t="s">
        <v>23</v>
      </c>
      <c r="B15" s="1" t="str">
        <f>_xlfn.CONCAT($F$2,D15,$F$2)</f>
        <v>$S(10)$</v>
      </c>
      <c r="C15" s="1"/>
      <c r="D15" s="1" t="s">
        <v>162</v>
      </c>
      <c r="E15" s="1"/>
      <c r="F15" s="1"/>
    </row>
    <row r="16" spans="1:6" x14ac:dyDescent="0.25">
      <c r="A16" s="1" t="s">
        <v>27</v>
      </c>
      <c r="B16" s="1" t="str">
        <f t="shared" ref="B16:B18" si="1">_xlfn.CONCAT($F$2,D16,$F$2)</f>
        <v>$C(8),\,B(9),\,A(10)$</v>
      </c>
      <c r="C16" s="1" t="str">
        <f t="shared" ref="C16:C19" si="2">_xlfn.CONCAT($F$2,E16,$F$2)</f>
        <v>$S$</v>
      </c>
      <c r="D16" s="1" t="s">
        <v>166</v>
      </c>
      <c r="E16" s="1" t="s">
        <v>42</v>
      </c>
      <c r="F16" s="1"/>
    </row>
    <row r="17" spans="1:6" x14ac:dyDescent="0.25">
      <c r="A17" s="1" t="s">
        <v>28</v>
      </c>
      <c r="B17" s="1" t="str">
        <f t="shared" si="1"/>
        <v>$B(9),\,A(10),\,G_2(12)$</v>
      </c>
      <c r="C17" s="1" t="str">
        <f t="shared" si="2"/>
        <v>$S,\,C$</v>
      </c>
      <c r="D17" s="1" t="s">
        <v>167</v>
      </c>
      <c r="E17" s="1" t="s">
        <v>159</v>
      </c>
      <c r="F17" s="1"/>
    </row>
    <row r="18" spans="1:6" x14ac:dyDescent="0.25">
      <c r="A18" s="1" t="s">
        <v>29</v>
      </c>
      <c r="B18" s="1" t="str">
        <f t="shared" si="1"/>
        <v>$A(10),\,G_2(12)$</v>
      </c>
      <c r="C18" s="1" t="str">
        <f t="shared" si="2"/>
        <v>$S,\,C,\,B$</v>
      </c>
      <c r="D18" s="1" t="s">
        <v>168</v>
      </c>
      <c r="E18" s="1" t="s">
        <v>163</v>
      </c>
      <c r="F18" s="1"/>
    </row>
    <row r="19" spans="1:6" x14ac:dyDescent="0.25">
      <c r="A19" s="1" t="s">
        <v>30</v>
      </c>
      <c r="B19" s="1" t="str">
        <f>_xlfn.CONCAT($F$2,D19,$F$2)</f>
        <v>$E(8),\,G_2(12),\,D(16)$</v>
      </c>
      <c r="C19" s="1" t="str">
        <f t="shared" si="2"/>
        <v>$S,\,C,\,B,\,A$</v>
      </c>
      <c r="D19" s="1" t="s">
        <v>169</v>
      </c>
      <c r="E19" s="1" t="s">
        <v>164</v>
      </c>
      <c r="F19" s="1"/>
    </row>
    <row r="20" spans="1:6" ht="14.4" thickBot="1" x14ac:dyDescent="0.3">
      <c r="A20" s="13" t="s">
        <v>31</v>
      </c>
      <c r="B20" s="13" t="str">
        <f>_xlfn.CONCAT($F$2,D20,$F$2)</f>
        <v>$G_1(11),\,G_2(12),\,D(14)$</v>
      </c>
      <c r="C20" s="13" t="str">
        <f>_xlfn.CONCAT($F$2,E20,$F$2)</f>
        <v>$S,\,C,\,B,\,A,\,E$</v>
      </c>
      <c r="D20" s="13" t="s">
        <v>170</v>
      </c>
      <c r="E20" s="13" t="s">
        <v>165</v>
      </c>
      <c r="F20" s="1"/>
    </row>
    <row r="21" spans="1:6" ht="14.4" thickTop="1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</sheetData>
  <mergeCells count="2">
    <mergeCell ref="A1:B1"/>
    <mergeCell ref="A13:B1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C9A6-6A99-45DC-AC83-CDCB2441B9B8}">
  <dimension ref="A1:J14"/>
  <sheetViews>
    <sheetView tabSelected="1" zoomScale="85" zoomScaleNormal="85" workbookViewId="0">
      <selection activeCell="G12" sqref="G12:H14"/>
    </sheetView>
  </sheetViews>
  <sheetFormatPr defaultRowHeight="13.8" x14ac:dyDescent="0.25"/>
  <cols>
    <col min="1" max="9" width="8.88671875" style="1"/>
    <col min="10" max="10" width="10.109375" style="1" bestFit="1" customWidth="1"/>
    <col min="11" max="16384" width="8.88671875" style="1"/>
  </cols>
  <sheetData>
    <row r="1" spans="1:10" x14ac:dyDescent="0.25">
      <c r="A1" s="70" t="s">
        <v>108</v>
      </c>
      <c r="B1" s="69" t="s">
        <v>117</v>
      </c>
      <c r="C1" s="69" t="s">
        <v>278</v>
      </c>
      <c r="G1" s="55" t="s">
        <v>108</v>
      </c>
      <c r="H1" s="56" t="s">
        <v>115</v>
      </c>
      <c r="I1" s="57" t="s">
        <v>117</v>
      </c>
      <c r="J1" s="47" t="s">
        <v>281</v>
      </c>
    </row>
    <row r="2" spans="1:10" x14ac:dyDescent="0.25">
      <c r="A2" s="48" t="s">
        <v>121</v>
      </c>
      <c r="B2" s="49" t="s">
        <v>112</v>
      </c>
      <c r="C2" s="52">
        <v>0.9</v>
      </c>
      <c r="G2" s="62" t="s">
        <v>121</v>
      </c>
      <c r="H2" s="56" t="s">
        <v>121</v>
      </c>
      <c r="I2" s="63" t="s">
        <v>121</v>
      </c>
      <c r="J2" s="66">
        <v>0.9</v>
      </c>
    </row>
    <row r="3" spans="1:10" x14ac:dyDescent="0.25">
      <c r="A3" s="48" t="s">
        <v>121</v>
      </c>
      <c r="B3" s="49" t="s">
        <v>112</v>
      </c>
      <c r="C3" s="53">
        <v>0.5</v>
      </c>
      <c r="G3" s="58" t="s">
        <v>121</v>
      </c>
      <c r="H3" s="59" t="s">
        <v>121</v>
      </c>
      <c r="I3" s="64" t="s">
        <v>112</v>
      </c>
      <c r="J3" s="67">
        <v>0.8</v>
      </c>
    </row>
    <row r="4" spans="1:10" x14ac:dyDescent="0.25">
      <c r="A4" s="48" t="s">
        <v>112</v>
      </c>
      <c r="B4" s="49" t="s">
        <v>121</v>
      </c>
      <c r="C4" s="53">
        <v>0.5</v>
      </c>
      <c r="G4" s="58" t="s">
        <v>121</v>
      </c>
      <c r="H4" s="59" t="s">
        <v>112</v>
      </c>
      <c r="I4" s="64" t="s">
        <v>121</v>
      </c>
      <c r="J4" s="67">
        <v>0</v>
      </c>
    </row>
    <row r="5" spans="1:10" x14ac:dyDescent="0.25">
      <c r="A5" s="50" t="s">
        <v>112</v>
      </c>
      <c r="B5" s="51" t="s">
        <v>112</v>
      </c>
      <c r="C5" s="54">
        <v>0.1</v>
      </c>
      <c r="G5" s="58" t="s">
        <v>121</v>
      </c>
      <c r="H5" s="59" t="s">
        <v>112</v>
      </c>
      <c r="I5" s="64" t="s">
        <v>112</v>
      </c>
      <c r="J5" s="67">
        <v>0</v>
      </c>
    </row>
    <row r="6" spans="1:10" x14ac:dyDescent="0.25">
      <c r="G6" s="58" t="s">
        <v>112</v>
      </c>
      <c r="H6" s="59" t="s">
        <v>121</v>
      </c>
      <c r="I6" s="64" t="s">
        <v>121</v>
      </c>
      <c r="J6" s="67">
        <v>0.2</v>
      </c>
    </row>
    <row r="7" spans="1:10" x14ac:dyDescent="0.25">
      <c r="G7" s="58" t="s">
        <v>112</v>
      </c>
      <c r="H7" s="59" t="s">
        <v>121</v>
      </c>
      <c r="I7" s="64" t="s">
        <v>112</v>
      </c>
      <c r="J7" s="67">
        <v>0.1</v>
      </c>
    </row>
    <row r="8" spans="1:10" x14ac:dyDescent="0.25">
      <c r="D8" s="47" t="s">
        <v>280</v>
      </c>
      <c r="G8" s="58" t="s">
        <v>112</v>
      </c>
      <c r="H8" s="59" t="s">
        <v>112</v>
      </c>
      <c r="I8" s="64" t="s">
        <v>121</v>
      </c>
      <c r="J8" s="67">
        <v>0</v>
      </c>
    </row>
    <row r="9" spans="1:10" x14ac:dyDescent="0.25">
      <c r="D9" s="5">
        <v>0.1</v>
      </c>
      <c r="G9" s="60" t="s">
        <v>112</v>
      </c>
      <c r="H9" s="61" t="s">
        <v>112</v>
      </c>
      <c r="I9" s="65" t="s">
        <v>112</v>
      </c>
      <c r="J9" s="68">
        <v>0</v>
      </c>
    </row>
    <row r="11" spans="1:10" x14ac:dyDescent="0.25">
      <c r="B11" s="71" t="s">
        <v>279</v>
      </c>
    </row>
    <row r="12" spans="1:10" x14ac:dyDescent="0.25">
      <c r="B12" s="2">
        <v>0.9</v>
      </c>
      <c r="G12" s="2" t="s">
        <v>113</v>
      </c>
      <c r="H12" s="2" t="s">
        <v>282</v>
      </c>
    </row>
    <row r="13" spans="1:10" x14ac:dyDescent="0.25">
      <c r="G13" s="24" t="s">
        <v>121</v>
      </c>
      <c r="H13" s="7">
        <v>0.9</v>
      </c>
    </row>
    <row r="14" spans="1:10" x14ac:dyDescent="0.25">
      <c r="G14" s="5" t="s">
        <v>112</v>
      </c>
      <c r="H14" s="72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E8DB-728D-413D-A750-CB4752A19152}">
  <dimension ref="A1:D5"/>
  <sheetViews>
    <sheetView workbookViewId="0">
      <selection activeCell="D25" sqref="D25"/>
    </sheetView>
  </sheetViews>
  <sheetFormatPr defaultRowHeight="13.8" x14ac:dyDescent="0.25"/>
  <sheetData>
    <row r="1" spans="1:4" ht="14.4" x14ac:dyDescent="0.25">
      <c r="A1" s="19" t="s">
        <v>171</v>
      </c>
      <c r="B1" s="19" t="s">
        <v>172</v>
      </c>
      <c r="C1" s="19" t="s">
        <v>173</v>
      </c>
      <c r="D1" s="19" t="s">
        <v>174</v>
      </c>
    </row>
    <row r="2" spans="1:4" ht="14.4" x14ac:dyDescent="0.25">
      <c r="A2" s="20" t="s">
        <v>175</v>
      </c>
      <c r="B2" s="20" t="s">
        <v>177</v>
      </c>
      <c r="C2" s="20" t="s">
        <v>180</v>
      </c>
      <c r="D2" s="20" t="s">
        <v>183</v>
      </c>
    </row>
    <row r="3" spans="1:4" ht="14.4" x14ac:dyDescent="0.25">
      <c r="A3" s="20" t="s">
        <v>176</v>
      </c>
      <c r="B3" s="20" t="s">
        <v>177</v>
      </c>
      <c r="C3" s="20" t="s">
        <v>180</v>
      </c>
      <c r="D3" s="20" t="s">
        <v>183</v>
      </c>
    </row>
    <row r="4" spans="1:4" ht="14.4" x14ac:dyDescent="0.25">
      <c r="A4" s="20" t="s">
        <v>175</v>
      </c>
      <c r="B4" s="20" t="s">
        <v>178</v>
      </c>
      <c r="C4" s="20" t="s">
        <v>181</v>
      </c>
      <c r="D4" s="20" t="s">
        <v>70</v>
      </c>
    </row>
    <row r="5" spans="1:4" ht="14.4" x14ac:dyDescent="0.25">
      <c r="A5" s="20" t="s">
        <v>176</v>
      </c>
      <c r="B5" s="20" t="s">
        <v>179</v>
      </c>
      <c r="C5" s="20" t="s">
        <v>182</v>
      </c>
      <c r="D5" s="20" t="s">
        <v>70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048C-B72A-4B46-973F-4CFCEF977E0A}">
  <dimension ref="A1:C4"/>
  <sheetViews>
    <sheetView workbookViewId="0">
      <selection sqref="A1:C4"/>
    </sheetView>
  </sheetViews>
  <sheetFormatPr defaultRowHeight="13.8" x14ac:dyDescent="0.25"/>
  <cols>
    <col min="1" max="1" width="9.5546875" style="1" bestFit="1" customWidth="1"/>
    <col min="2" max="2" width="14" style="1" bestFit="1" customWidth="1"/>
    <col min="3" max="3" width="14.33203125" style="1" bestFit="1" customWidth="1"/>
    <col min="4" max="16384" width="8.88671875" style="1"/>
  </cols>
  <sheetData>
    <row r="1" spans="1:3" x14ac:dyDescent="0.25">
      <c r="A1" s="42" t="s">
        <v>184</v>
      </c>
      <c r="B1" s="42" t="s">
        <v>185</v>
      </c>
      <c r="C1" s="42"/>
    </row>
    <row r="2" spans="1:3" x14ac:dyDescent="0.25">
      <c r="A2" s="42"/>
      <c r="B2" s="2" t="s">
        <v>186</v>
      </c>
      <c r="C2" s="2" t="s">
        <v>187</v>
      </c>
    </row>
    <row r="3" spans="1:3" x14ac:dyDescent="0.25">
      <c r="A3" s="2" t="s">
        <v>186</v>
      </c>
      <c r="B3" s="2" t="s">
        <v>188</v>
      </c>
      <c r="C3" s="2" t="s">
        <v>190</v>
      </c>
    </row>
    <row r="4" spans="1:3" x14ac:dyDescent="0.25">
      <c r="A4" s="2" t="s">
        <v>187</v>
      </c>
      <c r="B4" s="2" t="s">
        <v>191</v>
      </c>
      <c r="C4" s="2" t="s">
        <v>189</v>
      </c>
    </row>
  </sheetData>
  <mergeCells count="2">
    <mergeCell ref="B1:C1"/>
    <mergeCell ref="A1:A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F176-3783-4450-9AEC-A8893CA4D7BD}">
  <dimension ref="A1:Q18"/>
  <sheetViews>
    <sheetView zoomScaleNormal="100" workbookViewId="0">
      <selection activeCell="E15" sqref="E15:E16"/>
    </sheetView>
  </sheetViews>
  <sheetFormatPr defaultRowHeight="13.8" x14ac:dyDescent="0.25"/>
  <cols>
    <col min="1" max="1" width="24.21875" style="1" bestFit="1" customWidth="1"/>
    <col min="2" max="3" width="8.88671875" style="1"/>
    <col min="4" max="4" width="25.5546875" style="1" customWidth="1"/>
    <col min="5" max="6" width="8.88671875" style="1"/>
    <col min="7" max="7" width="21.5546875" style="1" bestFit="1" customWidth="1"/>
    <col min="8" max="8" width="8.88671875" style="1" customWidth="1"/>
    <col min="9" max="16384" width="8.88671875" style="1"/>
  </cols>
  <sheetData>
    <row r="1" spans="1:17" x14ac:dyDescent="0.25">
      <c r="A1" s="22" t="s">
        <v>201</v>
      </c>
      <c r="B1" s="21"/>
      <c r="C1" s="21"/>
      <c r="G1" s="24" t="s">
        <v>194</v>
      </c>
    </row>
    <row r="2" spans="1:17" x14ac:dyDescent="0.25">
      <c r="A2" s="2" t="s">
        <v>199</v>
      </c>
      <c r="B2" s="24">
        <v>4</v>
      </c>
      <c r="C2" s="24">
        <v>2</v>
      </c>
      <c r="D2" s="2">
        <v>2</v>
      </c>
      <c r="E2" s="2">
        <v>3</v>
      </c>
      <c r="F2" s="2">
        <v>4</v>
      </c>
      <c r="G2" s="1">
        <f>AVERAGE(B2:F2)</f>
        <v>3</v>
      </c>
      <c r="I2" s="2">
        <f>B2-$G2</f>
        <v>1</v>
      </c>
      <c r="K2" s="2">
        <f t="shared" ref="K2" si="0">C2-$G2</f>
        <v>-1</v>
      </c>
      <c r="M2" s="2">
        <f>D2-$G2</f>
        <v>-1</v>
      </c>
      <c r="O2" s="2">
        <f>E2-$G2</f>
        <v>0</v>
      </c>
      <c r="Q2" s="2">
        <f>F2-$G2</f>
        <v>1</v>
      </c>
    </row>
    <row r="3" spans="1:17" x14ac:dyDescent="0.25">
      <c r="A3" s="23" t="s">
        <v>200</v>
      </c>
      <c r="B3" s="2">
        <v>2</v>
      </c>
      <c r="C3" s="2">
        <v>4</v>
      </c>
      <c r="D3" s="3">
        <v>3</v>
      </c>
      <c r="E3" s="2">
        <v>6</v>
      </c>
      <c r="F3" s="2">
        <v>4</v>
      </c>
      <c r="G3" s="1">
        <f>AVERAGE(B3:F3)</f>
        <v>3.8</v>
      </c>
      <c r="I3" s="2">
        <f>B3-$G3</f>
        <v>-1.7999999999999998</v>
      </c>
      <c r="K3" s="2">
        <f t="shared" ref="K3" si="1">C3-$G3</f>
        <v>0.20000000000000018</v>
      </c>
      <c r="M3" s="24">
        <f t="shared" ref="M3" si="2">D3-$G3</f>
        <v>-0.79999999999999982</v>
      </c>
      <c r="O3" s="2">
        <f t="shared" ref="O3" si="3">E3-$G3</f>
        <v>2.2000000000000002</v>
      </c>
      <c r="Q3" s="2">
        <f t="shared" ref="Q3" si="4">F3-$G3</f>
        <v>0.20000000000000018</v>
      </c>
    </row>
    <row r="4" spans="1:17" x14ac:dyDescent="0.25">
      <c r="A4" s="42" t="s">
        <v>196</v>
      </c>
      <c r="B4" s="1">
        <f t="array" ref="B4:C5">(H4:I5+J4:K5+L4:M5+N4:O5+P4:Q5)/4</f>
        <v>1</v>
      </c>
      <c r="C4" s="1">
        <v>-0.25</v>
      </c>
      <c r="H4" s="2">
        <f t="array" ref="H4:I5">MMULT(I2:I3,TRANSPOSE(I2:I3))</f>
        <v>1</v>
      </c>
      <c r="I4" s="23">
        <v>-1.7999999999999998</v>
      </c>
      <c r="J4" s="2">
        <f t="array" ref="J4:K5">MMULT(K2:K3,TRANSPOSE(K2:K3))</f>
        <v>1</v>
      </c>
      <c r="K4" s="2">
        <v>-0.20000000000000018</v>
      </c>
      <c r="L4" s="2">
        <f t="array" ref="L4:M5">MMULT(M2:M3,TRANSPOSE(M2:M3))</f>
        <v>1</v>
      </c>
      <c r="M4" s="2">
        <v>0.79999999999999982</v>
      </c>
      <c r="N4" s="23">
        <f t="array" ref="N4:O5">MMULT(O2:O3,TRANSPOSE(O2:O3))</f>
        <v>0</v>
      </c>
      <c r="O4" s="2">
        <v>0</v>
      </c>
      <c r="P4" s="11">
        <f t="array" ref="P4:Q5">MMULT(Q2:Q3,TRANSPOSE(Q2:Q3))</f>
        <v>1</v>
      </c>
      <c r="Q4" s="2">
        <v>0.20000000000000018</v>
      </c>
    </row>
    <row r="5" spans="1:17" x14ac:dyDescent="0.25">
      <c r="A5" s="42"/>
      <c r="B5" s="1">
        <v>-0.25</v>
      </c>
      <c r="C5" s="1">
        <v>2.2000000000000002</v>
      </c>
      <c r="H5" s="2">
        <v>-1.7999999999999998</v>
      </c>
      <c r="I5" s="23">
        <v>3.2399999999999993</v>
      </c>
      <c r="J5" s="2">
        <v>-0.20000000000000018</v>
      </c>
      <c r="K5" s="2">
        <v>4.000000000000007E-2</v>
      </c>
      <c r="L5" s="2">
        <v>0.79999999999999982</v>
      </c>
      <c r="M5" s="2">
        <v>0.63999999999999968</v>
      </c>
      <c r="N5" s="23">
        <v>0</v>
      </c>
      <c r="O5" s="2">
        <v>4.8400000000000007</v>
      </c>
      <c r="P5" s="3">
        <v>0.20000000000000018</v>
      </c>
      <c r="Q5" s="2">
        <v>4.000000000000007E-2</v>
      </c>
    </row>
    <row r="8" spans="1:17" x14ac:dyDescent="0.25">
      <c r="A8" s="22" t="s">
        <v>202</v>
      </c>
      <c r="B8" s="21"/>
      <c r="G8" s="24" t="s">
        <v>195</v>
      </c>
    </row>
    <row r="9" spans="1:17" x14ac:dyDescent="0.25">
      <c r="A9" s="2" t="s">
        <v>193</v>
      </c>
      <c r="B9" s="2">
        <v>9</v>
      </c>
      <c r="C9" s="2">
        <v>6</v>
      </c>
      <c r="D9" s="2">
        <v>9</v>
      </c>
      <c r="E9" s="2">
        <v>8</v>
      </c>
      <c r="F9" s="2">
        <v>10</v>
      </c>
      <c r="G9" s="1">
        <f>AVERAGE(B9:F9)</f>
        <v>8.4</v>
      </c>
      <c r="I9" s="2">
        <f>B9-$G9</f>
        <v>0.59999999999999964</v>
      </c>
      <c r="K9" s="2">
        <f t="shared" ref="K9:K10" si="5">C9-$G9</f>
        <v>-2.4000000000000004</v>
      </c>
      <c r="M9" s="2">
        <f>D9-$G9</f>
        <v>0.59999999999999964</v>
      </c>
      <c r="O9" s="2">
        <f>E9-$G9</f>
        <v>-0.40000000000000036</v>
      </c>
      <c r="Q9" s="2">
        <f>F9-$G9</f>
        <v>1.5999999999999996</v>
      </c>
    </row>
    <row r="10" spans="1:17" x14ac:dyDescent="0.25">
      <c r="A10" s="2" t="s">
        <v>192</v>
      </c>
      <c r="B10" s="2">
        <v>10</v>
      </c>
      <c r="C10" s="2">
        <v>8</v>
      </c>
      <c r="D10" s="2">
        <v>5</v>
      </c>
      <c r="E10" s="2">
        <v>7</v>
      </c>
      <c r="F10" s="2">
        <v>8</v>
      </c>
      <c r="G10" s="1">
        <f>AVERAGE(B10:F10)</f>
        <v>7.6</v>
      </c>
      <c r="I10" s="2">
        <f>B10-$G10</f>
        <v>2.4000000000000004</v>
      </c>
      <c r="K10" s="2">
        <f t="shared" si="5"/>
        <v>0.40000000000000036</v>
      </c>
      <c r="M10" s="24">
        <f t="shared" ref="M10" si="6">D10-$G10</f>
        <v>-2.5999999999999996</v>
      </c>
      <c r="O10" s="2">
        <f t="shared" ref="O10" si="7">E10-$G10</f>
        <v>-0.59999999999999964</v>
      </c>
      <c r="Q10" s="2">
        <f t="shared" ref="Q10" si="8">F10-$G10</f>
        <v>0.40000000000000036</v>
      </c>
    </row>
    <row r="11" spans="1:17" x14ac:dyDescent="0.25">
      <c r="A11" s="44" t="s">
        <v>197</v>
      </c>
      <c r="B11" s="1">
        <f t="array" ref="B11:C12">(H11:I12+J11:K12+L11:M12+N11:O12+P11:Q12)/4</f>
        <v>2.2999999999999998</v>
      </c>
      <c r="C11" s="1">
        <v>-4.9999999999999989E-2</v>
      </c>
      <c r="H11" s="2">
        <f t="array" ref="H11:I12">MMULT(I9:I10,TRANSPOSE(I9:I10))</f>
        <v>0.3599999999999996</v>
      </c>
      <c r="I11" s="23">
        <v>1.4399999999999993</v>
      </c>
      <c r="J11" s="2">
        <f t="array" ref="J11:K12">MMULT(K9:K10,TRANSPOSE(K9:K10))</f>
        <v>5.7600000000000016</v>
      </c>
      <c r="K11" s="2">
        <v>-0.96000000000000096</v>
      </c>
      <c r="L11" s="2">
        <f t="array" ref="L11:M12">MMULT(M9:M10,TRANSPOSE(M9:M10))</f>
        <v>0.3599999999999996</v>
      </c>
      <c r="M11" s="2">
        <v>-1.5599999999999989</v>
      </c>
      <c r="N11" s="23">
        <f t="array" ref="N11:O12">MMULT(O9:O10,TRANSPOSE(O9:O10))</f>
        <v>0.16000000000000028</v>
      </c>
      <c r="O11" s="2">
        <v>0.24000000000000007</v>
      </c>
      <c r="P11" s="11">
        <f t="array" ref="P11:Q12">MMULT(Q9:Q10,TRANSPOSE(Q9:Q10))</f>
        <v>2.5599999999999987</v>
      </c>
      <c r="Q11" s="2">
        <v>0.64000000000000046</v>
      </c>
    </row>
    <row r="12" spans="1:17" x14ac:dyDescent="0.25">
      <c r="A12" s="45"/>
      <c r="B12" s="1">
        <v>-4.9999999999999989E-2</v>
      </c>
      <c r="C12" s="1">
        <v>3.3</v>
      </c>
      <c r="H12" s="2">
        <v>1.4399999999999993</v>
      </c>
      <c r="I12" s="23">
        <v>5.7600000000000016</v>
      </c>
      <c r="J12" s="2">
        <v>-0.96000000000000096</v>
      </c>
      <c r="K12" s="2">
        <v>0.16000000000000028</v>
      </c>
      <c r="L12" s="2">
        <v>-1.5599999999999989</v>
      </c>
      <c r="M12" s="2">
        <v>6.759999999999998</v>
      </c>
      <c r="N12" s="23">
        <v>0.24000000000000007</v>
      </c>
      <c r="O12" s="2">
        <v>0.3599999999999996</v>
      </c>
      <c r="P12" s="3">
        <v>0.64000000000000046</v>
      </c>
      <c r="Q12" s="2">
        <v>0.16000000000000028</v>
      </c>
    </row>
    <row r="13" spans="1:17" x14ac:dyDescent="0.25">
      <c r="A13" s="42" t="s">
        <v>198</v>
      </c>
      <c r="B13" s="1">
        <f t="array" ref="B13:C14">B4:C5+B11:C12</f>
        <v>3.3</v>
      </c>
      <c r="C13" s="1">
        <v>-0.3</v>
      </c>
      <c r="G13" s="1">
        <f t="array" ref="G13:G14">G2:G3-G9:G10</f>
        <v>-5.4</v>
      </c>
    </row>
    <row r="14" spans="1:17" x14ac:dyDescent="0.25">
      <c r="A14" s="42"/>
      <c r="B14" s="1">
        <v>-0.3</v>
      </c>
      <c r="C14" s="1">
        <v>5.5</v>
      </c>
      <c r="G14" s="14">
        <v>-3.8</v>
      </c>
    </row>
    <row r="15" spans="1:17" ht="27.6" x14ac:dyDescent="0.25">
      <c r="A15" s="42" t="s">
        <v>204</v>
      </c>
      <c r="B15" s="1">
        <f t="array" ref="B15:C16">MINVERSE(B13:C14)</f>
        <v>0.30454042081949062</v>
      </c>
      <c r="C15" s="1">
        <v>1.6611295681063124E-2</v>
      </c>
      <c r="E15" s="1">
        <f t="array" ref="E15:E16">MMULT(B15:C16,G13:G14)</f>
        <v>-1.7076411960132893</v>
      </c>
      <c r="G15" s="14" t="s">
        <v>203</v>
      </c>
    </row>
    <row r="16" spans="1:17" x14ac:dyDescent="0.25">
      <c r="A16" s="42"/>
      <c r="B16" s="1">
        <v>1.6611295681063124E-2</v>
      </c>
      <c r="C16" s="1">
        <v>0.18272425249169436</v>
      </c>
      <c r="E16" s="1">
        <v>-0.78405315614617943</v>
      </c>
    </row>
    <row r="17" spans="1:9" x14ac:dyDescent="0.25">
      <c r="A17" s="42" t="s">
        <v>205</v>
      </c>
      <c r="B17" s="1">
        <f t="array" ref="B17:C18">MMULT(G13:G14,TRANSPOSE(G13:G14))</f>
        <v>29.160000000000004</v>
      </c>
      <c r="C17" s="1">
        <v>20.52</v>
      </c>
      <c r="D17" s="39" t="s">
        <v>206</v>
      </c>
      <c r="E17" s="1">
        <f t="array" ref="E17:F18">MMULT(B15:C16,B17:C18)</f>
        <v>9.2212624584717631</v>
      </c>
      <c r="F17" s="1">
        <v>6.4890365448504985</v>
      </c>
      <c r="G17" s="43" t="s">
        <v>207</v>
      </c>
      <c r="H17" s="1">
        <v>0.90878558433852996</v>
      </c>
      <c r="I17" s="1">
        <f>E15/H17</f>
        <v>-1.8790364035717133</v>
      </c>
    </row>
    <row r="18" spans="1:9" x14ac:dyDescent="0.25">
      <c r="A18" s="42"/>
      <c r="B18" s="1">
        <v>20.52</v>
      </c>
      <c r="C18" s="1">
        <v>14.44</v>
      </c>
      <c r="D18" s="39"/>
      <c r="E18" s="1">
        <v>4.2338870431893687</v>
      </c>
      <c r="F18" s="1">
        <v>2.9794019933554816</v>
      </c>
      <c r="G18" s="43"/>
      <c r="H18" s="1">
        <v>0.41726342003400801</v>
      </c>
      <c r="I18" s="1">
        <f>E16/H18</f>
        <v>-1.8790364036278979</v>
      </c>
    </row>
  </sheetData>
  <mergeCells count="7">
    <mergeCell ref="D17:D18"/>
    <mergeCell ref="G17:G18"/>
    <mergeCell ref="A17:A18"/>
    <mergeCell ref="A4:A5"/>
    <mergeCell ref="A11:A12"/>
    <mergeCell ref="A13:A14"/>
    <mergeCell ref="A15:A1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E540-8370-4318-AD8E-1BC325C57D66}">
  <dimension ref="A1:P20"/>
  <sheetViews>
    <sheetView topLeftCell="D1" zoomScale="115" zoomScaleNormal="115" workbookViewId="0">
      <selection activeCell="H1" sqref="H1:P4"/>
    </sheetView>
  </sheetViews>
  <sheetFormatPr defaultRowHeight="13.8" x14ac:dyDescent="0.25"/>
  <cols>
    <col min="1" max="1" width="29.109375" style="1" bestFit="1" customWidth="1"/>
    <col min="2" max="2" width="30.44140625" style="1" bestFit="1" customWidth="1"/>
    <col min="3" max="3" width="30.33203125" style="1" bestFit="1" customWidth="1"/>
    <col min="4" max="4" width="31.33203125" style="1" bestFit="1" customWidth="1"/>
    <col min="5" max="5" width="8.5546875" style="1" bestFit="1" customWidth="1"/>
    <col min="6" max="7" width="8.88671875" style="1"/>
    <col min="8" max="8" width="29.33203125" style="1" bestFit="1" customWidth="1"/>
    <col min="9" max="9" width="4.5546875" style="1" bestFit="1" customWidth="1"/>
    <col min="10" max="12" width="5.6640625" style="1" bestFit="1" customWidth="1"/>
    <col min="13" max="15" width="6.6640625" style="1" bestFit="1" customWidth="1"/>
    <col min="16" max="16" width="5.6640625" style="1" bestFit="1" customWidth="1"/>
    <col min="17" max="16384" width="8.88671875" style="1"/>
  </cols>
  <sheetData>
    <row r="1" spans="1:16" x14ac:dyDescent="0.25">
      <c r="A1" s="26" t="s">
        <v>208</v>
      </c>
      <c r="B1" s="26" t="s">
        <v>209</v>
      </c>
      <c r="C1" s="26" t="s">
        <v>210</v>
      </c>
      <c r="D1" s="26" t="s">
        <v>211</v>
      </c>
      <c r="E1" s="14" t="s">
        <v>213</v>
      </c>
      <c r="F1" s="14">
        <v>11.5</v>
      </c>
      <c r="G1" s="14">
        <v>7.5</v>
      </c>
      <c r="H1" s="26" t="s">
        <v>208</v>
      </c>
      <c r="I1" s="25">
        <v>1</v>
      </c>
      <c r="J1" s="25">
        <v>2</v>
      </c>
      <c r="K1" s="25">
        <v>3</v>
      </c>
      <c r="L1" s="25">
        <v>4</v>
      </c>
      <c r="M1" s="25">
        <v>5</v>
      </c>
      <c r="N1" s="25">
        <v>6</v>
      </c>
      <c r="O1" s="25">
        <v>7</v>
      </c>
      <c r="P1" s="25">
        <v>8</v>
      </c>
    </row>
    <row r="2" spans="1:16" x14ac:dyDescent="0.25">
      <c r="A2" s="25">
        <v>1</v>
      </c>
      <c r="B2" s="25">
        <v>10</v>
      </c>
      <c r="C2" s="25">
        <v>8</v>
      </c>
      <c r="D2" s="25">
        <v>1</v>
      </c>
      <c r="E2" s="1">
        <f>(B2-$F$1)^2+(C2-$G$1)^2</f>
        <v>2.5</v>
      </c>
      <c r="H2" s="2" t="s">
        <v>212</v>
      </c>
      <c r="I2" s="2">
        <v>2.5</v>
      </c>
      <c r="J2" s="2">
        <v>18.5</v>
      </c>
      <c r="K2" s="2">
        <v>54.5</v>
      </c>
      <c r="L2" s="2">
        <v>54.5</v>
      </c>
      <c r="M2" s="2">
        <v>2.5</v>
      </c>
      <c r="N2" s="2">
        <v>72.5</v>
      </c>
      <c r="O2" s="2">
        <v>26.5</v>
      </c>
      <c r="P2" s="2">
        <v>50.5</v>
      </c>
    </row>
    <row r="3" spans="1:16" x14ac:dyDescent="0.25">
      <c r="A3" s="25">
        <v>2</v>
      </c>
      <c r="B3" s="25">
        <v>8</v>
      </c>
      <c r="C3" s="25">
        <v>5</v>
      </c>
      <c r="D3" s="25">
        <v>1</v>
      </c>
      <c r="E3" s="1">
        <f t="shared" ref="E3:E9" si="0">(B3-$F$1)^2+(C3-$G$1)^2</f>
        <v>18.5</v>
      </c>
      <c r="H3" s="26" t="s">
        <v>208</v>
      </c>
      <c r="I3" s="2">
        <v>9</v>
      </c>
      <c r="J3" s="2">
        <v>10</v>
      </c>
      <c r="K3" s="2">
        <v>11</v>
      </c>
      <c r="L3" s="2">
        <v>12</v>
      </c>
      <c r="M3" s="2">
        <v>13</v>
      </c>
      <c r="N3" s="2">
        <v>14</v>
      </c>
      <c r="O3" s="2">
        <v>15</v>
      </c>
      <c r="P3" s="2">
        <v>16</v>
      </c>
    </row>
    <row r="4" spans="1:16" x14ac:dyDescent="0.25">
      <c r="A4" s="25">
        <v>3</v>
      </c>
      <c r="B4" s="25">
        <v>5</v>
      </c>
      <c r="C4" s="25">
        <v>4</v>
      </c>
      <c r="D4" s="25">
        <v>1</v>
      </c>
      <c r="E4" s="1">
        <f t="shared" si="0"/>
        <v>54.5</v>
      </c>
      <c r="H4" s="25" t="s">
        <v>213</v>
      </c>
      <c r="I4" s="2">
        <v>0.5</v>
      </c>
      <c r="J4" s="2">
        <v>12.5</v>
      </c>
      <c r="K4" s="2">
        <v>84.5</v>
      </c>
      <c r="L4" s="2">
        <v>92.5</v>
      </c>
      <c r="M4" s="2">
        <v>182.5</v>
      </c>
      <c r="N4" s="2">
        <v>756.5</v>
      </c>
      <c r="O4" s="2">
        <v>110.5</v>
      </c>
      <c r="P4" s="2">
        <v>84.5</v>
      </c>
    </row>
    <row r="5" spans="1:16" x14ac:dyDescent="0.25">
      <c r="A5" s="25">
        <v>4</v>
      </c>
      <c r="B5" s="25">
        <v>8</v>
      </c>
      <c r="C5" s="25">
        <v>1</v>
      </c>
      <c r="D5" s="25">
        <v>1</v>
      </c>
      <c r="E5" s="1">
        <f t="shared" si="0"/>
        <v>54.5</v>
      </c>
      <c r="H5" s="14"/>
    </row>
    <row r="6" spans="1:16" x14ac:dyDescent="0.25">
      <c r="A6" s="25">
        <v>5</v>
      </c>
      <c r="B6" s="25">
        <v>12</v>
      </c>
      <c r="C6" s="25">
        <v>6</v>
      </c>
      <c r="D6" s="25">
        <v>1</v>
      </c>
      <c r="E6" s="1">
        <f t="shared" si="0"/>
        <v>2.5</v>
      </c>
      <c r="H6" s="14"/>
    </row>
    <row r="7" spans="1:16" x14ac:dyDescent="0.25">
      <c r="A7" s="25">
        <v>6</v>
      </c>
      <c r="B7" s="25">
        <v>3</v>
      </c>
      <c r="C7" s="25">
        <v>8</v>
      </c>
      <c r="D7" s="25">
        <v>1</v>
      </c>
      <c r="E7" s="1">
        <f t="shared" si="0"/>
        <v>72.5</v>
      </c>
      <c r="H7" s="14"/>
    </row>
    <row r="8" spans="1:16" x14ac:dyDescent="0.25">
      <c r="A8" s="25">
        <v>7</v>
      </c>
      <c r="B8" s="25">
        <v>9</v>
      </c>
      <c r="C8" s="25">
        <v>3</v>
      </c>
      <c r="D8" s="25">
        <v>1</v>
      </c>
      <c r="E8" s="1">
        <f t="shared" si="0"/>
        <v>26.5</v>
      </c>
      <c r="H8" s="14"/>
    </row>
    <row r="9" spans="1:16" x14ac:dyDescent="0.25">
      <c r="A9" s="25">
        <v>8</v>
      </c>
      <c r="B9" s="25">
        <v>7</v>
      </c>
      <c r="C9" s="25">
        <v>2</v>
      </c>
      <c r="D9" s="25">
        <v>1</v>
      </c>
      <c r="E9" s="1">
        <f t="shared" si="0"/>
        <v>50.5</v>
      </c>
      <c r="H9" s="14"/>
    </row>
    <row r="12" spans="1:16" x14ac:dyDescent="0.25">
      <c r="A12" s="26" t="s">
        <v>208</v>
      </c>
      <c r="B12" s="26" t="s">
        <v>209</v>
      </c>
      <c r="C12" s="26" t="s">
        <v>210</v>
      </c>
      <c r="D12" s="26" t="s">
        <v>211</v>
      </c>
    </row>
    <row r="13" spans="1:16" x14ac:dyDescent="0.25">
      <c r="A13" s="2">
        <v>9</v>
      </c>
      <c r="B13" s="2">
        <v>11</v>
      </c>
      <c r="C13" s="2">
        <v>7</v>
      </c>
      <c r="D13" s="2">
        <v>0</v>
      </c>
      <c r="E13" s="1">
        <f>(B13-$F$1)^2+(C13-$G$1)^2</f>
        <v>0.5</v>
      </c>
    </row>
    <row r="14" spans="1:16" x14ac:dyDescent="0.25">
      <c r="A14" s="2">
        <v>10</v>
      </c>
      <c r="B14" s="2">
        <v>15</v>
      </c>
      <c r="C14" s="2">
        <v>8</v>
      </c>
      <c r="D14" s="2">
        <v>0</v>
      </c>
      <c r="E14" s="1">
        <f t="shared" ref="E14:E20" si="1">(B14-$F$1)^2+(C14-$G$1)^2</f>
        <v>12.5</v>
      </c>
    </row>
    <row r="15" spans="1:16" x14ac:dyDescent="0.25">
      <c r="A15" s="2">
        <v>11</v>
      </c>
      <c r="B15" s="2">
        <v>20</v>
      </c>
      <c r="C15" s="2">
        <v>4</v>
      </c>
      <c r="D15" s="2">
        <v>0</v>
      </c>
      <c r="E15" s="1">
        <f t="shared" si="1"/>
        <v>84.5</v>
      </c>
    </row>
    <row r="16" spans="1:16" x14ac:dyDescent="0.25">
      <c r="A16" s="2">
        <v>12</v>
      </c>
      <c r="B16" s="2">
        <v>21</v>
      </c>
      <c r="C16" s="2">
        <v>9</v>
      </c>
      <c r="D16" s="2">
        <v>0</v>
      </c>
      <c r="E16" s="1">
        <f t="shared" si="1"/>
        <v>92.5</v>
      </c>
    </row>
    <row r="17" spans="1:5" x14ac:dyDescent="0.25">
      <c r="A17" s="2">
        <v>13</v>
      </c>
      <c r="B17" s="2">
        <v>22</v>
      </c>
      <c r="C17" s="2">
        <v>16</v>
      </c>
      <c r="D17" s="2">
        <v>0</v>
      </c>
      <c r="E17" s="1">
        <f t="shared" si="1"/>
        <v>182.5</v>
      </c>
    </row>
    <row r="18" spans="1:5" x14ac:dyDescent="0.25">
      <c r="A18" s="2">
        <v>14</v>
      </c>
      <c r="B18" s="2">
        <v>24</v>
      </c>
      <c r="C18" s="2">
        <v>32</v>
      </c>
      <c r="D18" s="2">
        <v>0</v>
      </c>
      <c r="E18" s="1">
        <f t="shared" si="1"/>
        <v>756.5</v>
      </c>
    </row>
    <row r="19" spans="1:5" x14ac:dyDescent="0.25">
      <c r="A19" s="2">
        <v>15</v>
      </c>
      <c r="B19" s="2">
        <v>16</v>
      </c>
      <c r="C19" s="2">
        <v>17</v>
      </c>
      <c r="D19" s="2">
        <v>0</v>
      </c>
      <c r="E19" s="1">
        <f t="shared" si="1"/>
        <v>110.5</v>
      </c>
    </row>
    <row r="20" spans="1:5" x14ac:dyDescent="0.25">
      <c r="A20" s="2">
        <v>16</v>
      </c>
      <c r="B20" s="2">
        <v>18</v>
      </c>
      <c r="C20" s="2">
        <v>14</v>
      </c>
      <c r="D20" s="2">
        <v>0</v>
      </c>
      <c r="E20" s="1">
        <f t="shared" si="1"/>
        <v>84.5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1C2F-BA86-40EC-8EB0-FC87F481184E}">
  <dimension ref="A1:E5"/>
  <sheetViews>
    <sheetView workbookViewId="0">
      <selection activeCell="B3" sqref="B3"/>
    </sheetView>
  </sheetViews>
  <sheetFormatPr defaultRowHeight="13.8" x14ac:dyDescent="0.25"/>
  <cols>
    <col min="1" max="1" width="9.5546875" bestFit="1" customWidth="1"/>
    <col min="2" max="2" width="14" bestFit="1" customWidth="1"/>
    <col min="3" max="3" width="14.33203125" bestFit="1" customWidth="1"/>
  </cols>
  <sheetData>
    <row r="1" spans="1:5" x14ac:dyDescent="0.25">
      <c r="A1" s="42" t="s">
        <v>184</v>
      </c>
      <c r="B1" s="42" t="s">
        <v>185</v>
      </c>
      <c r="C1" s="42"/>
      <c r="D1" s="42" t="s">
        <v>216</v>
      </c>
    </row>
    <row r="2" spans="1:5" x14ac:dyDescent="0.25">
      <c r="A2" s="42"/>
      <c r="B2" s="2" t="s">
        <v>214</v>
      </c>
      <c r="C2" s="2" t="s">
        <v>215</v>
      </c>
      <c r="D2" s="42"/>
    </row>
    <row r="3" spans="1:5" x14ac:dyDescent="0.25">
      <c r="A3" s="2" t="s">
        <v>214</v>
      </c>
      <c r="B3" s="2">
        <v>3</v>
      </c>
      <c r="C3" s="2">
        <v>7</v>
      </c>
      <c r="D3" s="2">
        <v>10</v>
      </c>
      <c r="E3" s="1"/>
    </row>
    <row r="4" spans="1:5" x14ac:dyDescent="0.25">
      <c r="A4" s="2" t="s">
        <v>215</v>
      </c>
      <c r="B4" s="2">
        <v>1</v>
      </c>
      <c r="C4" s="2">
        <v>9</v>
      </c>
      <c r="D4" s="2">
        <v>10</v>
      </c>
    </row>
    <row r="5" spans="1:5" x14ac:dyDescent="0.25">
      <c r="A5" s="2" t="s">
        <v>216</v>
      </c>
      <c r="B5" s="2">
        <v>4</v>
      </c>
      <c r="C5" s="2">
        <v>16</v>
      </c>
      <c r="D5" s="2">
        <v>20</v>
      </c>
    </row>
  </sheetData>
  <mergeCells count="3">
    <mergeCell ref="A1:A2"/>
    <mergeCell ref="B1:C1"/>
    <mergeCell ref="D1:D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A80E-86DA-4FAD-97AC-264470F04A10}">
  <dimension ref="A1:L11"/>
  <sheetViews>
    <sheetView zoomScale="85" zoomScaleNormal="85" workbookViewId="0">
      <selection activeCell="F6" sqref="F6:L9"/>
    </sheetView>
  </sheetViews>
  <sheetFormatPr defaultRowHeight="13.8" x14ac:dyDescent="0.25"/>
  <cols>
    <col min="1" max="16384" width="8.88671875" style="1"/>
  </cols>
  <sheetData>
    <row r="1" spans="1:12" x14ac:dyDescent="0.25">
      <c r="A1" s="42" t="s">
        <v>217</v>
      </c>
      <c r="B1" s="42" t="s">
        <v>218</v>
      </c>
      <c r="C1" s="42"/>
      <c r="F1" s="42" t="s">
        <v>224</v>
      </c>
      <c r="G1" s="42" t="s">
        <v>221</v>
      </c>
      <c r="H1" s="42"/>
      <c r="I1" s="42" t="s">
        <v>229</v>
      </c>
      <c r="J1" s="42"/>
      <c r="K1" s="42"/>
      <c r="L1" s="42"/>
    </row>
    <row r="2" spans="1:12" x14ac:dyDescent="0.25">
      <c r="A2" s="42"/>
      <c r="B2" s="2" t="s">
        <v>219</v>
      </c>
      <c r="C2" s="2" t="s">
        <v>220</v>
      </c>
      <c r="F2" s="42"/>
      <c r="G2" s="2" t="s">
        <v>219</v>
      </c>
      <c r="H2" s="2" t="s">
        <v>220</v>
      </c>
      <c r="I2" s="2" t="s">
        <v>76</v>
      </c>
      <c r="J2" s="2" t="s">
        <v>108</v>
      </c>
      <c r="K2" s="2" t="s">
        <v>109</v>
      </c>
      <c r="L2" s="2" t="s">
        <v>110</v>
      </c>
    </row>
    <row r="3" spans="1:12" x14ac:dyDescent="0.25">
      <c r="A3" s="2" t="s">
        <v>76</v>
      </c>
      <c r="B3" s="2">
        <v>5</v>
      </c>
      <c r="C3" s="2">
        <v>3</v>
      </c>
      <c r="F3" s="2" t="s">
        <v>222</v>
      </c>
      <c r="G3" s="2">
        <f>AVERAGE(B3:B4)</f>
        <v>2</v>
      </c>
      <c r="H3" s="2">
        <f>AVERAGE(C3:C4)</f>
        <v>2</v>
      </c>
      <c r="I3" s="2">
        <f>(B$10-$G3)^2+(B$11-$H3)^2</f>
        <v>10</v>
      </c>
      <c r="J3" s="2">
        <f t="shared" ref="J3:J4" si="0">(C$10-$G3)^2+(C$11-$H3)^2</f>
        <v>10</v>
      </c>
      <c r="K3" s="2">
        <f>(D$10-$G3)^2+(D$11-$H3)^2</f>
        <v>17</v>
      </c>
      <c r="L3" s="2">
        <f>(E$10-$G3)^2+(E$11-$H3)^2</f>
        <v>41</v>
      </c>
    </row>
    <row r="4" spans="1:12" x14ac:dyDescent="0.25">
      <c r="A4" s="2" t="s">
        <v>108</v>
      </c>
      <c r="B4" s="2">
        <v>-1</v>
      </c>
      <c r="C4" s="2">
        <v>1</v>
      </c>
      <c r="F4" s="2" t="s">
        <v>223</v>
      </c>
      <c r="G4" s="2">
        <f>AVERAGE(B5:B6)</f>
        <v>-1</v>
      </c>
      <c r="H4" s="2">
        <f>AVERAGE(C5:C6)</f>
        <v>-2</v>
      </c>
      <c r="I4" s="2">
        <f>(B$10-$G4)^2+(B$11-$H4)^2</f>
        <v>61</v>
      </c>
      <c r="J4" s="2">
        <f t="shared" si="0"/>
        <v>9</v>
      </c>
      <c r="K4" s="2">
        <f>(D$10-$G4)^2+(D$11-$H4)^2</f>
        <v>4</v>
      </c>
      <c r="L4" s="2">
        <f>(E$10-$G4)^2+(E$11-$H4)^2</f>
        <v>4</v>
      </c>
    </row>
    <row r="5" spans="1:12" x14ac:dyDescent="0.25">
      <c r="A5" s="2" t="s">
        <v>109</v>
      </c>
      <c r="B5" s="2">
        <v>1</v>
      </c>
      <c r="C5" s="2">
        <v>-2</v>
      </c>
    </row>
    <row r="6" spans="1:12" x14ac:dyDescent="0.25">
      <c r="A6" s="2" t="s">
        <v>110</v>
      </c>
      <c r="B6" s="2">
        <v>-3</v>
      </c>
      <c r="C6" s="2">
        <v>-2</v>
      </c>
      <c r="E6" s="46" t="s">
        <v>226</v>
      </c>
      <c r="F6" s="42" t="s">
        <v>224</v>
      </c>
      <c r="G6" s="42" t="s">
        <v>221</v>
      </c>
      <c r="H6" s="42"/>
      <c r="I6" s="42" t="s">
        <v>229</v>
      </c>
      <c r="J6" s="42"/>
      <c r="K6" s="42"/>
      <c r="L6" s="42"/>
    </row>
    <row r="7" spans="1:12" x14ac:dyDescent="0.25">
      <c r="E7" s="46"/>
      <c r="F7" s="42"/>
      <c r="G7" s="2" t="s">
        <v>219</v>
      </c>
      <c r="H7" s="2" t="s">
        <v>220</v>
      </c>
      <c r="I7" s="2" t="s">
        <v>76</v>
      </c>
      <c r="J7" s="2" t="s">
        <v>108</v>
      </c>
      <c r="K7" s="2" t="s">
        <v>109</v>
      </c>
      <c r="L7" s="2" t="s">
        <v>110</v>
      </c>
    </row>
    <row r="8" spans="1:12" x14ac:dyDescent="0.25">
      <c r="F8" s="2" t="s">
        <v>228</v>
      </c>
      <c r="G8" s="2">
        <v>5</v>
      </c>
      <c r="H8" s="2">
        <v>3</v>
      </c>
      <c r="I8" s="2">
        <f>(B$10-$G8)^2+(B$11-$H8)^2</f>
        <v>0</v>
      </c>
      <c r="J8" s="2">
        <f t="shared" ref="J8:L8" si="1">(C$10-$G8)^2+(C$11-$H8)^2</f>
        <v>40</v>
      </c>
      <c r="K8" s="2">
        <f t="shared" si="1"/>
        <v>41</v>
      </c>
      <c r="L8" s="2">
        <f t="shared" si="1"/>
        <v>89</v>
      </c>
    </row>
    <row r="9" spans="1:12" x14ac:dyDescent="0.25">
      <c r="A9" s="2" t="s">
        <v>225</v>
      </c>
      <c r="B9" s="2" t="s">
        <v>76</v>
      </c>
      <c r="C9" s="2" t="s">
        <v>108</v>
      </c>
      <c r="D9" s="2" t="s">
        <v>109</v>
      </c>
      <c r="E9" s="2" t="s">
        <v>110</v>
      </c>
      <c r="F9" s="2" t="s">
        <v>227</v>
      </c>
      <c r="G9" s="2">
        <f>AVERAGE(B4:B6)</f>
        <v>-1</v>
      </c>
      <c r="H9" s="2">
        <f>AVERAGE(C4:C6)</f>
        <v>-1</v>
      </c>
      <c r="I9" s="2">
        <f>(B$10-$G9)^2+(B$11-$H9)^2</f>
        <v>52</v>
      </c>
      <c r="J9" s="2">
        <f t="shared" ref="J9" si="2">(C$10-$G9)^2+(C$11-$H9)^2</f>
        <v>4</v>
      </c>
      <c r="K9" s="2">
        <f t="shared" ref="K9" si="3">(D$10-$G9)^2+(D$11-$H9)^2</f>
        <v>5</v>
      </c>
      <c r="L9" s="2">
        <f t="shared" ref="L9" si="4">(E$10-$G9)^2+(E$11-$H9)^2</f>
        <v>5</v>
      </c>
    </row>
    <row r="10" spans="1:12" x14ac:dyDescent="0.25">
      <c r="A10" s="2" t="s">
        <v>219</v>
      </c>
      <c r="B10" s="2">
        <v>5</v>
      </c>
      <c r="C10" s="2">
        <v>-1</v>
      </c>
      <c r="D10" s="2">
        <v>1</v>
      </c>
      <c r="E10" s="2">
        <v>-3</v>
      </c>
    </row>
    <row r="11" spans="1:12" x14ac:dyDescent="0.25">
      <c r="A11" s="2" t="s">
        <v>220</v>
      </c>
      <c r="B11" s="2">
        <v>3</v>
      </c>
      <c r="C11" s="2">
        <v>1</v>
      </c>
      <c r="D11" s="2">
        <v>-2</v>
      </c>
      <c r="E11" s="2">
        <v>-2</v>
      </c>
    </row>
  </sheetData>
  <mergeCells count="9">
    <mergeCell ref="I1:L1"/>
    <mergeCell ref="I6:L6"/>
    <mergeCell ref="B1:C1"/>
    <mergeCell ref="A1:A2"/>
    <mergeCell ref="G1:H1"/>
    <mergeCell ref="F1:F2"/>
    <mergeCell ref="F6:F7"/>
    <mergeCell ref="G6:H6"/>
    <mergeCell ref="E6:E7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FDCC-FF73-4CC2-BBB5-5A37A4D5BCB0}">
  <dimension ref="A1:G21"/>
  <sheetViews>
    <sheetView topLeftCell="A7" workbookViewId="0">
      <selection activeCell="D17" sqref="D17"/>
    </sheetView>
  </sheetViews>
  <sheetFormatPr defaultRowHeight="13.8" x14ac:dyDescent="0.25"/>
  <cols>
    <col min="1" max="16384" width="8.88671875" style="21"/>
  </cols>
  <sheetData>
    <row r="1" spans="1:7" x14ac:dyDescent="0.25">
      <c r="A1" s="3"/>
      <c r="B1" s="11" t="s">
        <v>230</v>
      </c>
      <c r="C1" s="11" t="s">
        <v>231</v>
      </c>
      <c r="D1" s="11" t="s">
        <v>232</v>
      </c>
      <c r="E1" s="11" t="s">
        <v>233</v>
      </c>
      <c r="F1" s="11" t="s">
        <v>234</v>
      </c>
      <c r="G1" s="11" t="s">
        <v>235</v>
      </c>
    </row>
    <row r="2" spans="1:7" x14ac:dyDescent="0.25">
      <c r="A2" s="7" t="s">
        <v>230</v>
      </c>
      <c r="B2" s="1">
        <v>0</v>
      </c>
      <c r="C2" s="1"/>
      <c r="D2" s="1"/>
      <c r="E2" s="1"/>
      <c r="F2" s="1"/>
      <c r="G2" s="1"/>
    </row>
    <row r="3" spans="1:7" x14ac:dyDescent="0.25">
      <c r="A3" s="7" t="s">
        <v>231</v>
      </c>
      <c r="B3" s="1">
        <v>1</v>
      </c>
      <c r="C3" s="1">
        <v>0</v>
      </c>
      <c r="D3" s="1"/>
      <c r="E3" s="1"/>
      <c r="F3" s="1"/>
      <c r="G3" s="1"/>
    </row>
    <row r="4" spans="1:7" x14ac:dyDescent="0.25">
      <c r="A4" s="7" t="s">
        <v>232</v>
      </c>
      <c r="B4" s="1">
        <v>4</v>
      </c>
      <c r="C4" s="1">
        <v>3</v>
      </c>
      <c r="D4" s="1">
        <v>0</v>
      </c>
      <c r="E4" s="1"/>
      <c r="F4" s="1"/>
      <c r="G4" s="1"/>
    </row>
    <row r="5" spans="1:7" x14ac:dyDescent="0.25">
      <c r="A5" s="7" t="s">
        <v>233</v>
      </c>
      <c r="B5" s="1">
        <v>6</v>
      </c>
      <c r="C5" s="1">
        <v>5</v>
      </c>
      <c r="D5" s="1">
        <v>2</v>
      </c>
      <c r="E5" s="1">
        <v>0</v>
      </c>
      <c r="F5" s="1"/>
      <c r="G5" s="1"/>
    </row>
    <row r="6" spans="1:7" x14ac:dyDescent="0.25">
      <c r="A6" s="7" t="s">
        <v>234</v>
      </c>
      <c r="B6" s="1">
        <v>8</v>
      </c>
      <c r="C6" s="1">
        <v>7</v>
      </c>
      <c r="D6" s="1">
        <v>4</v>
      </c>
      <c r="E6" s="1">
        <v>2</v>
      </c>
      <c r="F6" s="1">
        <v>0</v>
      </c>
      <c r="G6" s="1"/>
    </row>
    <row r="7" spans="1:7" x14ac:dyDescent="0.25">
      <c r="A7" s="10" t="s">
        <v>235</v>
      </c>
      <c r="B7" s="9">
        <v>9</v>
      </c>
      <c r="C7" s="9">
        <v>8</v>
      </c>
      <c r="D7" s="9">
        <v>5</v>
      </c>
      <c r="E7" s="9">
        <v>3</v>
      </c>
      <c r="F7" s="9">
        <v>1</v>
      </c>
      <c r="G7" s="9">
        <v>0</v>
      </c>
    </row>
    <row r="10" spans="1:7" x14ac:dyDescent="0.25">
      <c r="A10" s="3"/>
      <c r="B10" s="11" t="s">
        <v>236</v>
      </c>
      <c r="C10" s="11" t="s">
        <v>232</v>
      </c>
      <c r="D10" s="11" t="s">
        <v>233</v>
      </c>
      <c r="E10" s="11" t="s">
        <v>237</v>
      </c>
      <c r="F10" s="1"/>
    </row>
    <row r="11" spans="1:7" x14ac:dyDescent="0.25">
      <c r="A11" s="7" t="s">
        <v>236</v>
      </c>
      <c r="B11" s="1">
        <v>0</v>
      </c>
      <c r="C11" s="1"/>
      <c r="D11" s="1"/>
      <c r="E11" s="1"/>
      <c r="F11" s="1"/>
      <c r="G11" s="1"/>
    </row>
    <row r="12" spans="1:7" x14ac:dyDescent="0.25">
      <c r="A12" s="7" t="s">
        <v>232</v>
      </c>
      <c r="B12" s="1">
        <v>3</v>
      </c>
      <c r="C12" s="1">
        <v>0</v>
      </c>
      <c r="D12" s="1"/>
      <c r="E12" s="1"/>
      <c r="F12" s="1"/>
      <c r="G12" s="1"/>
    </row>
    <row r="13" spans="1:7" x14ac:dyDescent="0.25">
      <c r="A13" s="7" t="s">
        <v>233</v>
      </c>
      <c r="B13" s="1">
        <v>5</v>
      </c>
      <c r="C13" s="1">
        <v>2</v>
      </c>
      <c r="D13" s="1">
        <v>0</v>
      </c>
      <c r="E13" s="1"/>
      <c r="F13" s="1"/>
      <c r="G13" s="1"/>
    </row>
    <row r="14" spans="1:7" x14ac:dyDescent="0.25">
      <c r="A14" s="10" t="s">
        <v>237</v>
      </c>
      <c r="B14" s="9">
        <v>7</v>
      </c>
      <c r="C14" s="9">
        <v>4</v>
      </c>
      <c r="D14" s="9">
        <v>2</v>
      </c>
      <c r="E14" s="9">
        <v>0</v>
      </c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B16" s="1"/>
      <c r="C16" s="1"/>
      <c r="D16" s="1"/>
      <c r="E16" s="1"/>
      <c r="F16" s="1"/>
      <c r="G16" s="1"/>
    </row>
    <row r="17" spans="1:5" x14ac:dyDescent="0.25">
      <c r="A17" s="3"/>
      <c r="B17" s="11" t="s">
        <v>236</v>
      </c>
      <c r="C17" s="11" t="s">
        <v>238</v>
      </c>
      <c r="D17" s="1"/>
      <c r="E17" s="1"/>
    </row>
    <row r="18" spans="1:5" x14ac:dyDescent="0.25">
      <c r="A18" s="7" t="s">
        <v>236</v>
      </c>
      <c r="B18" s="1">
        <v>0</v>
      </c>
      <c r="C18" s="1"/>
      <c r="D18" s="1"/>
      <c r="E18" s="1"/>
    </row>
    <row r="19" spans="1:5" x14ac:dyDescent="0.25">
      <c r="A19" s="10" t="s">
        <v>238</v>
      </c>
      <c r="B19" s="9">
        <v>3</v>
      </c>
      <c r="C19" s="9">
        <v>0</v>
      </c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0247-671E-49D3-9771-C87A4E6989AA}">
  <dimension ref="A1:B7"/>
  <sheetViews>
    <sheetView workbookViewId="0">
      <selection activeCell="B4" sqref="B4"/>
    </sheetView>
  </sheetViews>
  <sheetFormatPr defaultRowHeight="13.8" x14ac:dyDescent="0.25"/>
  <cols>
    <col min="1" max="1" width="28.33203125" style="1" customWidth="1"/>
    <col min="2" max="2" width="35.88671875" style="1" bestFit="1" customWidth="1"/>
    <col min="3" max="16384" width="8.88671875" style="1"/>
  </cols>
  <sheetData>
    <row r="1" spans="1:2" x14ac:dyDescent="0.25">
      <c r="A1" s="11" t="s">
        <v>239</v>
      </c>
      <c r="B1" s="11" t="s">
        <v>240</v>
      </c>
    </row>
    <row r="2" spans="1:2" x14ac:dyDescent="0.25">
      <c r="A2" s="1" t="s">
        <v>241</v>
      </c>
      <c r="B2" s="1" t="s">
        <v>247</v>
      </c>
    </row>
    <row r="3" spans="1:2" x14ac:dyDescent="0.25">
      <c r="A3" s="1" t="s">
        <v>242</v>
      </c>
      <c r="B3" s="1" t="s">
        <v>248</v>
      </c>
    </row>
    <row r="4" spans="1:2" x14ac:dyDescent="0.25">
      <c r="A4" s="1" t="s">
        <v>243</v>
      </c>
      <c r="B4" s="1" t="s">
        <v>249</v>
      </c>
    </row>
    <row r="5" spans="1:2" x14ac:dyDescent="0.25">
      <c r="A5" s="1" t="s">
        <v>244</v>
      </c>
      <c r="B5" s="1" t="s">
        <v>250</v>
      </c>
    </row>
    <row r="6" spans="1:2" x14ac:dyDescent="0.25">
      <c r="A6" s="1" t="s">
        <v>245</v>
      </c>
      <c r="B6" s="1" t="s">
        <v>251</v>
      </c>
    </row>
    <row r="7" spans="1:2" x14ac:dyDescent="0.25">
      <c r="A7" s="9" t="s">
        <v>246</v>
      </c>
      <c r="B7" s="9" t="s">
        <v>252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5C90-2270-43F7-B8D4-AA54F71B0F5F}">
  <dimension ref="A1:R4"/>
  <sheetViews>
    <sheetView zoomScale="70" zoomScaleNormal="70" workbookViewId="0">
      <selection activeCell="O3" sqref="O3:R4"/>
    </sheetView>
  </sheetViews>
  <sheetFormatPr defaultRowHeight="13.8" x14ac:dyDescent="0.25"/>
  <cols>
    <col min="1" max="1" width="19.109375" style="1" bestFit="1" customWidth="1"/>
    <col min="2" max="13" width="8.88671875" style="1"/>
    <col min="14" max="14" width="19.109375" style="1" bestFit="1" customWidth="1"/>
    <col min="15" max="16384" width="8.88671875" style="1"/>
  </cols>
  <sheetData>
    <row r="1" spans="1:18" x14ac:dyDescent="0.25">
      <c r="A1" s="1" t="s">
        <v>253</v>
      </c>
      <c r="B1" s="1">
        <v>-1</v>
      </c>
      <c r="C1" s="1">
        <v>1</v>
      </c>
      <c r="D1" s="1">
        <v>-2</v>
      </c>
      <c r="E1" s="1">
        <v>0</v>
      </c>
      <c r="G1" s="1" t="s">
        <v>199</v>
      </c>
      <c r="H1" s="1">
        <f t="array" ref="H1">MMULT(O1:R1,TRANSPOSE(B1:E1))</f>
        <v>2.5</v>
      </c>
      <c r="I1" s="1" t="s">
        <v>261</v>
      </c>
      <c r="J1" s="1">
        <f>(1-EXP(-1*H1))/(1+EXP(-1*H1))</f>
        <v>0.84828363995751288</v>
      </c>
      <c r="K1" s="1" t="s">
        <v>264</v>
      </c>
      <c r="L1" s="1">
        <v>-1</v>
      </c>
      <c r="N1" s="1" t="s">
        <v>256</v>
      </c>
      <c r="O1" s="1">
        <v>0.5</v>
      </c>
      <c r="P1" s="1">
        <v>1</v>
      </c>
      <c r="Q1" s="1">
        <v>-1</v>
      </c>
      <c r="R1" s="1">
        <v>0</v>
      </c>
    </row>
    <row r="2" spans="1:18" x14ac:dyDescent="0.25">
      <c r="A2" s="1" t="s">
        <v>254</v>
      </c>
      <c r="B2" s="1">
        <v>-1</v>
      </c>
      <c r="C2" s="1">
        <v>0</v>
      </c>
      <c r="D2" s="1">
        <v>1.5</v>
      </c>
      <c r="E2" s="1">
        <v>-0.5</v>
      </c>
      <c r="G2" s="1" t="s">
        <v>259</v>
      </c>
      <c r="H2" s="1">
        <f t="array" ref="H2">MMULT(O2:R2,TRANSPOSE(B2:E2))</f>
        <v>-1.9481713790437829</v>
      </c>
      <c r="I2" s="1" t="s">
        <v>262</v>
      </c>
      <c r="J2" s="1">
        <f>(1-EXP(-1*H2))/(1+EXP(-1*H2))</f>
        <v>-0.75049422476594208</v>
      </c>
      <c r="K2" s="1" t="s">
        <v>265</v>
      </c>
      <c r="L2" s="1">
        <v>-1</v>
      </c>
      <c r="N2" s="1" t="s">
        <v>257</v>
      </c>
      <c r="O2" s="1">
        <f t="array" ref="O2:R2">O1:R1+0.1*(L1-J1)*0.5*(1-J1^2)*B1:E1</f>
        <v>0.52591431047810844</v>
      </c>
      <c r="P2" s="1">
        <v>0.97408568952189156</v>
      </c>
      <c r="Q2" s="1">
        <v>-0.94817137904378312</v>
      </c>
      <c r="R2" s="1">
        <v>0</v>
      </c>
    </row>
    <row r="3" spans="1:18" x14ac:dyDescent="0.25">
      <c r="A3" s="1" t="s">
        <v>255</v>
      </c>
      <c r="B3" s="1">
        <v>-1</v>
      </c>
      <c r="C3" s="1">
        <v>-1</v>
      </c>
      <c r="D3" s="1">
        <v>1</v>
      </c>
      <c r="E3" s="1">
        <v>0.5</v>
      </c>
      <c r="G3" s="1" t="s">
        <v>260</v>
      </c>
      <c r="H3" s="1">
        <f t="array" ref="H3">MMULT(O3:R3,TRANSPOSE(B3:E3))</f>
        <v>-2.4604309256736503</v>
      </c>
      <c r="I3" s="1" t="s">
        <v>263</v>
      </c>
      <c r="J3" s="1">
        <f>(1-EXP(-1*H3))/(1+EXP(-1*H3))</f>
        <v>-0.84264181148168371</v>
      </c>
      <c r="K3" s="1" t="s">
        <v>266</v>
      </c>
      <c r="L3" s="1">
        <v>1</v>
      </c>
      <c r="N3" s="1" t="s">
        <v>258</v>
      </c>
      <c r="O3" s="1">
        <f t="array" ref="O3:R3">O2:R2+0.1*(L2-J2)*0.5*(1-J2^2)*B2:E2</f>
        <v>0.53136299786916041</v>
      </c>
      <c r="P3" s="1">
        <v>0.97408568952189156</v>
      </c>
      <c r="Q3" s="1">
        <v>-0.95634441013036109</v>
      </c>
      <c r="R3" s="1">
        <v>2.724343695525989E-3</v>
      </c>
    </row>
    <row r="4" spans="1:18" x14ac:dyDescent="0.25">
      <c r="N4" s="1" t="s">
        <v>267</v>
      </c>
      <c r="O4" s="1">
        <f t="array" ref="O4:R4">O3:R3+0.1*(L3-J3)*0.5*(1-J3^2)*B3:E3</f>
        <v>0.50464885804219262</v>
      </c>
      <c r="P4" s="1">
        <v>0.94737154969492376</v>
      </c>
      <c r="Q4" s="1">
        <v>-0.92963027030339329</v>
      </c>
      <c r="R4" s="1">
        <v>1.6081413609009897E-2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2678-ED53-4A5E-9ACA-330B01F4796B}">
  <dimension ref="A1:M5"/>
  <sheetViews>
    <sheetView zoomScale="145" zoomScaleNormal="145" workbookViewId="0">
      <selection activeCell="K1" sqref="K1:M3"/>
    </sheetView>
  </sheetViews>
  <sheetFormatPr defaultRowHeight="13.8" x14ac:dyDescent="0.25"/>
  <cols>
    <col min="1" max="5" width="2.5546875" style="30" bestFit="1" customWidth="1"/>
    <col min="6" max="6" width="8.88671875" style="30"/>
    <col min="7" max="9" width="2.5546875" style="30" bestFit="1" customWidth="1"/>
    <col min="10" max="10" width="8.88671875" style="30"/>
    <col min="11" max="13" width="2.5546875" style="30" bestFit="1" customWidth="1"/>
    <col min="14" max="16384" width="8.88671875" style="30"/>
  </cols>
  <sheetData>
    <row r="1" spans="1:13" x14ac:dyDescent="0.25">
      <c r="A1" s="27">
        <v>1</v>
      </c>
      <c r="B1" s="27">
        <v>1</v>
      </c>
      <c r="C1" s="27">
        <v>1</v>
      </c>
      <c r="D1" s="28">
        <v>0</v>
      </c>
      <c r="E1" s="28">
        <v>0</v>
      </c>
      <c r="G1" s="29">
        <v>1</v>
      </c>
      <c r="H1" s="29">
        <v>0</v>
      </c>
      <c r="I1" s="29">
        <v>1</v>
      </c>
      <c r="K1" s="32">
        <v>4</v>
      </c>
      <c r="L1" s="31">
        <v>3</v>
      </c>
      <c r="M1" s="31">
        <v>4</v>
      </c>
    </row>
    <row r="2" spans="1:13" x14ac:dyDescent="0.25">
      <c r="A2" s="27">
        <v>0</v>
      </c>
      <c r="B2" s="27">
        <v>1</v>
      </c>
      <c r="C2" s="27">
        <v>1</v>
      </c>
      <c r="D2" s="28">
        <v>1</v>
      </c>
      <c r="E2" s="28">
        <v>0</v>
      </c>
      <c r="G2" s="29">
        <v>0</v>
      </c>
      <c r="H2" s="29">
        <v>1</v>
      </c>
      <c r="I2" s="29">
        <v>0</v>
      </c>
      <c r="K2" s="31">
        <v>2</v>
      </c>
      <c r="L2" s="31">
        <v>4</v>
      </c>
      <c r="M2" s="31">
        <v>3</v>
      </c>
    </row>
    <row r="3" spans="1:13" x14ac:dyDescent="0.25">
      <c r="A3" s="27">
        <v>0</v>
      </c>
      <c r="B3" s="27">
        <v>0</v>
      </c>
      <c r="C3" s="27">
        <v>1</v>
      </c>
      <c r="D3" s="28">
        <v>1</v>
      </c>
      <c r="E3" s="28">
        <v>1</v>
      </c>
      <c r="G3" s="29">
        <v>1</v>
      </c>
      <c r="H3" s="29">
        <v>0</v>
      </c>
      <c r="I3" s="29">
        <v>1</v>
      </c>
      <c r="K3" s="31">
        <v>2</v>
      </c>
      <c r="L3" s="31">
        <v>3</v>
      </c>
      <c r="M3" s="31">
        <v>4</v>
      </c>
    </row>
    <row r="4" spans="1:13" x14ac:dyDescent="0.25">
      <c r="A4" s="28">
        <v>0</v>
      </c>
      <c r="B4" s="28">
        <v>0</v>
      </c>
      <c r="C4" s="28">
        <v>1</v>
      </c>
      <c r="D4" s="28">
        <v>1</v>
      </c>
      <c r="E4" s="28">
        <v>0</v>
      </c>
    </row>
    <row r="5" spans="1:13" x14ac:dyDescent="0.25">
      <c r="A5" s="28">
        <v>0</v>
      </c>
      <c r="B5" s="28">
        <v>1</v>
      </c>
      <c r="C5" s="28">
        <v>1</v>
      </c>
      <c r="D5" s="28">
        <v>0</v>
      </c>
      <c r="E5" s="28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BFB0-07A3-4448-A184-A7325BEB69ED}">
  <dimension ref="A1:P4"/>
  <sheetViews>
    <sheetView zoomScaleNormal="100" workbookViewId="0">
      <selection activeCell="W9" sqref="W9"/>
    </sheetView>
  </sheetViews>
  <sheetFormatPr defaultRowHeight="13.8" x14ac:dyDescent="0.25"/>
  <cols>
    <col min="1" max="4" width="2.5546875" style="30" bestFit="1" customWidth="1"/>
    <col min="5" max="5" width="8.88671875" style="30"/>
    <col min="6" max="7" width="2.5546875" style="30" bestFit="1" customWidth="1"/>
    <col min="8" max="8" width="8.88671875" style="30"/>
    <col min="9" max="12" width="2.5546875" style="30" bestFit="1" customWidth="1"/>
    <col min="13" max="13" width="8.88671875" style="30"/>
    <col min="14" max="15" width="4.33203125" style="30" bestFit="1" customWidth="1"/>
    <col min="16" max="16384" width="8.88671875" style="30"/>
  </cols>
  <sheetData>
    <row r="1" spans="1:16" x14ac:dyDescent="0.25">
      <c r="A1" s="31">
        <v>1</v>
      </c>
      <c r="B1" s="31">
        <v>1</v>
      </c>
      <c r="C1" s="31">
        <v>1</v>
      </c>
      <c r="D1" s="31">
        <v>0</v>
      </c>
      <c r="I1" s="31">
        <v>1</v>
      </c>
      <c r="J1" s="31">
        <v>1</v>
      </c>
      <c r="K1" s="31">
        <v>1</v>
      </c>
      <c r="L1" s="31">
        <v>0</v>
      </c>
    </row>
    <row r="2" spans="1:16" x14ac:dyDescent="0.25">
      <c r="A2" s="31">
        <v>2</v>
      </c>
      <c r="B2" s="35">
        <v>3</v>
      </c>
      <c r="C2" s="35">
        <v>3</v>
      </c>
      <c r="D2" s="31">
        <v>1</v>
      </c>
      <c r="F2" s="31">
        <v>3</v>
      </c>
      <c r="G2" s="31">
        <v>3</v>
      </c>
      <c r="I2" s="31">
        <v>2</v>
      </c>
      <c r="J2" s="31">
        <v>3</v>
      </c>
      <c r="K2" s="31">
        <v>3</v>
      </c>
      <c r="L2" s="31">
        <v>1</v>
      </c>
      <c r="N2" s="33" t="s">
        <v>268</v>
      </c>
      <c r="O2" s="33" t="s">
        <v>269</v>
      </c>
    </row>
    <row r="3" spans="1:16" x14ac:dyDescent="0.25">
      <c r="A3" s="31">
        <v>2</v>
      </c>
      <c r="B3" s="35">
        <v>3</v>
      </c>
      <c r="C3" s="35">
        <v>2</v>
      </c>
      <c r="D3" s="31">
        <v>1</v>
      </c>
      <c r="F3" s="31">
        <v>3</v>
      </c>
      <c r="G3" s="31">
        <v>2</v>
      </c>
      <c r="I3" s="31">
        <v>2</v>
      </c>
      <c r="J3" s="31">
        <v>3</v>
      </c>
      <c r="K3" s="31">
        <v>2</v>
      </c>
      <c r="L3" s="31">
        <v>1</v>
      </c>
      <c r="N3" s="33" t="s">
        <v>270</v>
      </c>
      <c r="O3" s="33">
        <v>2</v>
      </c>
      <c r="P3" s="34"/>
    </row>
    <row r="4" spans="1:16" x14ac:dyDescent="0.25">
      <c r="A4" s="31">
        <v>1</v>
      </c>
      <c r="B4" s="31">
        <v>2</v>
      </c>
      <c r="C4" s="31">
        <v>2</v>
      </c>
      <c r="D4" s="31">
        <v>1</v>
      </c>
      <c r="I4" s="31">
        <v>1</v>
      </c>
      <c r="J4" s="31">
        <v>2</v>
      </c>
      <c r="K4" s="31">
        <v>2</v>
      </c>
      <c r="L4" s="31">
        <v>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5BCD-B928-41BF-8E87-B9188DEA05F0}">
  <dimension ref="A1:G23"/>
  <sheetViews>
    <sheetView zoomScale="70" zoomScaleNormal="70" workbookViewId="0">
      <selection activeCell="A17" sqref="A17:G23"/>
    </sheetView>
  </sheetViews>
  <sheetFormatPr defaultRowHeight="13.8" x14ac:dyDescent="0.25"/>
  <cols>
    <col min="1" max="8" width="16.33203125" style="1" bestFit="1" customWidth="1"/>
    <col min="9" max="9" width="9.109375" style="1" customWidth="1"/>
    <col min="10" max="16384" width="8.88671875" style="1"/>
  </cols>
  <sheetData>
    <row r="1" spans="1:7" x14ac:dyDescent="0.25">
      <c r="A1" s="36" t="s">
        <v>277</v>
      </c>
      <c r="B1" s="36" t="s">
        <v>271</v>
      </c>
      <c r="C1" s="36" t="s">
        <v>272</v>
      </c>
      <c r="D1" s="36" t="s">
        <v>273</v>
      </c>
      <c r="E1" s="36" t="s">
        <v>274</v>
      </c>
      <c r="F1" s="36" t="s">
        <v>275</v>
      </c>
      <c r="G1" s="36" t="s">
        <v>276</v>
      </c>
    </row>
    <row r="2" spans="1:7" x14ac:dyDescent="0.25">
      <c r="A2" s="36" t="s">
        <v>271</v>
      </c>
      <c r="B2" s="36">
        <v>-1</v>
      </c>
      <c r="C2" s="36">
        <v>-1</v>
      </c>
      <c r="D2" s="36">
        <v>-1</v>
      </c>
      <c r="E2" s="36">
        <v>-1</v>
      </c>
      <c r="F2" s="36">
        <v>0</v>
      </c>
      <c r="G2" s="36">
        <v>-1</v>
      </c>
    </row>
    <row r="3" spans="1:7" x14ac:dyDescent="0.25">
      <c r="A3" s="36" t="s">
        <v>272</v>
      </c>
      <c r="B3" s="36">
        <v>-1</v>
      </c>
      <c r="C3" s="36">
        <v>-1</v>
      </c>
      <c r="D3" s="36">
        <v>-1</v>
      </c>
      <c r="E3" s="36">
        <v>0</v>
      </c>
      <c r="F3" s="36">
        <v>-1</v>
      </c>
      <c r="G3" s="36">
        <v>100</v>
      </c>
    </row>
    <row r="4" spans="1:7" x14ac:dyDescent="0.25">
      <c r="A4" s="36" t="s">
        <v>273</v>
      </c>
      <c r="B4" s="36">
        <v>-1</v>
      </c>
      <c r="C4" s="36">
        <v>-1</v>
      </c>
      <c r="D4" s="36">
        <v>-1</v>
      </c>
      <c r="E4" s="36">
        <v>0</v>
      </c>
      <c r="F4" s="36">
        <v>-1</v>
      </c>
      <c r="G4" s="36">
        <v>-1</v>
      </c>
    </row>
    <row r="5" spans="1:7" x14ac:dyDescent="0.25">
      <c r="A5" s="36" t="s">
        <v>274</v>
      </c>
      <c r="B5" s="36">
        <v>-1</v>
      </c>
      <c r="C5" s="36">
        <v>0</v>
      </c>
      <c r="D5" s="36">
        <v>0</v>
      </c>
      <c r="E5" s="36">
        <v>-1</v>
      </c>
      <c r="F5" s="36">
        <v>0</v>
      </c>
      <c r="G5" s="36">
        <v>-1</v>
      </c>
    </row>
    <row r="6" spans="1:7" x14ac:dyDescent="0.25">
      <c r="A6" s="36" t="s">
        <v>275</v>
      </c>
      <c r="B6" s="36">
        <v>0</v>
      </c>
      <c r="C6" s="36">
        <v>-1</v>
      </c>
      <c r="D6" s="36">
        <v>-1</v>
      </c>
      <c r="E6" s="36">
        <v>0</v>
      </c>
      <c r="F6" s="36">
        <v>-1</v>
      </c>
      <c r="G6" s="36">
        <v>100</v>
      </c>
    </row>
    <row r="7" spans="1:7" x14ac:dyDescent="0.25">
      <c r="A7" s="36" t="s">
        <v>276</v>
      </c>
      <c r="B7" s="36">
        <v>-1</v>
      </c>
      <c r="C7" s="36">
        <v>0</v>
      </c>
      <c r="D7" s="36">
        <v>-1</v>
      </c>
      <c r="E7" s="36">
        <v>-1</v>
      </c>
      <c r="F7" s="36">
        <v>0</v>
      </c>
      <c r="G7" s="36">
        <v>100</v>
      </c>
    </row>
    <row r="9" spans="1:7" x14ac:dyDescent="0.25">
      <c r="B9" s="36" t="s">
        <v>271</v>
      </c>
      <c r="C9" s="36" t="s">
        <v>272</v>
      </c>
      <c r="D9" s="36" t="s">
        <v>273</v>
      </c>
      <c r="E9" s="36" t="s">
        <v>274</v>
      </c>
      <c r="F9" s="36" t="s">
        <v>275</v>
      </c>
      <c r="G9" s="36" t="s">
        <v>276</v>
      </c>
    </row>
    <row r="10" spans="1:7" x14ac:dyDescent="0.25">
      <c r="A10" s="36" t="s">
        <v>271</v>
      </c>
      <c r="B10" s="36">
        <v>0</v>
      </c>
      <c r="C10" s="36">
        <v>0</v>
      </c>
      <c r="D10" s="36">
        <v>0</v>
      </c>
      <c r="E10" s="36">
        <v>0</v>
      </c>
      <c r="F10" s="36">
        <v>0</v>
      </c>
      <c r="G10" s="36">
        <v>0</v>
      </c>
    </row>
    <row r="11" spans="1:7" x14ac:dyDescent="0.25">
      <c r="A11" s="36" t="s">
        <v>272</v>
      </c>
      <c r="B11" s="36">
        <v>0</v>
      </c>
      <c r="C11" s="36">
        <v>0</v>
      </c>
      <c r="D11" s="36">
        <v>0</v>
      </c>
      <c r="E11" s="36">
        <v>0</v>
      </c>
      <c r="F11" s="36">
        <v>0</v>
      </c>
      <c r="G11" s="36">
        <v>0</v>
      </c>
    </row>
    <row r="12" spans="1:7" x14ac:dyDescent="0.25">
      <c r="A12" s="36" t="s">
        <v>273</v>
      </c>
      <c r="B12" s="36">
        <v>0</v>
      </c>
      <c r="C12" s="36">
        <v>0</v>
      </c>
      <c r="D12" s="36">
        <v>0</v>
      </c>
      <c r="E12" s="36">
        <v>0</v>
      </c>
      <c r="F12" s="36">
        <v>0</v>
      </c>
      <c r="G12" s="36">
        <v>0</v>
      </c>
    </row>
    <row r="13" spans="1:7" x14ac:dyDescent="0.25">
      <c r="A13" s="36" t="s">
        <v>274</v>
      </c>
      <c r="B13" s="36">
        <v>0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</row>
    <row r="14" spans="1:7" x14ac:dyDescent="0.25">
      <c r="A14" s="36" t="s">
        <v>275</v>
      </c>
      <c r="B14" s="36">
        <v>0</v>
      </c>
      <c r="C14" s="36">
        <v>0</v>
      </c>
      <c r="D14" s="36">
        <v>0</v>
      </c>
      <c r="E14" s="36">
        <v>0</v>
      </c>
      <c r="F14" s="36">
        <v>0</v>
      </c>
      <c r="G14" s="36">
        <v>0</v>
      </c>
    </row>
    <row r="15" spans="1:7" x14ac:dyDescent="0.25">
      <c r="A15" s="36" t="s">
        <v>276</v>
      </c>
      <c r="B15" s="36">
        <v>0</v>
      </c>
      <c r="C15" s="36">
        <v>0</v>
      </c>
      <c r="D15" s="36">
        <v>0</v>
      </c>
      <c r="E15" s="36">
        <v>0</v>
      </c>
      <c r="F15" s="36">
        <v>0</v>
      </c>
      <c r="G15" s="36">
        <v>0</v>
      </c>
    </row>
    <row r="17" spans="1:7" x14ac:dyDescent="0.25">
      <c r="B17" s="36" t="s">
        <v>271</v>
      </c>
      <c r="C17" s="36" t="s">
        <v>272</v>
      </c>
      <c r="D17" s="36" t="s">
        <v>273</v>
      </c>
      <c r="E17" s="36" t="s">
        <v>274</v>
      </c>
      <c r="F17" s="36" t="s">
        <v>275</v>
      </c>
      <c r="G17" s="36" t="s">
        <v>276</v>
      </c>
    </row>
    <row r="18" spans="1:7" x14ac:dyDescent="0.25">
      <c r="A18" s="36" t="s">
        <v>271</v>
      </c>
      <c r="B18" s="36">
        <v>0</v>
      </c>
      <c r="C18" s="36">
        <v>0</v>
      </c>
      <c r="D18" s="36">
        <v>0</v>
      </c>
      <c r="E18" s="36">
        <v>0</v>
      </c>
      <c r="F18" s="36">
        <v>80</v>
      </c>
      <c r="G18" s="36">
        <v>0</v>
      </c>
    </row>
    <row r="19" spans="1:7" x14ac:dyDescent="0.25">
      <c r="A19" s="36" t="s">
        <v>272</v>
      </c>
      <c r="B19" s="36">
        <v>0</v>
      </c>
      <c r="C19" s="36">
        <v>0</v>
      </c>
      <c r="D19" s="36">
        <v>0</v>
      </c>
      <c r="E19" s="36">
        <v>64</v>
      </c>
      <c r="F19" s="36">
        <v>0</v>
      </c>
      <c r="G19" s="36">
        <v>100</v>
      </c>
    </row>
    <row r="20" spans="1:7" x14ac:dyDescent="0.25">
      <c r="A20" s="36" t="s">
        <v>273</v>
      </c>
      <c r="B20" s="36">
        <v>0</v>
      </c>
      <c r="C20" s="36">
        <v>0</v>
      </c>
      <c r="D20" s="36">
        <v>0</v>
      </c>
      <c r="E20" s="36">
        <v>64</v>
      </c>
      <c r="F20" s="36">
        <v>0</v>
      </c>
      <c r="G20" s="36">
        <v>0</v>
      </c>
    </row>
    <row r="21" spans="1:7" x14ac:dyDescent="0.25">
      <c r="A21" s="36" t="s">
        <v>274</v>
      </c>
      <c r="B21" s="36">
        <v>0</v>
      </c>
      <c r="C21" s="36">
        <v>80</v>
      </c>
      <c r="D21" s="36">
        <v>51</v>
      </c>
      <c r="E21" s="36">
        <v>0</v>
      </c>
      <c r="F21" s="36">
        <v>80</v>
      </c>
      <c r="G21" s="36">
        <v>0</v>
      </c>
    </row>
    <row r="22" spans="1:7" x14ac:dyDescent="0.25">
      <c r="A22" s="36" t="s">
        <v>275</v>
      </c>
      <c r="B22" s="36">
        <v>64</v>
      </c>
      <c r="C22" s="36">
        <v>0</v>
      </c>
      <c r="D22" s="36">
        <v>0</v>
      </c>
      <c r="E22" s="36">
        <v>64</v>
      </c>
      <c r="F22" s="36">
        <v>0</v>
      </c>
      <c r="G22" s="36">
        <v>100</v>
      </c>
    </row>
    <row r="23" spans="1:7" x14ac:dyDescent="0.25">
      <c r="A23" s="36" t="s">
        <v>276</v>
      </c>
      <c r="B23" s="36">
        <v>0</v>
      </c>
      <c r="C23" s="36">
        <v>80</v>
      </c>
      <c r="D23" s="36">
        <v>0</v>
      </c>
      <c r="E23" s="36">
        <v>0</v>
      </c>
      <c r="F23" s="36">
        <v>80</v>
      </c>
      <c r="G23" s="36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环境属性</vt:lpstr>
      <vt:lpstr>树搜索</vt:lpstr>
      <vt:lpstr>图搜索</vt:lpstr>
      <vt:lpstr>搜索策略对比</vt:lpstr>
      <vt:lpstr>一致代价搜索</vt:lpstr>
      <vt:lpstr>贪婪搜索</vt:lpstr>
      <vt:lpstr>贪婪搜索 (2)</vt:lpstr>
      <vt:lpstr>A-Star</vt:lpstr>
      <vt:lpstr>贝叶斯网络</vt:lpstr>
      <vt:lpstr>机器学习思路</vt:lpstr>
      <vt:lpstr>混淆矩阵</vt:lpstr>
      <vt:lpstr>线性判别分析</vt:lpstr>
      <vt:lpstr>KNN</vt:lpstr>
      <vt:lpstr>决策树</vt:lpstr>
      <vt:lpstr>K均值</vt:lpstr>
      <vt:lpstr>层次聚类</vt:lpstr>
      <vt:lpstr>人工神经元特性与生物神经元特性的比较</vt:lpstr>
      <vt:lpstr>人工神经网络</vt:lpstr>
      <vt:lpstr>卷积层</vt:lpstr>
      <vt:lpstr>池化层</vt:lpstr>
      <vt:lpstr>Q学习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鑫航 张</cp:lastModifiedBy>
  <dcterms:created xsi:type="dcterms:W3CDTF">2015-06-05T18:19:34Z</dcterms:created>
  <dcterms:modified xsi:type="dcterms:W3CDTF">2024-01-17T09:12:49Z</dcterms:modified>
</cp:coreProperties>
</file>