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axis\Stats\EDA_PROJECT\Project\1Others\Trilokesh\"/>
    </mc:Choice>
  </mc:AlternateContent>
  <bookViews>
    <workbookView xWindow="32760" yWindow="32760" windowWidth="28800" windowHeight="18000" activeTab="1"/>
  </bookViews>
  <sheets>
    <sheet name="world-happiness-report-2021" sheetId="1" r:id="rId1"/>
    <sheet name="Comparision" sheetId="2" r:id="rId2"/>
    <sheet name="Sheet1" sheetId="3" r:id="rId3"/>
    <sheet name="Sheet3" sheetId="5" r:id="rId4"/>
  </sheets>
  <definedNames>
    <definedName name="_xlcn.WorksheetConnection_Table3" hidden="1">Table3[]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3-3ff983b2-68f1-4d78-807f-31e9348c0834" name="Table3" connection="WorksheetConnection_Table3"/>
        </x15:modelTables>
      </x15:dataModel>
    </ext>
  </extLst>
</workbook>
</file>

<file path=xl/calcChain.xml><?xml version="1.0" encoding="utf-8"?>
<calcChain xmlns="http://schemas.openxmlformats.org/spreadsheetml/2006/main">
  <c r="C16" i="5" l="1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G4" i="3" l="1"/>
  <c r="G3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D20" i="3"/>
  <c r="C20" i="3"/>
  <c r="D19" i="3"/>
  <c r="C19" i="3"/>
  <c r="F3" i="3" s="1"/>
  <c r="I8" i="2" l="1"/>
  <c r="I9" i="2" l="1"/>
  <c r="I12" i="2"/>
  <c r="I11" i="2"/>
  <c r="I10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3" type="102" refreshedVersion="5" minRefreshableVersion="5">
    <extLst>
      <ext xmlns:x15="http://schemas.microsoft.com/office/spreadsheetml/2010/11/main" uri="{DE250136-89BD-433C-8126-D09CA5730AF9}">
        <x15:connection id="Table3-3ff983b2-68f1-4d78-807f-31e9348c0834" autoDelete="1" usedByAddin="1">
          <x15:rangePr sourceName="_xlcn.WorksheetConnection_Table3"/>
        </x15:connection>
      </ext>
    </extLst>
  </connection>
</connections>
</file>

<file path=xl/sharedStrings.xml><?xml version="1.0" encoding="utf-8"?>
<sst xmlns="http://schemas.openxmlformats.org/spreadsheetml/2006/main" count="374" uniqueCount="198">
  <si>
    <t>Country name</t>
  </si>
  <si>
    <t>Regional indicator</t>
  </si>
  <si>
    <t>Ladder score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</si>
  <si>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</si>
  <si>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</si>
  <si>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</si>
  <si>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</si>
  <si>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</si>
  <si>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</si>
  <si>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</si>
  <si>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</si>
  <si>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</si>
  <si>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</si>
  <si>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</si>
  <si>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</si>
  <si>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</si>
  <si>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</si>
  <si>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</si>
  <si>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</si>
  <si>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</si>
  <si>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</si>
  <si>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Western Europe</t>
  </si>
  <si>
    <t>Denmark</t>
  </si>
  <si>
    <t>Switzerland</t>
  </si>
  <si>
    <t>Iceland</t>
  </si>
  <si>
    <t>Netherlands</t>
  </si>
  <si>
    <t>Norway</t>
  </si>
  <si>
    <t>Sweden</t>
  </si>
  <si>
    <t>Luxembourg</t>
  </si>
  <si>
    <t>New Zealand</t>
  </si>
  <si>
    <t>North America and ANZ</t>
  </si>
  <si>
    <t>Austria</t>
  </si>
  <si>
    <t>Australia</t>
  </si>
  <si>
    <t>Israel</t>
  </si>
  <si>
    <t>Middle East and North Africa</t>
  </si>
  <si>
    <t>Germany</t>
  </si>
  <si>
    <t>Canada</t>
  </si>
  <si>
    <t>Ireland</t>
  </si>
  <si>
    <t>Costa Rica</t>
  </si>
  <si>
    <t>Latin America and Caribbean</t>
  </si>
  <si>
    <t>United Kingdom</t>
  </si>
  <si>
    <t>Czech Republic</t>
  </si>
  <si>
    <t>Central and Eastern Europe</t>
  </si>
  <si>
    <t>United States</t>
  </si>
  <si>
    <t>Belgium</t>
  </si>
  <si>
    <t>France</t>
  </si>
  <si>
    <t>Bahrain</t>
  </si>
  <si>
    <t>Malta</t>
  </si>
  <si>
    <t>Taiwan Province of China</t>
  </si>
  <si>
    <t>East Asia</t>
  </si>
  <si>
    <t>United Arab Emirates</t>
  </si>
  <si>
    <t>Saudi Arabia</t>
  </si>
  <si>
    <t>Spain</t>
  </si>
  <si>
    <t>Italy</t>
  </si>
  <si>
    <t>Slovenia</t>
  </si>
  <si>
    <t>Guatemala</t>
  </si>
  <si>
    <t>Uruguay</t>
  </si>
  <si>
    <t>Singapore</t>
  </si>
  <si>
    <t>Southeast Asia</t>
  </si>
  <si>
    <t>Kosovo</t>
  </si>
  <si>
    <t>Slovakia</t>
  </si>
  <si>
    <t>Brazil</t>
  </si>
  <si>
    <t>Mexico</t>
  </si>
  <si>
    <t>Jamaica</t>
  </si>
  <si>
    <t>Lithuania</t>
  </si>
  <si>
    <t>Cyprus</t>
  </si>
  <si>
    <t>Estonia</t>
  </si>
  <si>
    <t>Panama</t>
  </si>
  <si>
    <t>Uzbekistan</t>
  </si>
  <si>
    <t>Commonwealth of Independent States</t>
  </si>
  <si>
    <t>Chile</t>
  </si>
  <si>
    <t>Poland</t>
  </si>
  <si>
    <t>Kazakhstan</t>
  </si>
  <si>
    <t>Romania</t>
  </si>
  <si>
    <t>Kuwait</t>
  </si>
  <si>
    <t>Serbia</t>
  </si>
  <si>
    <t>El Salvador</t>
  </si>
  <si>
    <t>Mauritius</t>
  </si>
  <si>
    <t>Sub-Saharan Africa</t>
  </si>
  <si>
    <t>Latvia</t>
  </si>
  <si>
    <t>Colombia</t>
  </si>
  <si>
    <t>Hungary</t>
  </si>
  <si>
    <t>Thailand</t>
  </si>
  <si>
    <t>Nicaragua</t>
  </si>
  <si>
    <t>Japan</t>
  </si>
  <si>
    <t>Argentina</t>
  </si>
  <si>
    <t>Portugal</t>
  </si>
  <si>
    <t>Honduras</t>
  </si>
  <si>
    <t>Croatia</t>
  </si>
  <si>
    <t>Philippines</t>
  </si>
  <si>
    <t>South Korea</t>
  </si>
  <si>
    <t>Peru</t>
  </si>
  <si>
    <t>Bosnia and Herzegovina</t>
  </si>
  <si>
    <t>Moldova</t>
  </si>
  <si>
    <t>Ecuador</t>
  </si>
  <si>
    <t>Kyrgyzstan</t>
  </si>
  <si>
    <t>Greece</t>
  </si>
  <si>
    <t>Bolivia</t>
  </si>
  <si>
    <t>Mongolia</t>
  </si>
  <si>
    <t>Paraguay</t>
  </si>
  <si>
    <t>Montenegro</t>
  </si>
  <si>
    <t>Dominican Republic</t>
  </si>
  <si>
    <t>North Cyprus</t>
  </si>
  <si>
    <t>Belarus</t>
  </si>
  <si>
    <t>Russia</t>
  </si>
  <si>
    <t>Hong Kong S.A.R. of China</t>
  </si>
  <si>
    <t>Tajikistan</t>
  </si>
  <si>
    <t>Vietnam</t>
  </si>
  <si>
    <t>Libya</t>
  </si>
  <si>
    <t>Malaysia</t>
  </si>
  <si>
    <t>Indonesia</t>
  </si>
  <si>
    <t>Congo (Brazzaville)</t>
  </si>
  <si>
    <t>China</t>
  </si>
  <si>
    <t>Ivory Coast</t>
  </si>
  <si>
    <t>Armenia</t>
  </si>
  <si>
    <t>Nepal</t>
  </si>
  <si>
    <t>South Asia</t>
  </si>
  <si>
    <t>Bulgaria</t>
  </si>
  <si>
    <t>Maldives</t>
  </si>
  <si>
    <t>Azerbaijan</t>
  </si>
  <si>
    <t>Cameroon</t>
  </si>
  <si>
    <t>Senegal</t>
  </si>
  <si>
    <t>Albania</t>
  </si>
  <si>
    <t>North Macedonia</t>
  </si>
  <si>
    <t>Ghana</t>
  </si>
  <si>
    <t>Niger</t>
  </si>
  <si>
    <t>Turkmenistan</t>
  </si>
  <si>
    <t>Gambia</t>
  </si>
  <si>
    <t>Benin</t>
  </si>
  <si>
    <t>Laos</t>
  </si>
  <si>
    <t>Bangladesh</t>
  </si>
  <si>
    <t>Guinea</t>
  </si>
  <si>
    <t>South Africa</t>
  </si>
  <si>
    <t>Turkey</t>
  </si>
  <si>
    <t>Pakistan</t>
  </si>
  <si>
    <t>Morocco</t>
  </si>
  <si>
    <t>Venezuela</t>
  </si>
  <si>
    <t>Georgia</t>
  </si>
  <si>
    <t>Algeria</t>
  </si>
  <si>
    <t>Ukraine</t>
  </si>
  <si>
    <t>Iraq</t>
  </si>
  <si>
    <t>Gabon</t>
  </si>
  <si>
    <t>Burkina Faso</t>
  </si>
  <si>
    <t>Cambodia</t>
  </si>
  <si>
    <t>Mozambique</t>
  </si>
  <si>
    <t>Nigeria</t>
  </si>
  <si>
    <t>Mali</t>
  </si>
  <si>
    <t>Iran</t>
  </si>
  <si>
    <t>Uganda</t>
  </si>
  <si>
    <t>Liberia</t>
  </si>
  <si>
    <t>Kenya</t>
  </si>
  <si>
    <t>Tunisia</t>
  </si>
  <si>
    <t>Lebanon</t>
  </si>
  <si>
    <t>Namibia</t>
  </si>
  <si>
    <t>Palestinian Territories</t>
  </si>
  <si>
    <t>Myanmar</t>
  </si>
  <si>
    <t>Jordan</t>
  </si>
  <si>
    <t>Chad</t>
  </si>
  <si>
    <t>Sri Lanka</t>
  </si>
  <si>
    <t>Swaziland</t>
  </si>
  <si>
    <t>Comoros</t>
  </si>
  <si>
    <t>Egypt</t>
  </si>
  <si>
    <t>Ethiopia</t>
  </si>
  <si>
    <t>Mauritania</t>
  </si>
  <si>
    <t>Madagascar</t>
  </si>
  <si>
    <t>Togo</t>
  </si>
  <si>
    <t>Zambia</t>
  </si>
  <si>
    <t>Sierra Leone</t>
  </si>
  <si>
    <t>India</t>
  </si>
  <si>
    <t>Burundi</t>
  </si>
  <si>
    <t>Yemen</t>
  </si>
  <si>
    <t>Tanzania</t>
  </si>
  <si>
    <t>Haiti</t>
  </si>
  <si>
    <t>Malawi</t>
  </si>
  <si>
    <t>Lesotho</t>
  </si>
  <si>
    <t>Botswana</t>
  </si>
  <si>
    <t>Rwanda</t>
  </si>
  <si>
    <t>Zimbabwe</t>
  </si>
  <si>
    <t>Afghanistan</t>
  </si>
  <si>
    <t>Learning Rate Updated</t>
  </si>
  <si>
    <t>Human Development Index Updated</t>
  </si>
  <si>
    <t>Scocial Support</t>
  </si>
  <si>
    <t>GDP per capita</t>
  </si>
  <si>
    <t>Life Expectency</t>
  </si>
  <si>
    <t xml:space="preserve">Human Development Index </t>
  </si>
  <si>
    <t>Learning Rate</t>
  </si>
  <si>
    <t>World Top 10 Performing</t>
  </si>
  <si>
    <t>India's Difference from top 10 in %</t>
  </si>
  <si>
    <t>Year</t>
  </si>
  <si>
    <t>GDP Per Capita (US $)</t>
  </si>
  <si>
    <t>Annual Growth Rate (%)</t>
  </si>
  <si>
    <t>min</t>
  </si>
  <si>
    <t>max</t>
  </si>
  <si>
    <t>normalized</t>
  </si>
  <si>
    <t>HI</t>
  </si>
  <si>
    <t>GDP</t>
  </si>
  <si>
    <t>HDI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</si>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</sst>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3" formatCode="_(* #,##0.00_);_(* \(#,##0.00\);_(* &quot;-&quot;??_);_(@_)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2"/>
      <color rgb="FF444444"/>
      <name val="Arial"/>
      <family val="2"/>
    </font>
    <font>
      <sz val="12"/>
      <color rgb="FF444444"/>
      <name val="Arial"/>
      <family val="2"/>
    </font>
    <font>
      <sz val="8"/>
      <color rgb="FF333333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rgb="FFFFF1E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/>
      <top/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B8B2AD"/>
      </top>
      <bottom style="thin">
        <color theme="4" tint="0.39997558519241921"/>
      </bottom>
      <diagonal/>
    </border>
    <border>
      <left/>
      <right/>
      <top style="medium">
        <color rgb="FFB8B2AD"/>
      </top>
      <bottom style="medium">
        <color rgb="FFB8B2AD"/>
      </bottom>
      <diagonal/>
    </border>
    <border>
      <left style="medium">
        <color rgb="FFDDDDDD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medium">
        <color rgb="FFB8B2AD"/>
      </top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medium">
        <color rgb="FFB8B2AD"/>
      </top>
      <bottom style="medium">
        <color rgb="FFB8B2AD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18" fillId="0" borderId="0" xfId="0" applyFont="1"/>
    <xf numFmtId="0" fontId="0" fillId="33" borderId="0" xfId="0" applyFill="1"/>
    <xf numFmtId="0" fontId="19" fillId="34" borderId="11" xfId="0" applyFont="1" applyFill="1" applyBorder="1"/>
    <xf numFmtId="0" fontId="19" fillId="34" borderId="12" xfId="0" applyFont="1" applyFill="1" applyBorder="1"/>
    <xf numFmtId="0" fontId="18" fillId="35" borderId="11" xfId="0" applyFont="1" applyFill="1" applyBorder="1"/>
    <xf numFmtId="0" fontId="0" fillId="35" borderId="12" xfId="0" applyFont="1" applyFill="1" applyBorder="1"/>
    <xf numFmtId="0" fontId="20" fillId="36" borderId="1" xfId="0" applyFont="1" applyFill="1" applyBorder="1"/>
    <xf numFmtId="0" fontId="21" fillId="36" borderId="1" xfId="0" applyFont="1" applyFill="1" applyBorder="1"/>
    <xf numFmtId="0" fontId="22" fillId="36" borderId="1" xfId="0" applyFont="1" applyFill="1" applyBorder="1"/>
    <xf numFmtId="0" fontId="23" fillId="37" borderId="1" xfId="0" applyFont="1" applyFill="1" applyBorder="1"/>
    <xf numFmtId="0" fontId="23" fillId="38" borderId="1" xfId="0" applyFont="1" applyFill="1" applyBorder="1"/>
    <xf numFmtId="0" fontId="0" fillId="33" borderId="0" xfId="0" applyFill="1" applyBorder="1"/>
    <xf numFmtId="0" fontId="0" fillId="0" borderId="0" xfId="0" applyBorder="1"/>
    <xf numFmtId="0" fontId="20" fillId="0" borderId="13" xfId="0" applyFont="1" applyBorder="1"/>
    <xf numFmtId="43" fontId="24" fillId="40" borderId="1" xfId="28" applyFont="1" applyFill="1" applyBorder="1" applyAlignment="1">
      <alignment horizontal="center" vertical="center"/>
    </xf>
    <xf numFmtId="0" fontId="24" fillId="39" borderId="1" xfId="0" applyFont="1" applyFill="1" applyBorder="1" applyAlignment="1">
      <alignment horizontal="center" vertical="center"/>
    </xf>
    <xf numFmtId="0" fontId="23" fillId="39" borderId="1" xfId="0" applyFont="1" applyFill="1" applyBorder="1" applyAlignment="1">
      <alignment horizontal="center"/>
    </xf>
    <xf numFmtId="6" fontId="0" fillId="0" borderId="0" xfId="0" applyNumberFormat="1"/>
    <xf numFmtId="6" fontId="26" fillId="41" borderId="14" xfId="0" applyNumberFormat="1" applyFont="1" applyFill="1" applyBorder="1" applyAlignment="1">
      <alignment horizontal="center" vertical="center" wrapText="1"/>
    </xf>
    <xf numFmtId="6" fontId="26" fillId="0" borderId="14" xfId="0" applyNumberFormat="1" applyFont="1" applyBorder="1" applyAlignment="1">
      <alignment horizontal="center" vertical="center" wrapText="1"/>
    </xf>
    <xf numFmtId="0" fontId="26" fillId="41" borderId="15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10" fontId="26" fillId="41" borderId="16" xfId="0" applyNumberFormat="1" applyFont="1" applyFill="1" applyBorder="1" applyAlignment="1">
      <alignment horizontal="center" vertical="center" wrapText="1"/>
    </xf>
    <xf numFmtId="10" fontId="26" fillId="0" borderId="16" xfId="0" applyNumberFormat="1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wrapText="1"/>
    </xf>
    <xf numFmtId="0" fontId="25" fillId="0" borderId="18" xfId="0" applyFont="1" applyBorder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0" fontId="26" fillId="41" borderId="20" xfId="0" applyFont="1" applyFill="1" applyBorder="1" applyAlignment="1">
      <alignment horizontal="center" vertical="center" wrapText="1"/>
    </xf>
    <xf numFmtId="6" fontId="26" fillId="41" borderId="21" xfId="0" applyNumberFormat="1" applyFont="1" applyFill="1" applyBorder="1" applyAlignment="1">
      <alignment horizontal="center" vertical="center" wrapText="1"/>
    </xf>
    <xf numFmtId="10" fontId="26" fillId="41" borderId="22" xfId="0" applyNumberFormat="1" applyFont="1" applyFill="1" applyBorder="1" applyAlignment="1">
      <alignment horizontal="center" vertical="center" wrapText="1"/>
    </xf>
    <xf numFmtId="0" fontId="26" fillId="41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7" fillId="42" borderId="23" xfId="0" applyFont="1" applyFill="1" applyBorder="1" applyAlignment="1">
      <alignment horizontal="right" vertical="top"/>
    </xf>
    <xf numFmtId="0" fontId="27" fillId="43" borderId="23" xfId="0" applyFont="1" applyFill="1" applyBorder="1" applyAlignment="1">
      <alignment horizontal="right" vertical="top"/>
    </xf>
    <xf numFmtId="0" fontId="27" fillId="44" borderId="23" xfId="0" applyFont="1" applyFill="1" applyBorder="1" applyAlignment="1">
      <alignment horizontal="right" vertical="top"/>
    </xf>
    <xf numFmtId="0" fontId="27" fillId="44" borderId="24" xfId="0" applyFont="1" applyFill="1" applyBorder="1" applyAlignment="1">
      <alignment horizontal="right" vertical="top"/>
    </xf>
    <xf numFmtId="6" fontId="26" fillId="0" borderId="16" xfId="0" applyNumberFormat="1" applyFont="1" applyBorder="1" applyAlignment="1">
      <alignment horizontal="center" vertical="center" wrapText="1"/>
    </xf>
    <xf numFmtId="6" fontId="26" fillId="41" borderId="16" xfId="0" applyNumberFormat="1" applyFont="1" applyFill="1" applyBorder="1" applyAlignment="1">
      <alignment horizontal="center" vertical="center" wrapText="1"/>
    </xf>
    <xf numFmtId="0" fontId="0" fillId="45" borderId="26" xfId="0" applyFont="1" applyFill="1" applyBorder="1"/>
    <xf numFmtId="0" fontId="27" fillId="42" borderId="27" xfId="0" applyFont="1" applyFill="1" applyBorder="1" applyAlignment="1">
      <alignment horizontal="right" vertical="top"/>
    </xf>
    <xf numFmtId="0" fontId="0" fillId="0" borderId="26" xfId="0" applyFont="1" applyBorder="1"/>
    <xf numFmtId="0" fontId="27" fillId="43" borderId="27" xfId="0" applyFont="1" applyFill="1" applyBorder="1" applyAlignment="1">
      <alignment horizontal="right" vertical="top"/>
    </xf>
    <xf numFmtId="0" fontId="27" fillId="44" borderId="27" xfId="0" applyFont="1" applyFill="1" applyBorder="1" applyAlignment="1">
      <alignment horizontal="right" vertical="top"/>
    </xf>
    <xf numFmtId="0" fontId="27" fillId="44" borderId="28" xfId="0" applyFont="1" applyFill="1" applyBorder="1" applyAlignment="1">
      <alignment horizontal="right" vertical="top"/>
    </xf>
    <xf numFmtId="0" fontId="0" fillId="45" borderId="25" xfId="0" applyFont="1" applyFill="1" applyBorder="1"/>
    <xf numFmtId="0" fontId="0" fillId="0" borderId="25" xfId="0" applyFont="1" applyBorder="1"/>
    <xf numFmtId="0" fontId="0" fillId="45" borderId="0" xfId="0" applyFont="1" applyFill="1" applyBorder="1"/>
    <xf numFmtId="0" fontId="0" fillId="0" borderId="25" xfId="0" applyBorder="1"/>
    <xf numFmtId="0" fontId="0" fillId="0" borderId="0" xfId="0" applyFon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scheme val="none"/>
      </font>
      <fill>
        <patternFill patternType="solid">
          <fgColor indexed="64"/>
          <bgColor rgb="FFFFF1E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medium">
          <color rgb="FFB8B2AD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 style="medium">
          <color rgb="FFDDDDDD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border outline="0">
        <left style="medium">
          <color rgb="FFDDDDDD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rial"/>
        <scheme val="none"/>
      </font>
      <numFmt numFmtId="14" formatCode="0.00%"/>
      <fill>
        <patternFill patternType="solid">
          <fgColor indexed="64"/>
          <bgColor rgb="FFF9F9F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rial"/>
        <scheme val="none"/>
      </font>
      <numFmt numFmtId="10" formatCode="&quot;$&quot;#,##0_);[Red]\(&quot;$&quot;#,##0\)"/>
      <fill>
        <patternFill patternType="solid">
          <fgColor indexed="64"/>
          <bgColor rgb="FFF9F9F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rial"/>
        <scheme val="none"/>
      </font>
      <fill>
        <patternFill patternType="solid">
          <fgColor indexed="64"/>
          <bgColor rgb="FFF9F9F9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border outline="0">
        <top style="medium">
          <color rgb="FFDDDDDD"/>
        </top>
      </border>
    </dxf>
    <dxf>
      <border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bottom style="thick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Comparision!$G$7</c:f>
              <c:strCache>
                <c:ptCount val="1"/>
                <c:pt idx="0">
                  <c:v>World Top 10 Performing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Comparision!$F$8:$F$12</c:f>
              <c:strCache>
                <c:ptCount val="5"/>
                <c:pt idx="0">
                  <c:v>Learning Rate</c:v>
                </c:pt>
                <c:pt idx="1">
                  <c:v>Human Development Index </c:v>
                </c:pt>
                <c:pt idx="2">
                  <c:v>Scocial Support</c:v>
                </c:pt>
                <c:pt idx="3">
                  <c:v>Life Expectency</c:v>
                </c:pt>
                <c:pt idx="4">
                  <c:v>GDP per capita</c:v>
                </c:pt>
              </c:strCache>
            </c:strRef>
          </c:cat>
          <c:val>
            <c:numRef>
              <c:f>Comparision!$G$8:$G$12</c:f>
              <c:numCache>
                <c:formatCode>General</c:formatCode>
                <c:ptCount val="5"/>
                <c:pt idx="0">
                  <c:v>0.72750433299999995</c:v>
                </c:pt>
                <c:pt idx="1">
                  <c:v>0.98004688900000003</c:v>
                </c:pt>
                <c:pt idx="2">
                  <c:v>1.1164444440000001</c:v>
                </c:pt>
                <c:pt idx="3">
                  <c:v>0.83077777799999997</c:v>
                </c:pt>
                <c:pt idx="4">
                  <c:v>1.5904444440000001</c:v>
                </c:pt>
              </c:numCache>
            </c:numRef>
          </c:val>
        </c:ser>
        <c:ser>
          <c:idx val="1"/>
          <c:order val="1"/>
          <c:tx>
            <c:strRef>
              <c:f>Comparision!$H$7</c:f>
              <c:strCache>
                <c:ptCount val="1"/>
                <c:pt idx="0">
                  <c:v>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0.46530555555555553"/>
                  <c:y val="-0.1666666666666667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Comparision!$F$8:$F$12</c:f>
              <c:strCache>
                <c:ptCount val="5"/>
                <c:pt idx="0">
                  <c:v>Learning Rate</c:v>
                </c:pt>
                <c:pt idx="1">
                  <c:v>Human Development Index </c:v>
                </c:pt>
                <c:pt idx="2">
                  <c:v>Scocial Support</c:v>
                </c:pt>
                <c:pt idx="3">
                  <c:v>Life Expectency</c:v>
                </c:pt>
                <c:pt idx="4">
                  <c:v>GDP per capita</c:v>
                </c:pt>
              </c:strCache>
            </c:strRef>
          </c:cat>
          <c:val>
            <c:numRef>
              <c:f>Comparision!$H$8:$H$12</c:f>
              <c:numCache>
                <c:formatCode>General</c:formatCode>
                <c:ptCount val="5"/>
                <c:pt idx="0">
                  <c:v>0.28042299999999998</c:v>
                </c:pt>
                <c:pt idx="1">
                  <c:v>0.42077500000000001</c:v>
                </c:pt>
                <c:pt idx="2">
                  <c:v>0.316</c:v>
                </c:pt>
                <c:pt idx="3">
                  <c:v>0.38300000000000001</c:v>
                </c:pt>
                <c:pt idx="4">
                  <c:v>0.74099999999999999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8953320"/>
        <c:axId val="468951752"/>
      </c:barChart>
      <c:catAx>
        <c:axId val="468953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1752"/>
        <c:crosses val="autoZero"/>
        <c:auto val="1"/>
        <c:lblAlgn val="ctr"/>
        <c:lblOffset val="100"/>
        <c:noMultiLvlLbl val="0"/>
      </c:catAx>
      <c:valAx>
        <c:axId val="4689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AND HI TREND LINE For INDIA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1</c:v>
                </c:pt>
                <c:pt idx="1">
                  <c:v>0.84707003334921405</c:v>
                </c:pt>
                <c:pt idx="2">
                  <c:v>0.90376369699857073</c:v>
                </c:pt>
                <c:pt idx="3">
                  <c:v>0.60647927584564087</c:v>
                </c:pt>
                <c:pt idx="4">
                  <c:v>0.82896617436874698</c:v>
                </c:pt>
                <c:pt idx="5">
                  <c:v>0.6603144354454501</c:v>
                </c:pt>
                <c:pt idx="6">
                  <c:v>0.70080990948070498</c:v>
                </c:pt>
                <c:pt idx="7">
                  <c:v>0.5616960457360648</c:v>
                </c:pt>
                <c:pt idx="8">
                  <c:v>0.55979037636970008</c:v>
                </c:pt>
                <c:pt idx="9">
                  <c:v>0.52072415435921848</c:v>
                </c:pt>
                <c:pt idx="10">
                  <c:v>0.44306812767984766</c:v>
                </c:pt>
                <c:pt idx="11">
                  <c:v>0.37970462124821353</c:v>
                </c:pt>
                <c:pt idx="12">
                  <c:v>0.27108146736541211</c:v>
                </c:pt>
                <c:pt idx="13">
                  <c:v>0</c:v>
                </c:pt>
                <c:pt idx="14">
                  <c:v>0.46498332539304416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-1.1472275334608031E-2</c:v>
                </c:pt>
                <c:pt idx="1">
                  <c:v>0.12938177182919056</c:v>
                </c:pt>
                <c:pt idx="2">
                  <c:v>0.11089866156787763</c:v>
                </c:pt>
                <c:pt idx="3">
                  <c:v>0.17654557042702357</c:v>
                </c:pt>
                <c:pt idx="4">
                  <c:v>0.33843212237093689</c:v>
                </c:pt>
                <c:pt idx="5">
                  <c:v>0.40152963671128106</c:v>
                </c:pt>
                <c:pt idx="6">
                  <c:v>0.39133205863607395</c:v>
                </c:pt>
                <c:pt idx="7">
                  <c:v>0.39388145315487572</c:v>
                </c:pt>
                <c:pt idx="8">
                  <c:v>0.47163798597833012</c:v>
                </c:pt>
                <c:pt idx="9">
                  <c:v>0.49075844486934356</c:v>
                </c:pt>
                <c:pt idx="10">
                  <c:v>0.5697896749521989</c:v>
                </c:pt>
                <c:pt idx="11">
                  <c:v>0.72530274059910771</c:v>
                </c:pt>
                <c:pt idx="12">
                  <c:v>0.73550031867431487</c:v>
                </c:pt>
                <c:pt idx="13">
                  <c:v>0.78393881453154879</c:v>
                </c:pt>
                <c:pt idx="14">
                  <c:v>0.69662205226258767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0968"/>
        <c:axId val="468954888"/>
      </c:scatterChart>
      <c:valAx>
        <c:axId val="46895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4888"/>
        <c:crosses val="autoZero"/>
        <c:crossBetween val="midCat"/>
      </c:valAx>
      <c:valAx>
        <c:axId val="4689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18</xdr:row>
      <xdr:rowOff>147637</xdr:rowOff>
    </xdr:from>
    <xdr:to>
      <xdr:col>4</xdr:col>
      <xdr:colOff>1495425</xdr:colOff>
      <xdr:row>32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728662</xdr:colOff>
      <xdr:row>18</xdr:row>
      <xdr:rowOff>71437</xdr:rowOff>
    </xdr:from>
    <xdr:to>
      <xdr:col>11</xdr:col>
      <xdr:colOff>100012</xdr:colOff>
      <xdr:row>31</xdr:row>
      <xdr:rowOff>195262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V150" totalsRowShown="0" headerRowDxfId="42" dataDxfId="41">
  <autoFilter ref="A1:V150"/>
  <sortState ref="A107:V107">
    <sortCondition ref="N1:N150"/>
  </sortState>
  <tableColumns count="22">
    <tableColumn id="1" name="Country name" dataDxfId="40"/>
    <tableColumn id="2" name="Regional indicator" dataDxfId="39"/>
    <tableColumn id="3" name="Ladder score" dataDxfId="38"/>
    <tableColumn id="4" name="Standard error of ladder score" dataDxfId="37"/>
    <tableColumn id="5" name="upperwhisker" dataDxfId="36"/>
    <tableColumn id="6" name="lowerwhisker" dataDxfId="35"/>
    <tableColumn id="7" name="Logged GDP per capita" dataDxfId="34"/>
    <tableColumn id="8" name="Social support" dataDxfId="33"/>
    <tableColumn id="9" name="Healthy life expectancy" dataDxfId="32"/>
    <tableColumn id="10" name="Freedom to make life choices" dataDxfId="31"/>
    <tableColumn id="11" name="Generosity" dataDxfId="30"/>
    <tableColumn id="12" name="Perceptions of corruption" dataDxfId="29"/>
    <tableColumn id="13" name="Ladder score in Dystopia" dataDxfId="28"/>
    <tableColumn id="14" name="Explained by: Log GDP per capita" dataDxfId="27"/>
    <tableColumn id="15" name="Explained by: Social support" dataDxfId="26"/>
    <tableColumn id="16" name="Explained by: Healthy life expectancy" dataDxfId="25"/>
    <tableColumn id="17" name="Explained by: Freedom to make life choices" dataDxfId="24"/>
    <tableColumn id="18" name="Explained by: Generosity" dataDxfId="23"/>
    <tableColumn id="19" name="Explained by: Perceptions of corruption" dataDxfId="22"/>
    <tableColumn id="20" name="Dystopia + residual" dataDxfId="21"/>
    <tableColumn id="23" name="Human Development Index Updated" dataDxfId="20"/>
    <tableColumn id="24" name="Learning Rate Updated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E7:H12" headerRowCount="0" totalsRowShown="0" headerRowDxfId="18" dataDxfId="17">
  <tableColumns count="4">
    <tableColumn id="1" name="Column1" headerRowDxfId="16" dataDxfId="15"/>
    <tableColumn id="2" name="Column2" headerRowDxfId="14" dataDxfId="13"/>
    <tableColumn id="3" name="Column3" headerRowDxfId="12" dataDxfId="11"/>
    <tableColumn id="4" name="Column4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M4:O21" totalsRowShown="0" headerRowDxfId="9" headerRowBorderDxfId="8" tableBorderDxfId="7" totalsRowBorderDxfId="6">
  <autoFilter ref="M4:O21"/>
  <sortState ref="M5:O21">
    <sortCondition ref="M4:M21"/>
  </sortState>
  <tableColumns count="3">
    <tableColumn id="1" name="Year" dataDxfId="5"/>
    <tableColumn id="2" name="GDP Per Capita (US $)" dataDxfId="4"/>
    <tableColumn id="3" name="Annual Growth Rate (%)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E2:H17" totalsRowShown="0" tableBorderDxfId="2">
  <autoFilter ref="E2:H17"/>
  <tableColumns count="4">
    <tableColumn id="1" name="Column1" dataDxfId="1"/>
    <tableColumn id="2" name="HI">
      <calculatedColumnFormula>(C1-3.249)/(-3.249+5.348)</calculatedColumnFormula>
    </tableColumn>
    <tableColumn id="3" name="GDP">
      <calculatedColumnFormula>(D1-820)/(2389-820)</calculatedColumnFormula>
    </tableColumn>
    <tableColumn id="4" name="HDI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workbookViewId="0">
      <selection activeCell="Z28" sqref="Z28"/>
    </sheetView>
  </sheetViews>
  <sheetFormatPr defaultRowHeight="15.75" x14ac:dyDescent="0.25"/>
  <cols>
    <col min="1" max="1" width="16" customWidth="1"/>
    <col min="2" max="2" width="19.125" customWidth="1"/>
    <col min="3" max="3" width="14.625" customWidth="1"/>
    <col min="4" max="4" width="29.5" customWidth="1"/>
    <col min="5" max="5" width="15.5" customWidth="1"/>
    <col min="6" max="6" width="15" customWidth="1"/>
    <col min="7" max="7" width="23.5" customWidth="1"/>
    <col min="8" max="8" width="15.875" customWidth="1"/>
    <col min="9" max="9" width="23" customWidth="1"/>
    <col min="10" max="10" width="27.875" customWidth="1"/>
    <col min="11" max="11" width="12.625" customWidth="1"/>
    <col min="12" max="12" width="25.125" customWidth="1"/>
    <col min="13" max="13" width="25" customWidth="1"/>
    <col min="14" max="14" width="33" customWidth="1"/>
    <col min="15" max="15" width="28.375" customWidth="1"/>
    <col min="16" max="16" width="35.5" customWidth="1"/>
    <col min="17" max="17" width="40.375" customWidth="1"/>
    <col min="18" max="18" width="25.125" customWidth="1"/>
    <col min="19" max="19" width="37.625" customWidth="1"/>
    <col min="20" max="20" width="20.125" customWidth="1"/>
    <col min="21" max="21" width="26.125" customWidth="1"/>
    <col min="22" max="22" width="15.875" customWidth="1"/>
    <col min="23" max="23" width="26.625" customWidth="1"/>
    <col min="24" max="24" width="26.375" customWidth="1"/>
    <col min="25" max="25" width="23.875" customWidth="1"/>
    <col min="26" max="26" width="27.375" customWidth="1"/>
    <col min="27" max="27" width="20.375" customWidth="1"/>
    <col min="28" max="28" width="27.125" customWidth="1"/>
    <col min="29" max="29" width="23.625" customWidth="1"/>
    <col min="30" max="30" width="26.5" customWidth="1"/>
    <col min="31" max="31" width="17" customWidth="1"/>
    <col min="32" max="32" width="19.625" customWidth="1"/>
    <col min="33" max="256" width="1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180</v>
      </c>
      <c r="V1" s="1" t="s">
        <v>179</v>
      </c>
    </row>
    <row r="2" spans="1:32" x14ac:dyDescent="0.25">
      <c r="A2" s="1" t="s">
        <v>28</v>
      </c>
      <c r="B2" s="1" t="s">
        <v>21</v>
      </c>
      <c r="C2" s="1">
        <v>7.3239999999999998</v>
      </c>
      <c r="D2" s="1">
        <v>3.6999999999999998E-2</v>
      </c>
      <c r="E2" s="1">
        <v>7.3959999999999999</v>
      </c>
      <c r="F2" s="1">
        <v>7.2519999999999998</v>
      </c>
      <c r="G2" s="1">
        <v>11.647</v>
      </c>
      <c r="H2" s="1">
        <v>0.90800000000000003</v>
      </c>
      <c r="I2" s="1">
        <v>72.599999999999994</v>
      </c>
      <c r="J2" s="1">
        <v>0.90700000000000003</v>
      </c>
      <c r="K2" s="1">
        <v>-3.4000000000000002E-2</v>
      </c>
      <c r="L2" s="1">
        <v>0.38600000000000001</v>
      </c>
      <c r="M2" s="1">
        <v>2.4300000000000002</v>
      </c>
      <c r="N2" s="1">
        <v>1.7509999999999999</v>
      </c>
      <c r="O2" s="1">
        <v>1.0029999999999999</v>
      </c>
      <c r="P2" s="1">
        <v>0.76</v>
      </c>
      <c r="Q2" s="1">
        <v>0.63900000000000001</v>
      </c>
      <c r="R2" s="1">
        <v>0.16600000000000001</v>
      </c>
      <c r="S2" s="1">
        <v>0.35299999999999998</v>
      </c>
      <c r="T2" s="1">
        <v>2.653</v>
      </c>
      <c r="U2" s="1">
        <v>0.943662</v>
      </c>
      <c r="V2">
        <v>0.42857099999999998</v>
      </c>
    </row>
    <row r="3" spans="1:32" x14ac:dyDescent="0.25">
      <c r="A3" s="1" t="s">
        <v>57</v>
      </c>
      <c r="B3" s="1" t="s">
        <v>58</v>
      </c>
      <c r="C3" s="1">
        <v>6.3769999999999998</v>
      </c>
      <c r="D3" s="1">
        <v>4.2999999999999997E-2</v>
      </c>
      <c r="E3" s="1">
        <v>6.46</v>
      </c>
      <c r="F3" s="1">
        <v>6.2930000000000001</v>
      </c>
      <c r="G3" s="1">
        <v>11.488</v>
      </c>
      <c r="H3" s="1">
        <v>0.91500000000000004</v>
      </c>
      <c r="I3" s="1">
        <v>76.953000000000003</v>
      </c>
      <c r="J3" s="1">
        <v>0.92700000000000005</v>
      </c>
      <c r="K3" s="1">
        <v>-1.7999999999999999E-2</v>
      </c>
      <c r="L3" s="1">
        <v>8.2000000000000003E-2</v>
      </c>
      <c r="M3" s="1">
        <v>2.4300000000000002</v>
      </c>
      <c r="N3" s="1">
        <v>1.6950000000000001</v>
      </c>
      <c r="O3" s="1">
        <v>1.0189999999999999</v>
      </c>
      <c r="P3" s="1">
        <v>0.89700000000000002</v>
      </c>
      <c r="Q3" s="1">
        <v>0.66400000000000003</v>
      </c>
      <c r="R3" s="1">
        <v>0.17599999999999999</v>
      </c>
      <c r="S3" s="1">
        <v>0.54700000000000004</v>
      </c>
      <c r="T3" s="1">
        <v>1.379</v>
      </c>
      <c r="U3" s="1">
        <v>0.959507</v>
      </c>
      <c r="V3">
        <v>0.41269800000000001</v>
      </c>
    </row>
    <row r="4" spans="1:32" x14ac:dyDescent="0.25">
      <c r="A4" s="1" t="s">
        <v>37</v>
      </c>
      <c r="B4" s="1" t="s">
        <v>21</v>
      </c>
      <c r="C4" s="1">
        <v>7.085</v>
      </c>
      <c r="D4" s="1">
        <v>0.04</v>
      </c>
      <c r="E4" s="1">
        <v>7.1639999999999997</v>
      </c>
      <c r="F4" s="1">
        <v>7.0060000000000002</v>
      </c>
      <c r="G4" s="1">
        <v>11.342000000000001</v>
      </c>
      <c r="H4" s="1">
        <v>0.94699999999999995</v>
      </c>
      <c r="I4" s="1">
        <v>72.400000000000006</v>
      </c>
      <c r="J4" s="1">
        <v>0.879</v>
      </c>
      <c r="K4" s="1">
        <v>7.6999999999999999E-2</v>
      </c>
      <c r="L4" s="1">
        <v>0.36299999999999999</v>
      </c>
      <c r="M4" s="1">
        <v>2.4300000000000002</v>
      </c>
      <c r="N4" s="1">
        <v>1.6439999999999999</v>
      </c>
      <c r="O4" s="1">
        <v>1.0920000000000001</v>
      </c>
      <c r="P4" s="1">
        <v>0.753</v>
      </c>
      <c r="Q4" s="1">
        <v>0.60599999999999998</v>
      </c>
      <c r="R4" s="1">
        <v>0.23799999999999999</v>
      </c>
      <c r="S4" s="1">
        <v>0.36699999999999999</v>
      </c>
      <c r="T4" s="1">
        <v>2.3839999999999999</v>
      </c>
      <c r="U4" s="1">
        <v>0.97006999999999999</v>
      </c>
      <c r="V4">
        <v>0.42327999999999999</v>
      </c>
      <c r="X4" s="12"/>
      <c r="Y4" s="12"/>
      <c r="Z4" s="12"/>
      <c r="AA4" s="12"/>
      <c r="AB4" s="12"/>
      <c r="AC4" s="12"/>
      <c r="AD4" s="12"/>
    </row>
    <row r="5" spans="1:32" ht="30.95" customHeight="1" x14ac:dyDescent="0.25">
      <c r="A5" s="1" t="s">
        <v>23</v>
      </c>
      <c r="B5" s="1" t="s">
        <v>21</v>
      </c>
      <c r="C5" s="1">
        <v>7.5709999999999997</v>
      </c>
      <c r="D5" s="1">
        <v>3.5999999999999997E-2</v>
      </c>
      <c r="E5" s="1">
        <v>7.6429999999999998</v>
      </c>
      <c r="F5" s="1">
        <v>7.5</v>
      </c>
      <c r="G5" s="1">
        <v>11.117000000000001</v>
      </c>
      <c r="H5" s="1">
        <v>0.94199999999999995</v>
      </c>
      <c r="I5" s="1">
        <v>74.400000000000006</v>
      </c>
      <c r="J5" s="1">
        <v>0.91900000000000004</v>
      </c>
      <c r="K5" s="1">
        <v>2.5000000000000001E-2</v>
      </c>
      <c r="L5" s="1">
        <v>0.29199999999999998</v>
      </c>
      <c r="M5" s="1">
        <v>2.4300000000000002</v>
      </c>
      <c r="N5" s="1">
        <v>1.5660000000000001</v>
      </c>
      <c r="O5" s="1">
        <v>1.079</v>
      </c>
      <c r="P5" s="1">
        <v>0.81599999999999995</v>
      </c>
      <c r="Q5" s="1">
        <v>0.65300000000000002</v>
      </c>
      <c r="R5" s="1">
        <v>0.20399999999999999</v>
      </c>
      <c r="S5" s="1">
        <v>0.41299999999999998</v>
      </c>
      <c r="T5" s="1">
        <v>2.839</v>
      </c>
      <c r="U5" s="1">
        <v>1</v>
      </c>
      <c r="V5">
        <v>0.42327999999999999</v>
      </c>
      <c r="X5" s="12"/>
      <c r="Y5" s="12"/>
      <c r="Z5" s="12"/>
      <c r="AA5" s="12"/>
      <c r="AB5" s="12"/>
      <c r="AC5" s="12"/>
      <c r="AD5" s="12"/>
    </row>
    <row r="6" spans="1:32" ht="30.95" customHeight="1" x14ac:dyDescent="0.25">
      <c r="A6" s="1" t="s">
        <v>50</v>
      </c>
      <c r="B6" s="1" t="s">
        <v>34</v>
      </c>
      <c r="C6" s="1">
        <v>6.5609999999999999</v>
      </c>
      <c r="D6" s="1">
        <v>3.9E-2</v>
      </c>
      <c r="E6" s="1">
        <v>6.6369999999999996</v>
      </c>
      <c r="F6" s="1">
        <v>6.484</v>
      </c>
      <c r="G6" s="1">
        <v>11.085000000000001</v>
      </c>
      <c r="H6" s="1">
        <v>0.84399999999999997</v>
      </c>
      <c r="I6" s="1">
        <v>67.332999999999998</v>
      </c>
      <c r="J6" s="1">
        <v>0.93200000000000005</v>
      </c>
      <c r="K6" s="1">
        <v>7.3999999999999996E-2</v>
      </c>
      <c r="L6" s="1">
        <v>0.58899999999999997</v>
      </c>
      <c r="M6" s="1">
        <v>2.4300000000000002</v>
      </c>
      <c r="N6" s="1">
        <v>1.5549999999999999</v>
      </c>
      <c r="O6" s="1">
        <v>0.86</v>
      </c>
      <c r="P6" s="1">
        <v>0.59399999999999997</v>
      </c>
      <c r="Q6" s="1">
        <v>0.67</v>
      </c>
      <c r="R6" s="1">
        <v>0.23599999999999999</v>
      </c>
      <c r="S6" s="1">
        <v>0.223</v>
      </c>
      <c r="T6" s="1">
        <v>2.4220000000000002</v>
      </c>
      <c r="U6" s="1">
        <v>0.91021099999999999</v>
      </c>
      <c r="V6">
        <v>0.39153399999999999</v>
      </c>
      <c r="X6" s="12"/>
      <c r="Y6" s="12"/>
      <c r="Z6" s="12"/>
      <c r="AA6" s="12"/>
      <c r="AB6" s="12"/>
      <c r="AC6" s="12"/>
      <c r="AD6" s="12"/>
      <c r="AE6" s="12"/>
      <c r="AF6" s="12"/>
    </row>
    <row r="7" spans="1:32" ht="27" customHeight="1" x14ac:dyDescent="0.25">
      <c r="A7" s="1" t="s">
        <v>26</v>
      </c>
      <c r="B7" s="1" t="s">
        <v>21</v>
      </c>
      <c r="C7" s="1">
        <v>7.3920000000000003</v>
      </c>
      <c r="D7" s="1">
        <v>3.5000000000000003E-2</v>
      </c>
      <c r="E7" s="1">
        <v>7.4619999999999997</v>
      </c>
      <c r="F7" s="1">
        <v>7.3230000000000004</v>
      </c>
      <c r="G7" s="1">
        <v>11.053000000000001</v>
      </c>
      <c r="H7" s="1">
        <v>0.95399999999999996</v>
      </c>
      <c r="I7" s="1">
        <v>73.3</v>
      </c>
      <c r="J7" s="1">
        <v>0.96</v>
      </c>
      <c r="K7" s="1">
        <v>9.2999999999999999E-2</v>
      </c>
      <c r="L7" s="1">
        <v>0.27</v>
      </c>
      <c r="M7" s="1">
        <v>2.4300000000000002</v>
      </c>
      <c r="N7" s="1">
        <v>1.5429999999999999</v>
      </c>
      <c r="O7" s="1">
        <v>1.1080000000000001</v>
      </c>
      <c r="P7" s="1">
        <v>0.78200000000000003</v>
      </c>
      <c r="Q7" s="1">
        <v>0.70299999999999996</v>
      </c>
      <c r="R7" s="1">
        <v>0.249</v>
      </c>
      <c r="S7" s="1">
        <v>0.42699999999999999</v>
      </c>
      <c r="T7" s="1">
        <v>2.58</v>
      </c>
      <c r="U7" s="1">
        <v>0.99823899999999999</v>
      </c>
      <c r="V7">
        <v>0.42857099999999998</v>
      </c>
      <c r="X7" s="12"/>
      <c r="Y7" s="12"/>
      <c r="Z7" s="12"/>
      <c r="AA7" s="12"/>
      <c r="AB7" s="12"/>
      <c r="AC7" s="12"/>
      <c r="AD7" s="12"/>
      <c r="AE7" s="12"/>
      <c r="AF7" s="12"/>
    </row>
    <row r="8" spans="1:32" ht="24" customHeight="1" x14ac:dyDescent="0.25">
      <c r="A8" s="1" t="s">
        <v>43</v>
      </c>
      <c r="B8" s="1" t="s">
        <v>30</v>
      </c>
      <c r="C8" s="1">
        <v>6.9509999999999996</v>
      </c>
      <c r="D8" s="1">
        <v>4.9000000000000002E-2</v>
      </c>
      <c r="E8" s="1">
        <v>7.0469999999999997</v>
      </c>
      <c r="F8" s="1">
        <v>6.8559999999999999</v>
      </c>
      <c r="G8" s="1">
        <v>11.023</v>
      </c>
      <c r="H8" s="1">
        <v>0.92</v>
      </c>
      <c r="I8" s="1">
        <v>68.2</v>
      </c>
      <c r="J8" s="1">
        <v>0.83699999999999997</v>
      </c>
      <c r="K8" s="1">
        <v>9.8000000000000004E-2</v>
      </c>
      <c r="L8" s="1">
        <v>0.69799999999999995</v>
      </c>
      <c r="M8" s="1">
        <v>2.4300000000000002</v>
      </c>
      <c r="N8" s="1">
        <v>1.5329999999999999</v>
      </c>
      <c r="O8" s="1">
        <v>1.03</v>
      </c>
      <c r="P8" s="1">
        <v>0.621</v>
      </c>
      <c r="Q8" s="1">
        <v>0.55400000000000005</v>
      </c>
      <c r="R8" s="1">
        <v>0.252</v>
      </c>
      <c r="S8" s="1">
        <v>0.154</v>
      </c>
      <c r="T8" s="1">
        <v>2.8069999999999999</v>
      </c>
      <c r="U8" s="1">
        <v>0.927817</v>
      </c>
      <c r="V8">
        <v>0.42327999999999999</v>
      </c>
      <c r="X8" s="12"/>
      <c r="Y8" s="12"/>
      <c r="Z8" s="12"/>
      <c r="AA8" s="12"/>
      <c r="AB8" s="12"/>
      <c r="AC8" s="12"/>
      <c r="AD8" s="12"/>
      <c r="AE8" s="12"/>
      <c r="AF8" s="12"/>
    </row>
    <row r="9" spans="1:32" ht="23.1" customHeight="1" x14ac:dyDescent="0.25">
      <c r="A9" s="1" t="s">
        <v>105</v>
      </c>
      <c r="B9" s="1" t="s">
        <v>49</v>
      </c>
      <c r="C9" s="1">
        <v>5.4770000000000003</v>
      </c>
      <c r="D9" s="1">
        <v>4.9000000000000002E-2</v>
      </c>
      <c r="E9" s="1">
        <v>5.5730000000000004</v>
      </c>
      <c r="F9" s="1">
        <v>5.38</v>
      </c>
      <c r="G9" s="1">
        <v>11</v>
      </c>
      <c r="H9" s="1">
        <v>0.83599999999999997</v>
      </c>
      <c r="I9" s="1">
        <v>76.819999999999993</v>
      </c>
      <c r="J9" s="1">
        <v>0.71699999999999997</v>
      </c>
      <c r="K9" s="1">
        <v>6.7000000000000004E-2</v>
      </c>
      <c r="L9" s="1">
        <v>0.40300000000000002</v>
      </c>
      <c r="M9" s="1">
        <v>2.4300000000000002</v>
      </c>
      <c r="N9" s="1">
        <v>1.5249999999999999</v>
      </c>
      <c r="O9" s="1">
        <v>0.84099999999999997</v>
      </c>
      <c r="P9" s="1">
        <v>0.89300000000000002</v>
      </c>
      <c r="Q9" s="1">
        <v>0.40799999999999997</v>
      </c>
      <c r="R9" s="1">
        <v>0.23200000000000001</v>
      </c>
      <c r="S9" s="1">
        <v>0.34200000000000003</v>
      </c>
      <c r="T9" s="1">
        <v>1.236</v>
      </c>
      <c r="U9" s="1">
        <v>0.63204300000000002</v>
      </c>
      <c r="V9">
        <v>0.63204300000000002</v>
      </c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25">
      <c r="A10" s="1" t="s">
        <v>22</v>
      </c>
      <c r="B10" s="1" t="s">
        <v>21</v>
      </c>
      <c r="C10" s="1">
        <v>7.62</v>
      </c>
      <c r="D10" s="1">
        <v>3.5000000000000003E-2</v>
      </c>
      <c r="E10" s="1">
        <v>7.6870000000000003</v>
      </c>
      <c r="F10" s="1">
        <v>7.5519999999999996</v>
      </c>
      <c r="G10" s="1">
        <v>10.933</v>
      </c>
      <c r="H10" s="1">
        <v>0.95399999999999996</v>
      </c>
      <c r="I10" s="1">
        <v>72.7</v>
      </c>
      <c r="J10" s="1">
        <v>0.94599999999999995</v>
      </c>
      <c r="K10" s="1">
        <v>0.03</v>
      </c>
      <c r="L10" s="1">
        <v>0.17899999999999999</v>
      </c>
      <c r="M10" s="1">
        <v>2.4300000000000002</v>
      </c>
      <c r="N10" s="1">
        <v>1.502</v>
      </c>
      <c r="O10" s="1">
        <v>1.1080000000000001</v>
      </c>
      <c r="P10" s="1">
        <v>0.76300000000000001</v>
      </c>
      <c r="Q10" s="1">
        <v>0.68600000000000005</v>
      </c>
      <c r="R10" s="1">
        <v>0.20799999999999999</v>
      </c>
      <c r="S10" s="1">
        <v>0.48499999999999999</v>
      </c>
      <c r="T10" s="1">
        <v>2.8679999999999999</v>
      </c>
      <c r="U10" s="1">
        <v>0.975352</v>
      </c>
      <c r="V10">
        <v>0.42327999999999999</v>
      </c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x14ac:dyDescent="0.25">
      <c r="A11" s="1" t="s">
        <v>25</v>
      </c>
      <c r="B11" s="1" t="s">
        <v>21</v>
      </c>
      <c r="C11" s="1">
        <v>7.4640000000000004</v>
      </c>
      <c r="D11" s="1">
        <v>2.7E-2</v>
      </c>
      <c r="E11" s="1">
        <v>7.5179999999999998</v>
      </c>
      <c r="F11" s="1">
        <v>7.41</v>
      </c>
      <c r="G11" s="1">
        <v>10.932</v>
      </c>
      <c r="H11" s="1">
        <v>0.94199999999999995</v>
      </c>
      <c r="I11" s="1">
        <v>72.400000000000006</v>
      </c>
      <c r="J11" s="1">
        <v>0.91300000000000003</v>
      </c>
      <c r="K11" s="1">
        <v>0.17499999999999999</v>
      </c>
      <c r="L11" s="1">
        <v>0.33800000000000002</v>
      </c>
      <c r="M11" s="1">
        <v>2.4300000000000002</v>
      </c>
      <c r="N11" s="1">
        <v>1.5009999999999999</v>
      </c>
      <c r="O11" s="1">
        <v>1.079</v>
      </c>
      <c r="P11" s="1">
        <v>0.753</v>
      </c>
      <c r="Q11" s="1">
        <v>0.64700000000000002</v>
      </c>
      <c r="R11" s="1">
        <v>0.30199999999999999</v>
      </c>
      <c r="S11" s="1">
        <v>0.38400000000000001</v>
      </c>
      <c r="T11" s="1">
        <v>2.798</v>
      </c>
      <c r="U11" s="1">
        <v>0.963028</v>
      </c>
      <c r="V11">
        <v>0.42327999999999999</v>
      </c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x14ac:dyDescent="0.25">
      <c r="A12" s="1" t="s">
        <v>31</v>
      </c>
      <c r="B12" s="1" t="s">
        <v>21</v>
      </c>
      <c r="C12" s="1">
        <v>7.2679999999999998</v>
      </c>
      <c r="D12" s="1">
        <v>3.5999999999999997E-2</v>
      </c>
      <c r="E12" s="1">
        <v>7.3369999999999997</v>
      </c>
      <c r="F12" s="1">
        <v>7.1980000000000004</v>
      </c>
      <c r="G12" s="1">
        <v>10.906000000000001</v>
      </c>
      <c r="H12" s="1">
        <v>0.93400000000000005</v>
      </c>
      <c r="I12" s="1">
        <v>73.3</v>
      </c>
      <c r="J12" s="1">
        <v>0.90800000000000003</v>
      </c>
      <c r="K12" s="1">
        <v>4.2000000000000003E-2</v>
      </c>
      <c r="L12" s="1">
        <v>0.48099999999999998</v>
      </c>
      <c r="M12" s="1">
        <v>2.4300000000000002</v>
      </c>
      <c r="N12" s="1">
        <v>1.492</v>
      </c>
      <c r="O12" s="1">
        <v>1.0620000000000001</v>
      </c>
      <c r="P12" s="1">
        <v>0.78200000000000003</v>
      </c>
      <c r="Q12" s="1">
        <v>0.64</v>
      </c>
      <c r="R12" s="1">
        <v>0.215</v>
      </c>
      <c r="S12" s="1">
        <v>0.29199999999999998</v>
      </c>
      <c r="T12" s="1">
        <v>2.7839999999999998</v>
      </c>
      <c r="U12" s="1">
        <v>0.919014</v>
      </c>
      <c r="V12">
        <v>0.417989</v>
      </c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x14ac:dyDescent="0.25">
      <c r="A13" s="1" t="s">
        <v>24</v>
      </c>
      <c r="B13" s="1" t="s">
        <v>21</v>
      </c>
      <c r="C13" s="1">
        <v>7.5540000000000003</v>
      </c>
      <c r="D13" s="1">
        <v>5.8999999999999997E-2</v>
      </c>
      <c r="E13" s="1">
        <v>7.67</v>
      </c>
      <c r="F13" s="1">
        <v>7.4379999999999997</v>
      </c>
      <c r="G13" s="1">
        <v>10.878</v>
      </c>
      <c r="H13" s="1">
        <v>0.98299999999999998</v>
      </c>
      <c r="I13" s="1">
        <v>73</v>
      </c>
      <c r="J13" s="1">
        <v>0.95499999999999996</v>
      </c>
      <c r="K13" s="1">
        <v>0.16</v>
      </c>
      <c r="L13" s="1">
        <v>0.67300000000000004</v>
      </c>
      <c r="M13" s="1">
        <v>2.4300000000000002</v>
      </c>
      <c r="N13" s="1">
        <v>1.482</v>
      </c>
      <c r="O13" s="1">
        <v>1.1719999999999999</v>
      </c>
      <c r="P13" s="1">
        <v>0.77200000000000002</v>
      </c>
      <c r="Q13" s="1">
        <v>0.69799999999999995</v>
      </c>
      <c r="R13" s="1">
        <v>0.29299999999999998</v>
      </c>
      <c r="S13" s="1">
        <v>0.17</v>
      </c>
      <c r="T13" s="1">
        <v>2.9670000000000001</v>
      </c>
      <c r="U13" s="1">
        <v>0.99471799999999999</v>
      </c>
      <c r="V13">
        <v>0.42327999999999999</v>
      </c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x14ac:dyDescent="0.25">
      <c r="A14" s="1" t="s">
        <v>35</v>
      </c>
      <c r="B14" s="1" t="s">
        <v>21</v>
      </c>
      <c r="C14" s="1">
        <v>7.1550000000000002</v>
      </c>
      <c r="D14" s="1">
        <v>0.04</v>
      </c>
      <c r="E14" s="1">
        <v>7.2320000000000002</v>
      </c>
      <c r="F14" s="1">
        <v>7.077</v>
      </c>
      <c r="G14" s="1">
        <v>10.872999999999999</v>
      </c>
      <c r="H14" s="1">
        <v>0.90300000000000002</v>
      </c>
      <c r="I14" s="1">
        <v>72.5</v>
      </c>
      <c r="J14" s="1">
        <v>0.875</v>
      </c>
      <c r="K14" s="1">
        <v>1.0999999999999999E-2</v>
      </c>
      <c r="L14" s="1">
        <v>0.46</v>
      </c>
      <c r="M14" s="1">
        <v>2.4300000000000002</v>
      </c>
      <c r="N14" s="1">
        <v>1.48</v>
      </c>
      <c r="O14" s="1">
        <v>0.99299999999999999</v>
      </c>
      <c r="P14" s="1">
        <v>0.75700000000000001</v>
      </c>
      <c r="Q14" s="1">
        <v>0.6</v>
      </c>
      <c r="R14" s="1">
        <v>0.19500000000000001</v>
      </c>
      <c r="S14" s="1">
        <v>0.30599999999999999</v>
      </c>
      <c r="T14" s="1">
        <v>2.8239999999999998</v>
      </c>
      <c r="U14" s="1">
        <v>0.96478900000000001</v>
      </c>
      <c r="V14">
        <v>0.42327999999999999</v>
      </c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x14ac:dyDescent="0.25">
      <c r="A15" s="1" t="s">
        <v>48</v>
      </c>
      <c r="B15" s="1" t="s">
        <v>49</v>
      </c>
      <c r="C15" s="1">
        <v>6.5839999999999996</v>
      </c>
      <c r="D15" s="1">
        <v>3.7999999999999999E-2</v>
      </c>
      <c r="E15" s="1">
        <v>6.6589999999999998</v>
      </c>
      <c r="F15" s="1">
        <v>6.51</v>
      </c>
      <c r="G15" s="1">
        <v>10.871</v>
      </c>
      <c r="H15" s="1">
        <v>0.89800000000000002</v>
      </c>
      <c r="I15" s="1">
        <v>69.599999999999994</v>
      </c>
      <c r="J15" s="1">
        <v>0.78400000000000003</v>
      </c>
      <c r="K15" s="1">
        <v>-7.0000000000000007E-2</v>
      </c>
      <c r="L15" s="1">
        <v>0.72099999999999997</v>
      </c>
      <c r="M15" s="1">
        <v>2.4300000000000002</v>
      </c>
      <c r="N15" s="1">
        <v>1.48</v>
      </c>
      <c r="O15" s="1">
        <v>0.98199999999999998</v>
      </c>
      <c r="P15" s="1">
        <v>0.66500000000000004</v>
      </c>
      <c r="Q15" s="1">
        <v>0.49</v>
      </c>
      <c r="R15" s="1">
        <v>0.14199999999999999</v>
      </c>
      <c r="S15" s="1">
        <v>0.13900000000000001</v>
      </c>
      <c r="T15" s="1">
        <v>2.6869999999999998</v>
      </c>
      <c r="U15" s="1">
        <v>0.846831</v>
      </c>
      <c r="V15">
        <v>0.846831</v>
      </c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x14ac:dyDescent="0.25">
      <c r="A16" s="1" t="s">
        <v>27</v>
      </c>
      <c r="B16" s="1" t="s">
        <v>21</v>
      </c>
      <c r="C16" s="1">
        <v>7.3630000000000004</v>
      </c>
      <c r="D16" s="1">
        <v>3.5999999999999997E-2</v>
      </c>
      <c r="E16" s="1">
        <v>7.4329999999999998</v>
      </c>
      <c r="F16" s="1">
        <v>7.2930000000000001</v>
      </c>
      <c r="G16" s="1">
        <v>10.867000000000001</v>
      </c>
      <c r="H16" s="1">
        <v>0.93400000000000005</v>
      </c>
      <c r="I16" s="1">
        <v>72.7</v>
      </c>
      <c r="J16" s="1">
        <v>0.94499999999999995</v>
      </c>
      <c r="K16" s="1">
        <v>8.5999999999999993E-2</v>
      </c>
      <c r="L16" s="1">
        <v>0.23699999999999999</v>
      </c>
      <c r="M16" s="1">
        <v>2.4300000000000002</v>
      </c>
      <c r="N16" s="1">
        <v>1.478</v>
      </c>
      <c r="O16" s="1">
        <v>1.0620000000000001</v>
      </c>
      <c r="P16" s="1">
        <v>0.76300000000000001</v>
      </c>
      <c r="Q16" s="1">
        <v>0.68500000000000005</v>
      </c>
      <c r="R16" s="1">
        <v>0.24399999999999999</v>
      </c>
      <c r="S16" s="1">
        <v>0.44800000000000001</v>
      </c>
      <c r="T16" s="1">
        <v>2.6829999999999998</v>
      </c>
      <c r="U16" s="1">
        <v>0.97359200000000001</v>
      </c>
      <c r="V16">
        <v>0.42327999999999999</v>
      </c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x14ac:dyDescent="0.25">
      <c r="A17" s="1" t="s">
        <v>44</v>
      </c>
      <c r="B17" s="1" t="s">
        <v>21</v>
      </c>
      <c r="C17" s="1">
        <v>6.8339999999999996</v>
      </c>
      <c r="D17" s="1">
        <v>3.4000000000000002E-2</v>
      </c>
      <c r="E17" s="1">
        <v>6.9009999999999998</v>
      </c>
      <c r="F17" s="1">
        <v>6.7670000000000003</v>
      </c>
      <c r="G17" s="1">
        <v>10.823</v>
      </c>
      <c r="H17" s="1">
        <v>0.90600000000000003</v>
      </c>
      <c r="I17" s="1">
        <v>72.198999999999998</v>
      </c>
      <c r="J17" s="1">
        <v>0.78300000000000003</v>
      </c>
      <c r="K17" s="1">
        <v>-0.153</v>
      </c>
      <c r="L17" s="1">
        <v>0.64600000000000002</v>
      </c>
      <c r="M17" s="1">
        <v>2.4300000000000002</v>
      </c>
      <c r="N17" s="1">
        <v>1.4630000000000001</v>
      </c>
      <c r="O17" s="1">
        <v>0.998</v>
      </c>
      <c r="P17" s="1">
        <v>0.747</v>
      </c>
      <c r="Q17" s="1">
        <v>0.48899999999999999</v>
      </c>
      <c r="R17" s="1">
        <v>8.7999999999999995E-2</v>
      </c>
      <c r="S17" s="1">
        <v>0.187</v>
      </c>
      <c r="T17" s="1">
        <v>2.8620000000000001</v>
      </c>
      <c r="U17" s="1">
        <v>0.955986</v>
      </c>
      <c r="V17">
        <v>0.42327999999999999</v>
      </c>
      <c r="AB17" s="12"/>
      <c r="AC17" s="12"/>
      <c r="AD17" s="12"/>
      <c r="AE17" s="12"/>
      <c r="AF17" s="12"/>
    </row>
    <row r="18" spans="1:32" x14ac:dyDescent="0.25">
      <c r="A18" s="1" t="s">
        <v>74</v>
      </c>
      <c r="B18" s="1" t="s">
        <v>34</v>
      </c>
      <c r="C18" s="1">
        <v>6.1059999999999999</v>
      </c>
      <c r="D18" s="1">
        <v>6.6000000000000003E-2</v>
      </c>
      <c r="E18" s="1">
        <v>6.2350000000000003</v>
      </c>
      <c r="F18" s="1">
        <v>5.9770000000000003</v>
      </c>
      <c r="G18" s="1">
        <v>10.817</v>
      </c>
      <c r="H18" s="1">
        <v>0.84299999999999997</v>
      </c>
      <c r="I18" s="1">
        <v>66.900000000000006</v>
      </c>
      <c r="J18" s="1">
        <v>0.86699999999999999</v>
      </c>
      <c r="K18" s="1">
        <v>-0.104</v>
      </c>
      <c r="L18" s="1">
        <v>0.73599999999999999</v>
      </c>
      <c r="M18" s="1">
        <v>2.4300000000000002</v>
      </c>
      <c r="N18" s="1">
        <v>1.4610000000000001</v>
      </c>
      <c r="O18" s="1">
        <v>0.85699999999999998</v>
      </c>
      <c r="P18" s="1">
        <v>0.57999999999999996</v>
      </c>
      <c r="Q18" s="1">
        <v>0.59099999999999997</v>
      </c>
      <c r="R18" s="1">
        <v>0.12</v>
      </c>
      <c r="S18" s="1">
        <v>0.13</v>
      </c>
      <c r="T18" s="1">
        <v>2.3679999999999999</v>
      </c>
      <c r="U18" s="1">
        <v>0.76936599999999999</v>
      </c>
      <c r="V18">
        <v>0.40740700000000002</v>
      </c>
      <c r="AB18" s="13"/>
      <c r="AC18" s="13"/>
      <c r="AD18" s="13"/>
      <c r="AE18" s="13"/>
      <c r="AF18" s="13"/>
    </row>
    <row r="19" spans="1:32" x14ac:dyDescent="0.25">
      <c r="A19" s="1" t="s">
        <v>32</v>
      </c>
      <c r="B19" s="1" t="s">
        <v>30</v>
      </c>
      <c r="C19" s="1">
        <v>7.1829999999999998</v>
      </c>
      <c r="D19" s="1">
        <v>4.1000000000000002E-2</v>
      </c>
      <c r="E19" s="1">
        <v>7.2649999999999997</v>
      </c>
      <c r="F19" s="1">
        <v>7.1020000000000003</v>
      </c>
      <c r="G19" s="1">
        <v>10.795999999999999</v>
      </c>
      <c r="H19" s="1">
        <v>0.94</v>
      </c>
      <c r="I19" s="1">
        <v>73.900000000000006</v>
      </c>
      <c r="J19" s="1">
        <v>0.91400000000000003</v>
      </c>
      <c r="K19" s="1">
        <v>0.159</v>
      </c>
      <c r="L19" s="1">
        <v>0.442</v>
      </c>
      <c r="M19" s="1">
        <v>2.4300000000000002</v>
      </c>
      <c r="N19" s="1">
        <v>1.4530000000000001</v>
      </c>
      <c r="O19" s="1">
        <v>1.0760000000000001</v>
      </c>
      <c r="P19" s="1">
        <v>0.80100000000000005</v>
      </c>
      <c r="Q19" s="1">
        <v>0.64700000000000002</v>
      </c>
      <c r="R19" s="1">
        <v>0.29099999999999998</v>
      </c>
      <c r="S19" s="1">
        <v>0.317</v>
      </c>
      <c r="T19" s="1">
        <v>2.5979999999999999</v>
      </c>
      <c r="U19" s="1">
        <v>0.98063400000000001</v>
      </c>
      <c r="V19">
        <v>0.42327999999999999</v>
      </c>
    </row>
    <row r="20" spans="1:32" x14ac:dyDescent="0.25">
      <c r="A20" s="1" t="s">
        <v>36</v>
      </c>
      <c r="B20" s="1" t="s">
        <v>30</v>
      </c>
      <c r="C20" s="1">
        <v>7.1029999999999998</v>
      </c>
      <c r="D20" s="1">
        <v>4.2000000000000003E-2</v>
      </c>
      <c r="E20" s="1">
        <v>7.1849999999999996</v>
      </c>
      <c r="F20" s="1">
        <v>7.0209999999999999</v>
      </c>
      <c r="G20" s="1">
        <v>10.776</v>
      </c>
      <c r="H20" s="1">
        <v>0.92600000000000005</v>
      </c>
      <c r="I20" s="1">
        <v>73.8</v>
      </c>
      <c r="J20" s="1">
        <v>0.91500000000000004</v>
      </c>
      <c r="K20" s="1">
        <v>8.8999999999999996E-2</v>
      </c>
      <c r="L20" s="1">
        <v>0.41499999999999998</v>
      </c>
      <c r="M20" s="1">
        <v>2.4300000000000002</v>
      </c>
      <c r="N20" s="1">
        <v>1.4470000000000001</v>
      </c>
      <c r="O20" s="1">
        <v>1.044</v>
      </c>
      <c r="P20" s="1">
        <v>0.79800000000000004</v>
      </c>
      <c r="Q20" s="1">
        <v>0.64800000000000002</v>
      </c>
      <c r="R20" s="1">
        <v>0.246</v>
      </c>
      <c r="S20" s="1">
        <v>0.33500000000000002</v>
      </c>
      <c r="T20" s="1">
        <v>2.585</v>
      </c>
      <c r="U20" s="1">
        <v>0.95422499999999999</v>
      </c>
      <c r="V20">
        <v>0.42327999999999999</v>
      </c>
    </row>
    <row r="21" spans="1:32" x14ac:dyDescent="0.25">
      <c r="A21" s="1" t="s">
        <v>20</v>
      </c>
      <c r="B21" s="1" t="s">
        <v>21</v>
      </c>
      <c r="C21" s="1">
        <v>7.8419999999999996</v>
      </c>
      <c r="D21" s="1">
        <v>3.2000000000000001E-2</v>
      </c>
      <c r="E21" s="1">
        <v>7.9039999999999999</v>
      </c>
      <c r="F21" s="1">
        <v>7.78</v>
      </c>
      <c r="G21" s="1">
        <v>10.775</v>
      </c>
      <c r="H21" s="1">
        <v>0.95399999999999996</v>
      </c>
      <c r="I21" s="1">
        <v>72</v>
      </c>
      <c r="J21" s="1">
        <v>0.94899999999999995</v>
      </c>
      <c r="K21" s="1">
        <v>-9.8000000000000004E-2</v>
      </c>
      <c r="L21" s="1">
        <v>0.186</v>
      </c>
      <c r="M21" s="1">
        <v>2.4300000000000002</v>
      </c>
      <c r="N21" s="1">
        <v>1.446</v>
      </c>
      <c r="O21" s="1">
        <v>1.1060000000000001</v>
      </c>
      <c r="P21" s="1">
        <v>0.74099999999999999</v>
      </c>
      <c r="Q21" s="1">
        <v>0.69099999999999995</v>
      </c>
      <c r="R21" s="1">
        <v>0.124</v>
      </c>
      <c r="S21" s="1">
        <v>0.48099999999999998</v>
      </c>
      <c r="T21" s="1">
        <v>3.2530000000000001</v>
      </c>
      <c r="U21" s="1">
        <v>0.96126800000000001</v>
      </c>
      <c r="V21">
        <v>0.42857099999999998</v>
      </c>
    </row>
    <row r="22" spans="1:32" x14ac:dyDescent="0.25">
      <c r="A22" s="1" t="s">
        <v>51</v>
      </c>
      <c r="B22" s="1" t="s">
        <v>34</v>
      </c>
      <c r="C22" s="1">
        <v>6.4939999999999998</v>
      </c>
      <c r="D22" s="1">
        <v>5.6000000000000001E-2</v>
      </c>
      <c r="E22" s="1">
        <v>6.6040000000000001</v>
      </c>
      <c r="F22" s="1">
        <v>6.3840000000000003</v>
      </c>
      <c r="G22" s="1">
        <v>10.743</v>
      </c>
      <c r="H22" s="1">
        <v>0.89100000000000001</v>
      </c>
      <c r="I22" s="1">
        <v>66.602999999999994</v>
      </c>
      <c r="J22" s="1">
        <v>0.877</v>
      </c>
      <c r="K22" s="1">
        <v>-0.14899999999999999</v>
      </c>
      <c r="L22" s="1">
        <v>0.68400000000000005</v>
      </c>
      <c r="M22" s="1">
        <v>2.4300000000000002</v>
      </c>
      <c r="N22" s="1">
        <v>1.4350000000000001</v>
      </c>
      <c r="O22" s="1">
        <v>0.96399999999999997</v>
      </c>
      <c r="P22" s="1">
        <v>0.57099999999999995</v>
      </c>
      <c r="Q22" s="1">
        <v>0.60299999999999998</v>
      </c>
      <c r="R22" s="1">
        <v>0.09</v>
      </c>
      <c r="S22" s="1">
        <v>0.16300000000000001</v>
      </c>
      <c r="T22" s="1">
        <v>2.6680000000000001</v>
      </c>
      <c r="U22" s="1">
        <v>0.86083100000000001</v>
      </c>
      <c r="V22">
        <v>0.40211599999999997</v>
      </c>
    </row>
    <row r="23" spans="1:32" x14ac:dyDescent="0.25">
      <c r="A23" s="1" t="s">
        <v>40</v>
      </c>
      <c r="B23" s="1" t="s">
        <v>21</v>
      </c>
      <c r="C23" s="1">
        <v>7.0640000000000001</v>
      </c>
      <c r="D23" s="1">
        <v>3.7999999999999999E-2</v>
      </c>
      <c r="E23" s="1">
        <v>7.1379999999999999</v>
      </c>
      <c r="F23" s="1">
        <v>6.99</v>
      </c>
      <c r="G23" s="1">
        <v>10.707000000000001</v>
      </c>
      <c r="H23" s="1">
        <v>0.93400000000000005</v>
      </c>
      <c r="I23" s="1">
        <v>72.5</v>
      </c>
      <c r="J23" s="1">
        <v>0.85899999999999999</v>
      </c>
      <c r="K23" s="1">
        <v>0.23300000000000001</v>
      </c>
      <c r="L23" s="1">
        <v>0.45900000000000002</v>
      </c>
      <c r="M23" s="1">
        <v>2.4300000000000002</v>
      </c>
      <c r="N23" s="1">
        <v>1.423</v>
      </c>
      <c r="O23" s="1">
        <v>1.0620000000000001</v>
      </c>
      <c r="P23" s="1">
        <v>0.75700000000000001</v>
      </c>
      <c r="Q23" s="1">
        <v>0.57999999999999996</v>
      </c>
      <c r="R23" s="1">
        <v>0.34</v>
      </c>
      <c r="S23" s="1">
        <v>0.30599999999999999</v>
      </c>
      <c r="T23" s="1">
        <v>2.5960000000000001</v>
      </c>
      <c r="U23" s="1">
        <v>0.94190099999999999</v>
      </c>
      <c r="V23">
        <v>0.42327999999999999</v>
      </c>
    </row>
    <row r="24" spans="1:32" x14ac:dyDescent="0.25">
      <c r="A24" s="1" t="s">
        <v>45</v>
      </c>
      <c r="B24" s="1" t="s">
        <v>21</v>
      </c>
      <c r="C24" s="1">
        <v>6.69</v>
      </c>
      <c r="D24" s="1">
        <v>3.6999999999999998E-2</v>
      </c>
      <c r="E24" s="1">
        <v>6.7619999999999996</v>
      </c>
      <c r="F24" s="1">
        <v>6.6180000000000003</v>
      </c>
      <c r="G24" s="1">
        <v>10.704000000000001</v>
      </c>
      <c r="H24" s="1">
        <v>0.94199999999999995</v>
      </c>
      <c r="I24" s="1">
        <v>74</v>
      </c>
      <c r="J24" s="1">
        <v>0.82199999999999995</v>
      </c>
      <c r="K24" s="1">
        <v>-0.14699999999999999</v>
      </c>
      <c r="L24" s="1">
        <v>0.57099999999999995</v>
      </c>
      <c r="M24" s="1">
        <v>2.4300000000000002</v>
      </c>
      <c r="N24" s="1">
        <v>1.421</v>
      </c>
      <c r="O24" s="1">
        <v>1.081</v>
      </c>
      <c r="P24" s="1">
        <v>0.80400000000000005</v>
      </c>
      <c r="Q24" s="1">
        <v>0.53600000000000003</v>
      </c>
      <c r="R24" s="1">
        <v>9.1999999999999998E-2</v>
      </c>
      <c r="S24" s="1">
        <v>0.23499999999999999</v>
      </c>
      <c r="T24" s="1">
        <v>2.5209999999999999</v>
      </c>
      <c r="U24" s="1">
        <v>0.89612700000000001</v>
      </c>
      <c r="V24">
        <v>0.42327999999999999</v>
      </c>
    </row>
    <row r="25" spans="1:32" x14ac:dyDescent="0.25">
      <c r="A25" s="1" t="s">
        <v>47</v>
      </c>
      <c r="B25" s="1" t="s">
        <v>21</v>
      </c>
      <c r="C25" s="1">
        <v>6.6020000000000003</v>
      </c>
      <c r="D25" s="1">
        <v>4.3999999999999997E-2</v>
      </c>
      <c r="E25" s="1">
        <v>6.6879999999999997</v>
      </c>
      <c r="F25" s="1">
        <v>6.516</v>
      </c>
      <c r="G25" s="1">
        <v>10.673999999999999</v>
      </c>
      <c r="H25" s="1">
        <v>0.93100000000000005</v>
      </c>
      <c r="I25" s="1">
        <v>72.2</v>
      </c>
      <c r="J25" s="1">
        <v>0.92700000000000005</v>
      </c>
      <c r="K25" s="1">
        <v>0.13300000000000001</v>
      </c>
      <c r="L25" s="1">
        <v>0.65300000000000002</v>
      </c>
      <c r="M25" s="1">
        <v>2.4300000000000002</v>
      </c>
      <c r="N25" s="1">
        <v>1.411</v>
      </c>
      <c r="O25" s="1">
        <v>1.0549999999999999</v>
      </c>
      <c r="P25" s="1">
        <v>0.747</v>
      </c>
      <c r="Q25" s="1">
        <v>0.66400000000000003</v>
      </c>
      <c r="R25" s="1">
        <v>0.27500000000000002</v>
      </c>
      <c r="S25" s="1">
        <v>0.183</v>
      </c>
      <c r="T25" s="1">
        <v>2.2679999999999998</v>
      </c>
      <c r="U25" s="1">
        <v>0.92253499999999999</v>
      </c>
      <c r="V25">
        <v>0.39682499999999998</v>
      </c>
    </row>
    <row r="26" spans="1:32" x14ac:dyDescent="0.25">
      <c r="A26" s="1" t="s">
        <v>46</v>
      </c>
      <c r="B26" s="1" t="s">
        <v>34</v>
      </c>
      <c r="C26" s="1">
        <v>6.6470000000000002</v>
      </c>
      <c r="D26" s="1">
        <v>6.8000000000000005E-2</v>
      </c>
      <c r="E26" s="1">
        <v>6.7789999999999999</v>
      </c>
      <c r="F26" s="1">
        <v>6.5140000000000002</v>
      </c>
      <c r="G26" s="1">
        <v>10.669</v>
      </c>
      <c r="H26" s="1">
        <v>0.86199999999999999</v>
      </c>
      <c r="I26" s="1">
        <v>69.495000000000005</v>
      </c>
      <c r="J26" s="1">
        <v>0.92500000000000004</v>
      </c>
      <c r="K26" s="1">
        <v>8.8999999999999996E-2</v>
      </c>
      <c r="L26" s="1">
        <v>0.72199999999999998</v>
      </c>
      <c r="M26" s="1">
        <v>2.4300000000000002</v>
      </c>
      <c r="N26" s="1">
        <v>1.409</v>
      </c>
      <c r="O26" s="1">
        <v>0.89900000000000002</v>
      </c>
      <c r="P26" s="1">
        <v>0.66200000000000003</v>
      </c>
      <c r="Q26" s="1">
        <v>0.66100000000000003</v>
      </c>
      <c r="R26" s="1">
        <v>0.246</v>
      </c>
      <c r="S26" s="1">
        <v>0.13900000000000001</v>
      </c>
      <c r="T26" s="1">
        <v>2.6309999999999998</v>
      </c>
      <c r="U26" s="1">
        <v>0.86683100000000002</v>
      </c>
      <c r="V26">
        <v>0.40740700000000002</v>
      </c>
    </row>
    <row r="27" spans="1:32" x14ac:dyDescent="0.25">
      <c r="A27" s="1" t="s">
        <v>90</v>
      </c>
      <c r="B27" s="1" t="s">
        <v>49</v>
      </c>
      <c r="C27" s="1">
        <v>5.8449999999999998</v>
      </c>
      <c r="D27" s="1">
        <v>4.2000000000000003E-2</v>
      </c>
      <c r="E27" s="1">
        <v>5.9279999999999999</v>
      </c>
      <c r="F27" s="1">
        <v>5.7629999999999999</v>
      </c>
      <c r="G27" s="1">
        <v>10.651</v>
      </c>
      <c r="H27" s="1">
        <v>0.79900000000000004</v>
      </c>
      <c r="I27" s="1">
        <v>73.900000000000006</v>
      </c>
      <c r="J27" s="1">
        <v>0.67200000000000004</v>
      </c>
      <c r="K27" s="1">
        <v>-8.3000000000000004E-2</v>
      </c>
      <c r="L27" s="1">
        <v>0.72699999999999998</v>
      </c>
      <c r="M27" s="1">
        <v>2.4300000000000002</v>
      </c>
      <c r="N27" s="1">
        <v>1.403</v>
      </c>
      <c r="O27" s="1">
        <v>0.75800000000000001</v>
      </c>
      <c r="P27" s="1">
        <v>0.80100000000000005</v>
      </c>
      <c r="Q27" s="1">
        <v>0.35299999999999998</v>
      </c>
      <c r="R27" s="1">
        <v>0.13400000000000001</v>
      </c>
      <c r="S27" s="1">
        <v>0.13500000000000001</v>
      </c>
      <c r="T27" s="1">
        <v>2.262</v>
      </c>
      <c r="U27" s="1">
        <v>0.63204300000000002</v>
      </c>
      <c r="V27">
        <v>0.63204300000000002</v>
      </c>
    </row>
    <row r="28" spans="1:32" x14ac:dyDescent="0.25">
      <c r="A28" s="1" t="s">
        <v>29</v>
      </c>
      <c r="B28" s="1" t="s">
        <v>30</v>
      </c>
      <c r="C28" s="1">
        <v>7.2770000000000001</v>
      </c>
      <c r="D28" s="1">
        <v>0.04</v>
      </c>
      <c r="E28" s="1">
        <v>7.3550000000000004</v>
      </c>
      <c r="F28" s="1">
        <v>7.1980000000000004</v>
      </c>
      <c r="G28" s="1">
        <v>10.643000000000001</v>
      </c>
      <c r="H28" s="1">
        <v>0.94799999999999995</v>
      </c>
      <c r="I28" s="1">
        <v>73.400000000000006</v>
      </c>
      <c r="J28" s="1">
        <v>0.92900000000000005</v>
      </c>
      <c r="K28" s="1">
        <v>0.13400000000000001</v>
      </c>
      <c r="L28" s="1">
        <v>0.24199999999999999</v>
      </c>
      <c r="M28" s="1">
        <v>2.4300000000000002</v>
      </c>
      <c r="N28" s="1">
        <v>1.4</v>
      </c>
      <c r="O28" s="1">
        <v>1.0940000000000001</v>
      </c>
      <c r="P28" s="1">
        <v>0.78500000000000003</v>
      </c>
      <c r="Q28" s="1">
        <v>0.66500000000000004</v>
      </c>
      <c r="R28" s="1">
        <v>0.27600000000000002</v>
      </c>
      <c r="S28" s="1">
        <v>0.44500000000000001</v>
      </c>
      <c r="T28" s="1">
        <v>2.6120000000000001</v>
      </c>
      <c r="U28" s="1">
        <v>0.955986</v>
      </c>
      <c r="V28">
        <v>0.42327999999999999</v>
      </c>
    </row>
    <row r="29" spans="1:32" x14ac:dyDescent="0.25">
      <c r="A29" s="1" t="s">
        <v>53</v>
      </c>
      <c r="B29" s="1" t="s">
        <v>21</v>
      </c>
      <c r="C29" s="1">
        <v>6.4829999999999997</v>
      </c>
      <c r="D29" s="1">
        <v>4.4999999999999998E-2</v>
      </c>
      <c r="E29" s="1">
        <v>6.5720000000000001</v>
      </c>
      <c r="F29" s="1">
        <v>6.3949999999999996</v>
      </c>
      <c r="G29" s="1">
        <v>10.622999999999999</v>
      </c>
      <c r="H29" s="1">
        <v>0.88</v>
      </c>
      <c r="I29" s="1">
        <v>73.8</v>
      </c>
      <c r="J29" s="1">
        <v>0.69299999999999995</v>
      </c>
      <c r="K29" s="1">
        <v>-8.4000000000000005E-2</v>
      </c>
      <c r="L29" s="1">
        <v>0.86599999999999999</v>
      </c>
      <c r="M29" s="1">
        <v>2.4300000000000002</v>
      </c>
      <c r="N29" s="1">
        <v>1.393</v>
      </c>
      <c r="O29" s="1">
        <v>0.94</v>
      </c>
      <c r="P29" s="1">
        <v>0.79800000000000004</v>
      </c>
      <c r="Q29" s="1">
        <v>0.379</v>
      </c>
      <c r="R29" s="1">
        <v>0.13300000000000001</v>
      </c>
      <c r="S29" s="1">
        <v>4.7E-2</v>
      </c>
      <c r="T29" s="1">
        <v>2.794</v>
      </c>
      <c r="U29" s="1">
        <v>0.88204199999999999</v>
      </c>
      <c r="V29">
        <v>0.42327999999999999</v>
      </c>
    </row>
    <row r="30" spans="1:32" x14ac:dyDescent="0.25">
      <c r="A30" s="1" t="s">
        <v>84</v>
      </c>
      <c r="B30" s="1" t="s">
        <v>49</v>
      </c>
      <c r="C30" s="1">
        <v>5.94</v>
      </c>
      <c r="D30" s="1">
        <v>0.04</v>
      </c>
      <c r="E30" s="1">
        <v>6.02</v>
      </c>
      <c r="F30" s="1">
        <v>5.8609999999999998</v>
      </c>
      <c r="G30" s="1">
        <v>10.611000000000001</v>
      </c>
      <c r="H30" s="1">
        <v>0.88400000000000001</v>
      </c>
      <c r="I30" s="1">
        <v>75.099999999999994</v>
      </c>
      <c r="J30" s="1">
        <v>0.79600000000000004</v>
      </c>
      <c r="K30" s="1">
        <v>-0.25800000000000001</v>
      </c>
      <c r="L30" s="1">
        <v>0.63800000000000001</v>
      </c>
      <c r="M30" s="1">
        <v>2.4300000000000002</v>
      </c>
      <c r="N30" s="1">
        <v>1.389</v>
      </c>
      <c r="O30" s="1">
        <v>0.94899999999999995</v>
      </c>
      <c r="P30" s="1">
        <v>0.83799999999999997</v>
      </c>
      <c r="Q30" s="1">
        <v>0.504</v>
      </c>
      <c r="R30" s="1">
        <v>0.02</v>
      </c>
      <c r="S30" s="1">
        <v>0.192</v>
      </c>
      <c r="T30" s="1">
        <v>2.048</v>
      </c>
      <c r="U30" s="1">
        <v>0.934859</v>
      </c>
      <c r="V30">
        <v>0.42327999999999999</v>
      </c>
    </row>
    <row r="31" spans="1:32" x14ac:dyDescent="0.25">
      <c r="A31" s="1" t="s">
        <v>102</v>
      </c>
      <c r="B31" s="1" t="s">
        <v>21</v>
      </c>
      <c r="C31" s="1">
        <v>5.5359999999999996</v>
      </c>
      <c r="D31" s="1">
        <v>5.0999999999999997E-2</v>
      </c>
      <c r="E31" s="1">
        <v>5.6360000000000001</v>
      </c>
      <c r="F31" s="1">
        <v>5.4349999999999996</v>
      </c>
      <c r="G31" s="1">
        <v>10.576000000000001</v>
      </c>
      <c r="H31" s="1">
        <v>0.82</v>
      </c>
      <c r="I31" s="1">
        <v>73.897999999999996</v>
      </c>
      <c r="J31" s="1">
        <v>0.79500000000000004</v>
      </c>
      <c r="K31" s="1">
        <v>1.2E-2</v>
      </c>
      <c r="L31" s="1">
        <v>0.626</v>
      </c>
      <c r="M31" s="1">
        <v>2.4300000000000002</v>
      </c>
      <c r="N31" s="1">
        <v>1.377</v>
      </c>
      <c r="O31" s="1">
        <v>0.80600000000000005</v>
      </c>
      <c r="P31" s="1">
        <v>0.80100000000000005</v>
      </c>
      <c r="Q31" s="1">
        <v>0.503</v>
      </c>
      <c r="R31" s="1">
        <v>0.19600000000000001</v>
      </c>
      <c r="S31" s="1">
        <v>0.2</v>
      </c>
      <c r="T31" s="1">
        <v>1.653</v>
      </c>
      <c r="U31" s="1">
        <v>0.63204300000000002</v>
      </c>
      <c r="V31">
        <v>0.63204300000000002</v>
      </c>
    </row>
    <row r="32" spans="1:32" x14ac:dyDescent="0.25">
      <c r="A32" s="1" t="s">
        <v>65</v>
      </c>
      <c r="B32" s="1" t="s">
        <v>21</v>
      </c>
      <c r="C32" s="1">
        <v>6.2229999999999999</v>
      </c>
      <c r="D32" s="1">
        <v>4.9000000000000002E-2</v>
      </c>
      <c r="E32" s="1">
        <v>6.319</v>
      </c>
      <c r="F32" s="1">
        <v>6.1280000000000001</v>
      </c>
      <c r="G32" s="1">
        <v>10.576000000000001</v>
      </c>
      <c r="H32" s="1">
        <v>0.80200000000000005</v>
      </c>
      <c r="I32" s="1">
        <v>73.897999999999996</v>
      </c>
      <c r="J32" s="1">
        <v>0.76300000000000001</v>
      </c>
      <c r="K32" s="1">
        <v>-1.4999999999999999E-2</v>
      </c>
      <c r="L32" s="1">
        <v>0.84399999999999997</v>
      </c>
      <c r="M32" s="1">
        <v>2.4300000000000002</v>
      </c>
      <c r="N32" s="1">
        <v>1.377</v>
      </c>
      <c r="O32" s="1">
        <v>0.76500000000000001</v>
      </c>
      <c r="P32" s="1">
        <v>0.80100000000000005</v>
      </c>
      <c r="Q32" s="1">
        <v>0.46400000000000002</v>
      </c>
      <c r="R32" s="1">
        <v>0.17799999999999999</v>
      </c>
      <c r="S32" s="1">
        <v>6.0999999999999999E-2</v>
      </c>
      <c r="T32" s="1">
        <v>2.5779999999999998</v>
      </c>
      <c r="U32" s="1">
        <v>0.88380300000000001</v>
      </c>
      <c r="V32">
        <v>0.42327999999999999</v>
      </c>
    </row>
    <row r="33" spans="1:22" x14ac:dyDescent="0.25">
      <c r="A33" s="1" t="s">
        <v>33</v>
      </c>
      <c r="B33" s="1" t="s">
        <v>34</v>
      </c>
      <c r="C33" s="1">
        <v>7.157</v>
      </c>
      <c r="D33" s="1">
        <v>3.4000000000000002E-2</v>
      </c>
      <c r="E33" s="1">
        <v>7.2240000000000002</v>
      </c>
      <c r="F33" s="1">
        <v>7.09</v>
      </c>
      <c r="G33" s="1">
        <v>10.574999999999999</v>
      </c>
      <c r="H33" s="1">
        <v>0.93899999999999995</v>
      </c>
      <c r="I33" s="1">
        <v>73.503</v>
      </c>
      <c r="J33" s="1">
        <v>0.8</v>
      </c>
      <c r="K33" s="1">
        <v>3.1E-2</v>
      </c>
      <c r="L33" s="1">
        <v>0.753</v>
      </c>
      <c r="M33" s="1">
        <v>2.4300000000000002</v>
      </c>
      <c r="N33" s="1">
        <v>1.3759999999999999</v>
      </c>
      <c r="O33" s="1">
        <v>1.0740000000000001</v>
      </c>
      <c r="P33" s="1">
        <v>0.78800000000000003</v>
      </c>
      <c r="Q33" s="1">
        <v>0.50900000000000001</v>
      </c>
      <c r="R33" s="1">
        <v>0.20799999999999999</v>
      </c>
      <c r="S33" s="1">
        <v>0.11899999999999999</v>
      </c>
      <c r="T33" s="1">
        <v>3.0830000000000002</v>
      </c>
      <c r="U33" s="1">
        <v>0.92429600000000001</v>
      </c>
      <c r="V33">
        <v>0.41269800000000001</v>
      </c>
    </row>
    <row r="34" spans="1:22" x14ac:dyDescent="0.25">
      <c r="A34" s="1" t="s">
        <v>52</v>
      </c>
      <c r="B34" s="1" t="s">
        <v>21</v>
      </c>
      <c r="C34" s="1">
        <v>6.4909999999999997</v>
      </c>
      <c r="D34" s="1">
        <v>4.2000000000000003E-2</v>
      </c>
      <c r="E34" s="1">
        <v>6.5739999999999998</v>
      </c>
      <c r="F34" s="1">
        <v>6.4080000000000004</v>
      </c>
      <c r="G34" s="1">
        <v>10.571</v>
      </c>
      <c r="H34" s="1">
        <v>0.93200000000000005</v>
      </c>
      <c r="I34" s="1">
        <v>74.7</v>
      </c>
      <c r="J34" s="1">
        <v>0.76100000000000001</v>
      </c>
      <c r="K34" s="1">
        <v>-8.1000000000000003E-2</v>
      </c>
      <c r="L34" s="1">
        <v>0.745</v>
      </c>
      <c r="M34" s="1">
        <v>2.4300000000000002</v>
      </c>
      <c r="N34" s="1">
        <v>1.375</v>
      </c>
      <c r="O34" s="1">
        <v>1.0569999999999999</v>
      </c>
      <c r="P34" s="1">
        <v>0.82599999999999996</v>
      </c>
      <c r="Q34" s="1">
        <v>0.46200000000000002</v>
      </c>
      <c r="R34" s="1">
        <v>0.13500000000000001</v>
      </c>
      <c r="S34" s="1">
        <v>0.124</v>
      </c>
      <c r="T34" s="1">
        <v>2.5129999999999999</v>
      </c>
      <c r="U34" s="1">
        <v>0.899648</v>
      </c>
      <c r="V34">
        <v>0.417989</v>
      </c>
    </row>
    <row r="35" spans="1:22" x14ac:dyDescent="0.25">
      <c r="A35" s="1" t="s">
        <v>41</v>
      </c>
      <c r="B35" s="1" t="s">
        <v>42</v>
      </c>
      <c r="C35" s="1">
        <v>6.9649999999999999</v>
      </c>
      <c r="D35" s="1">
        <v>4.9000000000000002E-2</v>
      </c>
      <c r="E35" s="1">
        <v>7.0620000000000003</v>
      </c>
      <c r="F35" s="1">
        <v>6.8680000000000003</v>
      </c>
      <c r="G35" s="1">
        <v>10.555999999999999</v>
      </c>
      <c r="H35" s="1">
        <v>0.94699999999999995</v>
      </c>
      <c r="I35" s="1">
        <v>70.807000000000002</v>
      </c>
      <c r="J35" s="1">
        <v>0.85799999999999998</v>
      </c>
      <c r="K35" s="1">
        <v>-0.20799999999999999</v>
      </c>
      <c r="L35" s="1">
        <v>0.86799999999999999</v>
      </c>
      <c r="M35" s="1">
        <v>2.4300000000000002</v>
      </c>
      <c r="N35" s="1">
        <v>1.37</v>
      </c>
      <c r="O35" s="1">
        <v>1.0900000000000001</v>
      </c>
      <c r="P35" s="1">
        <v>0.70299999999999996</v>
      </c>
      <c r="Q35" s="1">
        <v>0.57999999999999996</v>
      </c>
      <c r="R35" s="1">
        <v>5.1999999999999998E-2</v>
      </c>
      <c r="S35" s="1">
        <v>4.5999999999999999E-2</v>
      </c>
      <c r="T35" s="1">
        <v>3.1240000000000001</v>
      </c>
      <c r="U35" s="1">
        <v>0.846831</v>
      </c>
      <c r="V35">
        <v>0.846831</v>
      </c>
    </row>
    <row r="36" spans="1:22" x14ac:dyDescent="0.25">
      <c r="A36" s="1" t="s">
        <v>54</v>
      </c>
      <c r="B36" s="1" t="s">
        <v>42</v>
      </c>
      <c r="C36" s="1">
        <v>6.4610000000000003</v>
      </c>
      <c r="D36" s="1">
        <v>4.2999999999999997E-2</v>
      </c>
      <c r="E36" s="1">
        <v>6.5460000000000003</v>
      </c>
      <c r="F36" s="1">
        <v>6.3760000000000003</v>
      </c>
      <c r="G36" s="1">
        <v>10.529</v>
      </c>
      <c r="H36" s="1">
        <v>0.94799999999999995</v>
      </c>
      <c r="I36" s="1">
        <v>71.400000000000006</v>
      </c>
      <c r="J36" s="1">
        <v>0.94899999999999995</v>
      </c>
      <c r="K36" s="1">
        <v>-0.10100000000000001</v>
      </c>
      <c r="L36" s="1">
        <v>0.80600000000000005</v>
      </c>
      <c r="M36" s="1">
        <v>2.4300000000000002</v>
      </c>
      <c r="N36" s="1">
        <v>1.36</v>
      </c>
      <c r="O36" s="1">
        <v>1.093</v>
      </c>
      <c r="P36" s="1">
        <v>0.72199999999999998</v>
      </c>
      <c r="Q36" s="1">
        <v>0.69</v>
      </c>
      <c r="R36" s="1">
        <v>0.122</v>
      </c>
      <c r="S36" s="1">
        <v>8.5000000000000006E-2</v>
      </c>
      <c r="T36" s="1">
        <v>2.3879999999999999</v>
      </c>
      <c r="U36" s="1">
        <v>0.92253499999999999</v>
      </c>
      <c r="V36">
        <v>0.42857099999999998</v>
      </c>
    </row>
    <row r="37" spans="1:22" x14ac:dyDescent="0.25">
      <c r="A37" s="1" t="s">
        <v>64</v>
      </c>
      <c r="B37" s="1" t="s">
        <v>42</v>
      </c>
      <c r="C37" s="1">
        <v>6.2549999999999999</v>
      </c>
      <c r="D37" s="1">
        <v>4.4999999999999998E-2</v>
      </c>
      <c r="E37" s="1">
        <v>6.3440000000000003</v>
      </c>
      <c r="F37" s="1">
        <v>6.1669999999999998</v>
      </c>
      <c r="G37" s="1">
        <v>10.499000000000001</v>
      </c>
      <c r="H37" s="1">
        <v>0.93500000000000005</v>
      </c>
      <c r="I37" s="1">
        <v>67.906000000000006</v>
      </c>
      <c r="J37" s="1">
        <v>0.77300000000000002</v>
      </c>
      <c r="K37" s="1">
        <v>-0.20300000000000001</v>
      </c>
      <c r="L37" s="1">
        <v>0.82599999999999996</v>
      </c>
      <c r="M37" s="1">
        <v>2.4300000000000002</v>
      </c>
      <c r="N37" s="1">
        <v>1.35</v>
      </c>
      <c r="O37" s="1">
        <v>1.0649999999999999</v>
      </c>
      <c r="P37" s="1">
        <v>0.61199999999999999</v>
      </c>
      <c r="Q37" s="1">
        <v>0.47599999999999998</v>
      </c>
      <c r="R37" s="1">
        <v>5.6000000000000001E-2</v>
      </c>
      <c r="S37" s="1">
        <v>7.2999999999999995E-2</v>
      </c>
      <c r="T37" s="1">
        <v>2.6240000000000001</v>
      </c>
      <c r="U37" s="1">
        <v>0.846831</v>
      </c>
      <c r="V37">
        <v>0.42857099999999998</v>
      </c>
    </row>
    <row r="38" spans="1:22" x14ac:dyDescent="0.25">
      <c r="A38" s="1" t="s">
        <v>66</v>
      </c>
      <c r="B38" s="1" t="s">
        <v>42</v>
      </c>
      <c r="C38" s="1">
        <v>6.1890000000000001</v>
      </c>
      <c r="D38" s="1">
        <v>3.7999999999999999E-2</v>
      </c>
      <c r="E38" s="1">
        <v>6.2629999999999999</v>
      </c>
      <c r="F38" s="1">
        <v>6.1150000000000002</v>
      </c>
      <c r="G38" s="1">
        <v>10.481</v>
      </c>
      <c r="H38" s="1">
        <v>0.94099999999999995</v>
      </c>
      <c r="I38" s="1">
        <v>68.8</v>
      </c>
      <c r="J38" s="1">
        <v>0.90900000000000003</v>
      </c>
      <c r="K38" s="1">
        <v>-0.106</v>
      </c>
      <c r="L38" s="1">
        <v>0.52700000000000002</v>
      </c>
      <c r="M38" s="1">
        <v>2.4300000000000002</v>
      </c>
      <c r="N38" s="1">
        <v>1.3440000000000001</v>
      </c>
      <c r="O38" s="1">
        <v>1.079</v>
      </c>
      <c r="P38" s="1">
        <v>0.64</v>
      </c>
      <c r="Q38" s="1">
        <v>0.64100000000000001</v>
      </c>
      <c r="R38" s="1">
        <v>0.11899999999999999</v>
      </c>
      <c r="S38" s="1">
        <v>0.26300000000000001</v>
      </c>
      <c r="T38" s="1">
        <v>2.1030000000000002</v>
      </c>
      <c r="U38" s="1">
        <v>0.87323899999999999</v>
      </c>
      <c r="V38">
        <v>0.42857099999999998</v>
      </c>
    </row>
    <row r="39" spans="1:22" x14ac:dyDescent="0.25">
      <c r="A39" s="1" t="s">
        <v>86</v>
      </c>
      <c r="B39" s="1" t="s">
        <v>21</v>
      </c>
      <c r="C39" s="1">
        <v>5.9290000000000003</v>
      </c>
      <c r="D39" s="1">
        <v>5.5E-2</v>
      </c>
      <c r="E39" s="1">
        <v>6.0369999999999999</v>
      </c>
      <c r="F39" s="1">
        <v>5.8209999999999997</v>
      </c>
      <c r="G39" s="1">
        <v>10.420999999999999</v>
      </c>
      <c r="H39" s="1">
        <v>0.879</v>
      </c>
      <c r="I39" s="1">
        <v>72.599999999999994</v>
      </c>
      <c r="J39" s="1">
        <v>0.89200000000000002</v>
      </c>
      <c r="K39" s="1">
        <v>-0.24399999999999999</v>
      </c>
      <c r="L39" s="1">
        <v>0.88700000000000001</v>
      </c>
      <c r="M39" s="1">
        <v>2.4300000000000002</v>
      </c>
      <c r="N39" s="1">
        <v>1.323</v>
      </c>
      <c r="O39" s="1">
        <v>0.93899999999999995</v>
      </c>
      <c r="P39" s="1">
        <v>0.76</v>
      </c>
      <c r="Q39" s="1">
        <v>0.621</v>
      </c>
      <c r="R39" s="1">
        <v>2.9000000000000001E-2</v>
      </c>
      <c r="S39" s="1">
        <v>3.3000000000000002E-2</v>
      </c>
      <c r="T39" s="1">
        <v>2.2250000000000001</v>
      </c>
      <c r="U39" s="1">
        <v>0.830986</v>
      </c>
      <c r="V39">
        <v>0.40211599999999997</v>
      </c>
    </row>
    <row r="40" spans="1:22" x14ac:dyDescent="0.25">
      <c r="A40" s="1" t="s">
        <v>71</v>
      </c>
      <c r="B40" s="1" t="s">
        <v>42</v>
      </c>
      <c r="C40" s="1">
        <v>6.1660000000000004</v>
      </c>
      <c r="D40" s="1">
        <v>0.04</v>
      </c>
      <c r="E40" s="1">
        <v>6.2450000000000001</v>
      </c>
      <c r="F40" s="1">
        <v>6.0869999999999997</v>
      </c>
      <c r="G40" s="1">
        <v>10.382</v>
      </c>
      <c r="H40" s="1">
        <v>0.89800000000000002</v>
      </c>
      <c r="I40" s="1">
        <v>69.701999999999998</v>
      </c>
      <c r="J40" s="1">
        <v>0.84099999999999997</v>
      </c>
      <c r="K40" s="1">
        <v>-0.16500000000000001</v>
      </c>
      <c r="L40" s="1">
        <v>0.73499999999999999</v>
      </c>
      <c r="M40" s="1">
        <v>2.4300000000000002</v>
      </c>
      <c r="N40" s="1">
        <v>1.3089999999999999</v>
      </c>
      <c r="O40" s="1">
        <v>0.98199999999999998</v>
      </c>
      <c r="P40" s="1">
        <v>0.66800000000000004</v>
      </c>
      <c r="Q40" s="1">
        <v>0.55800000000000005</v>
      </c>
      <c r="R40" s="1">
        <v>0.08</v>
      </c>
      <c r="S40" s="1">
        <v>0.13</v>
      </c>
      <c r="T40" s="1">
        <v>2.4380000000000002</v>
      </c>
      <c r="U40" s="1">
        <v>0.84859200000000001</v>
      </c>
      <c r="V40">
        <v>0.42857099999999998</v>
      </c>
    </row>
    <row r="41" spans="1:22" x14ac:dyDescent="0.25">
      <c r="A41" s="1" t="s">
        <v>60</v>
      </c>
      <c r="B41" s="1" t="s">
        <v>42</v>
      </c>
      <c r="C41" s="1">
        <v>6.3310000000000004</v>
      </c>
      <c r="D41" s="1">
        <v>4.1000000000000002E-2</v>
      </c>
      <c r="E41" s="1">
        <v>6.4109999999999996</v>
      </c>
      <c r="F41" s="1">
        <v>6.2510000000000003</v>
      </c>
      <c r="G41" s="1">
        <v>10.369</v>
      </c>
      <c r="H41" s="1">
        <v>0.93600000000000005</v>
      </c>
      <c r="I41" s="1">
        <v>69.200999999999993</v>
      </c>
      <c r="J41" s="1">
        <v>0.76600000000000001</v>
      </c>
      <c r="K41" s="1">
        <v>-0.124</v>
      </c>
      <c r="L41" s="1">
        <v>0.91100000000000003</v>
      </c>
      <c r="M41" s="1">
        <v>2.4300000000000002</v>
      </c>
      <c r="N41" s="1">
        <v>1.304</v>
      </c>
      <c r="O41" s="1">
        <v>1.0660000000000001</v>
      </c>
      <c r="P41" s="1">
        <v>0.65300000000000002</v>
      </c>
      <c r="Q41" s="1">
        <v>0.46800000000000003</v>
      </c>
      <c r="R41" s="1">
        <v>0.107</v>
      </c>
      <c r="S41" s="1">
        <v>1.7999999999999999E-2</v>
      </c>
      <c r="T41" s="1">
        <v>2.714</v>
      </c>
      <c r="U41" s="1">
        <v>0.846831</v>
      </c>
      <c r="V41">
        <v>0.846831</v>
      </c>
    </row>
    <row r="42" spans="1:22" x14ac:dyDescent="0.25">
      <c r="A42" s="1" t="s">
        <v>81</v>
      </c>
      <c r="B42" s="1" t="s">
        <v>42</v>
      </c>
      <c r="C42" s="1">
        <v>5.992</v>
      </c>
      <c r="D42" s="1">
        <v>4.7E-2</v>
      </c>
      <c r="E42" s="1">
        <v>6.085</v>
      </c>
      <c r="F42" s="1">
        <v>5.899</v>
      </c>
      <c r="G42" s="1">
        <v>10.358000000000001</v>
      </c>
      <c r="H42" s="1">
        <v>0.94299999999999995</v>
      </c>
      <c r="I42" s="1">
        <v>68</v>
      </c>
      <c r="J42" s="1">
        <v>0.755</v>
      </c>
      <c r="K42" s="1">
        <v>-0.186</v>
      </c>
      <c r="L42" s="1">
        <v>0.876</v>
      </c>
      <c r="M42" s="1">
        <v>2.4300000000000002</v>
      </c>
      <c r="N42" s="1">
        <v>1.3009999999999999</v>
      </c>
      <c r="O42" s="1">
        <v>1.083</v>
      </c>
      <c r="P42" s="1">
        <v>0.61499999999999999</v>
      </c>
      <c r="Q42" s="1">
        <v>0.45400000000000001</v>
      </c>
      <c r="R42" s="1">
        <v>6.7000000000000004E-2</v>
      </c>
      <c r="S42" s="1">
        <v>0.04</v>
      </c>
      <c r="T42" s="1">
        <v>2.4319999999999999</v>
      </c>
      <c r="U42" s="1">
        <v>0.79577500000000001</v>
      </c>
      <c r="V42">
        <v>0.42327999999999999</v>
      </c>
    </row>
    <row r="43" spans="1:22" x14ac:dyDescent="0.25">
      <c r="A43" s="1" t="s">
        <v>67</v>
      </c>
      <c r="B43" s="1" t="s">
        <v>39</v>
      </c>
      <c r="C43" s="1">
        <v>6.18</v>
      </c>
      <c r="D43" s="1">
        <v>7.2999999999999995E-2</v>
      </c>
      <c r="E43" s="1">
        <v>6.3230000000000004</v>
      </c>
      <c r="F43" s="1">
        <v>6.0359999999999996</v>
      </c>
      <c r="G43" s="1">
        <v>10.35</v>
      </c>
      <c r="H43" s="1">
        <v>0.89600000000000002</v>
      </c>
      <c r="I43" s="1">
        <v>69.652000000000001</v>
      </c>
      <c r="J43" s="1">
        <v>0.872</v>
      </c>
      <c r="K43" s="1">
        <v>-0.16600000000000001</v>
      </c>
      <c r="L43" s="1">
        <v>0.85599999999999998</v>
      </c>
      <c r="M43" s="1">
        <v>2.4300000000000002</v>
      </c>
      <c r="N43" s="1">
        <v>1.298</v>
      </c>
      <c r="O43" s="1">
        <v>0.97599999999999998</v>
      </c>
      <c r="P43" s="1">
        <v>0.66700000000000004</v>
      </c>
      <c r="Q43" s="1">
        <v>0.59599999999999997</v>
      </c>
      <c r="R43" s="1">
        <v>7.9000000000000001E-2</v>
      </c>
      <c r="S43" s="1">
        <v>5.2999999999999999E-2</v>
      </c>
      <c r="T43" s="1">
        <v>2.5089999999999999</v>
      </c>
      <c r="U43" s="1">
        <v>0.72359200000000001</v>
      </c>
      <c r="V43">
        <v>0.40211599999999997</v>
      </c>
    </row>
    <row r="44" spans="1:22" x14ac:dyDescent="0.25">
      <c r="A44" s="1" t="s">
        <v>79</v>
      </c>
      <c r="B44" s="1" t="s">
        <v>42</v>
      </c>
      <c r="C44" s="1">
        <v>6.032</v>
      </c>
      <c r="D44" s="1">
        <v>3.5999999999999997E-2</v>
      </c>
      <c r="E44" s="1">
        <v>6.1029999999999998</v>
      </c>
      <c r="F44" s="1">
        <v>5.9610000000000003</v>
      </c>
      <c r="G44" s="1">
        <v>10.315</v>
      </c>
      <c r="H44" s="1">
        <v>0.92700000000000005</v>
      </c>
      <c r="I44" s="1">
        <v>67.099999999999994</v>
      </c>
      <c r="J44" s="1">
        <v>0.71499999999999997</v>
      </c>
      <c r="K44" s="1">
        <v>-0.16200000000000001</v>
      </c>
      <c r="L44" s="1">
        <v>0.8</v>
      </c>
      <c r="M44" s="1">
        <v>2.4300000000000002</v>
      </c>
      <c r="N44" s="1">
        <v>1.2849999999999999</v>
      </c>
      <c r="O44" s="1">
        <v>1.0469999999999999</v>
      </c>
      <c r="P44" s="1">
        <v>0.58699999999999997</v>
      </c>
      <c r="Q44" s="1">
        <v>0.40500000000000003</v>
      </c>
      <c r="R44" s="1">
        <v>8.2000000000000003E-2</v>
      </c>
      <c r="S44" s="1">
        <v>8.8999999999999996E-2</v>
      </c>
      <c r="T44" s="1">
        <v>2.536</v>
      </c>
      <c r="U44" s="1">
        <v>0.82570399999999999</v>
      </c>
      <c r="V44">
        <v>0.42857099999999998</v>
      </c>
    </row>
    <row r="45" spans="1:22" x14ac:dyDescent="0.25">
      <c r="A45" s="1" t="s">
        <v>73</v>
      </c>
      <c r="B45" s="1" t="s">
        <v>42</v>
      </c>
      <c r="C45" s="1">
        <v>6.14</v>
      </c>
      <c r="D45" s="1">
        <v>5.7000000000000002E-2</v>
      </c>
      <c r="E45" s="1">
        <v>6.2530000000000001</v>
      </c>
      <c r="F45" s="1">
        <v>6.0270000000000001</v>
      </c>
      <c r="G45" s="1">
        <v>10.284000000000001</v>
      </c>
      <c r="H45" s="1">
        <v>0.83199999999999996</v>
      </c>
      <c r="I45" s="1">
        <v>67.355000000000004</v>
      </c>
      <c r="J45" s="1">
        <v>0.84499999999999997</v>
      </c>
      <c r="K45" s="1">
        <v>-0.219</v>
      </c>
      <c r="L45" s="1">
        <v>0.93799999999999994</v>
      </c>
      <c r="M45" s="1">
        <v>2.4300000000000002</v>
      </c>
      <c r="N45" s="1">
        <v>1.2749999999999999</v>
      </c>
      <c r="O45" s="1">
        <v>0.83199999999999996</v>
      </c>
      <c r="P45" s="1">
        <v>0.59499999999999997</v>
      </c>
      <c r="Q45" s="1">
        <v>0.56399999999999995</v>
      </c>
      <c r="R45" s="1">
        <v>4.4999999999999998E-2</v>
      </c>
      <c r="S45" s="1">
        <v>1E-3</v>
      </c>
      <c r="T45" s="1">
        <v>2.83</v>
      </c>
      <c r="U45" s="1">
        <v>0.75176100000000001</v>
      </c>
      <c r="V45">
        <v>0.42327999999999999</v>
      </c>
    </row>
    <row r="46" spans="1:22" x14ac:dyDescent="0.25">
      <c r="A46" s="1" t="s">
        <v>96</v>
      </c>
      <c r="B46" s="1" t="s">
        <v>21</v>
      </c>
      <c r="C46" s="1">
        <v>5.7229999999999999</v>
      </c>
      <c r="D46" s="1">
        <v>4.5999999999999999E-2</v>
      </c>
      <c r="E46" s="1">
        <v>5.8129999999999997</v>
      </c>
      <c r="F46" s="1">
        <v>5.6319999999999997</v>
      </c>
      <c r="G46" s="1">
        <v>10.279</v>
      </c>
      <c r="H46" s="1">
        <v>0.82299999999999995</v>
      </c>
      <c r="I46" s="1">
        <v>72.599999999999994</v>
      </c>
      <c r="J46" s="1">
        <v>0.58199999999999996</v>
      </c>
      <c r="K46" s="1">
        <v>-0.28799999999999998</v>
      </c>
      <c r="L46" s="1">
        <v>0.82299999999999995</v>
      </c>
      <c r="M46" s="1">
        <v>2.4300000000000002</v>
      </c>
      <c r="N46" s="1">
        <v>1.2729999999999999</v>
      </c>
      <c r="O46" s="1">
        <v>0.81100000000000005</v>
      </c>
      <c r="P46" s="1">
        <v>0.76</v>
      </c>
      <c r="Q46" s="1">
        <v>0.24299999999999999</v>
      </c>
      <c r="R46" s="1">
        <v>0</v>
      </c>
      <c r="S46" s="1">
        <v>7.3999999999999996E-2</v>
      </c>
      <c r="T46" s="1">
        <v>2.5609999999999999</v>
      </c>
      <c r="U46" s="1">
        <v>0.86795800000000001</v>
      </c>
      <c r="V46">
        <v>0.40211599999999997</v>
      </c>
    </row>
    <row r="47" spans="1:22" x14ac:dyDescent="0.25">
      <c r="A47" s="1" t="s">
        <v>133</v>
      </c>
      <c r="B47" s="1" t="s">
        <v>34</v>
      </c>
      <c r="C47" s="1">
        <v>4.9480000000000004</v>
      </c>
      <c r="D47" s="1">
        <v>4.5999999999999999E-2</v>
      </c>
      <c r="E47" s="1">
        <v>5.0380000000000003</v>
      </c>
      <c r="F47" s="1">
        <v>4.8570000000000002</v>
      </c>
      <c r="G47" s="1">
        <v>10.24</v>
      </c>
      <c r="H47" s="1">
        <v>0.82199999999999995</v>
      </c>
      <c r="I47" s="1">
        <v>67.198999999999998</v>
      </c>
      <c r="J47" s="1">
        <v>0.57599999999999996</v>
      </c>
      <c r="K47" s="1">
        <v>-0.13900000000000001</v>
      </c>
      <c r="L47" s="1">
        <v>0.77600000000000002</v>
      </c>
      <c r="M47" s="1">
        <v>2.4300000000000002</v>
      </c>
      <c r="N47" s="1">
        <v>1.26</v>
      </c>
      <c r="O47" s="1">
        <v>0.80900000000000005</v>
      </c>
      <c r="P47" s="1">
        <v>0.59</v>
      </c>
      <c r="Q47" s="1">
        <v>0.23599999999999999</v>
      </c>
      <c r="R47" s="1">
        <v>9.7000000000000003E-2</v>
      </c>
      <c r="S47" s="1">
        <v>0.104</v>
      </c>
      <c r="T47" s="1">
        <v>1.8520000000000001</v>
      </c>
      <c r="U47" s="1">
        <v>0.346831</v>
      </c>
      <c r="V47">
        <v>0.63204300000000002</v>
      </c>
    </row>
    <row r="48" spans="1:22" x14ac:dyDescent="0.25">
      <c r="A48" s="1" t="s">
        <v>109</v>
      </c>
      <c r="B48" s="1" t="s">
        <v>58</v>
      </c>
      <c r="C48" s="1">
        <v>5.3840000000000003</v>
      </c>
      <c r="D48" s="1">
        <v>4.9000000000000002E-2</v>
      </c>
      <c r="E48" s="1">
        <v>5.48</v>
      </c>
      <c r="F48" s="1">
        <v>5.2889999999999997</v>
      </c>
      <c r="G48" s="1">
        <v>10.238</v>
      </c>
      <c r="H48" s="1">
        <v>0.81699999999999995</v>
      </c>
      <c r="I48" s="1">
        <v>67.102000000000004</v>
      </c>
      <c r="J48" s="1">
        <v>0.89500000000000002</v>
      </c>
      <c r="K48" s="1">
        <v>0.125</v>
      </c>
      <c r="L48" s="1">
        <v>0.83899999999999997</v>
      </c>
      <c r="M48" s="1">
        <v>2.4300000000000002</v>
      </c>
      <c r="N48" s="1">
        <v>1.2589999999999999</v>
      </c>
      <c r="O48" s="1">
        <v>0.79700000000000004</v>
      </c>
      <c r="P48" s="1">
        <v>0.58699999999999997</v>
      </c>
      <c r="Q48" s="1">
        <v>0.624</v>
      </c>
      <c r="R48" s="1">
        <v>0.27</v>
      </c>
      <c r="S48" s="1">
        <v>6.4000000000000001E-2</v>
      </c>
      <c r="T48" s="1">
        <v>1.784</v>
      </c>
      <c r="U48" s="1">
        <v>0.72006999999999999</v>
      </c>
      <c r="V48">
        <v>0.40211599999999997</v>
      </c>
    </row>
    <row r="49" spans="1:22" x14ac:dyDescent="0.25">
      <c r="A49" s="1" t="s">
        <v>88</v>
      </c>
      <c r="B49" s="1" t="s">
        <v>42</v>
      </c>
      <c r="C49" s="1">
        <v>5.8819999999999997</v>
      </c>
      <c r="D49" s="1">
        <v>4.8000000000000001E-2</v>
      </c>
      <c r="E49" s="1">
        <v>5.9749999999999996</v>
      </c>
      <c r="F49" s="1">
        <v>5.7880000000000003</v>
      </c>
      <c r="G49" s="1">
        <v>10.217000000000001</v>
      </c>
      <c r="H49" s="1">
        <v>0.92400000000000004</v>
      </c>
      <c r="I49" s="1">
        <v>70.799000000000007</v>
      </c>
      <c r="J49" s="1">
        <v>0.754</v>
      </c>
      <c r="K49" s="1">
        <v>-0.11799999999999999</v>
      </c>
      <c r="L49" s="1">
        <v>0.93899999999999995</v>
      </c>
      <c r="M49" s="1">
        <v>2.4300000000000002</v>
      </c>
      <c r="N49" s="1">
        <v>1.2509999999999999</v>
      </c>
      <c r="O49" s="1">
        <v>1.0389999999999999</v>
      </c>
      <c r="P49" s="1">
        <v>0.70299999999999996</v>
      </c>
      <c r="Q49" s="1">
        <v>0.45300000000000001</v>
      </c>
      <c r="R49" s="1">
        <v>0.111</v>
      </c>
      <c r="S49" s="1">
        <v>0</v>
      </c>
      <c r="T49" s="1">
        <v>2.3250000000000002</v>
      </c>
      <c r="U49" s="1">
        <v>0.81690099999999999</v>
      </c>
      <c r="V49">
        <v>0.42327999999999999</v>
      </c>
    </row>
    <row r="50" spans="1:22" x14ac:dyDescent="0.25">
      <c r="A50" s="1" t="s">
        <v>104</v>
      </c>
      <c r="B50" s="1" t="s">
        <v>69</v>
      </c>
      <c r="C50" s="1">
        <v>5.4770000000000003</v>
      </c>
      <c r="D50" s="1">
        <v>3.3000000000000002E-2</v>
      </c>
      <c r="E50" s="1">
        <v>5.5410000000000004</v>
      </c>
      <c r="F50" s="1">
        <v>5.4130000000000003</v>
      </c>
      <c r="G50" s="1">
        <v>10.189</v>
      </c>
      <c r="H50" s="1">
        <v>0.90300000000000002</v>
      </c>
      <c r="I50" s="1">
        <v>64.703000000000003</v>
      </c>
      <c r="J50" s="1">
        <v>0.71799999999999997</v>
      </c>
      <c r="K50" s="1">
        <v>-0.111</v>
      </c>
      <c r="L50" s="1">
        <v>0.84499999999999997</v>
      </c>
      <c r="M50" s="1">
        <v>2.4300000000000002</v>
      </c>
      <c r="N50" s="1">
        <v>1.2410000000000001</v>
      </c>
      <c r="O50" s="1">
        <v>0.99199999999999999</v>
      </c>
      <c r="P50" s="1">
        <v>0.51100000000000001</v>
      </c>
      <c r="Q50" s="1">
        <v>0.40899999999999997</v>
      </c>
      <c r="R50" s="1">
        <v>0.115</v>
      </c>
      <c r="S50" s="1">
        <v>0.06</v>
      </c>
      <c r="T50" s="1">
        <v>2.1480000000000001</v>
      </c>
      <c r="U50" s="1">
        <v>0.63204300000000002</v>
      </c>
      <c r="V50">
        <v>0.63204300000000002</v>
      </c>
    </row>
    <row r="51" spans="1:22" x14ac:dyDescent="0.25">
      <c r="A51" s="1" t="s">
        <v>72</v>
      </c>
      <c r="B51" s="1" t="s">
        <v>69</v>
      </c>
      <c r="C51" s="1">
        <v>6.1520000000000001</v>
      </c>
      <c r="D51" s="1">
        <v>4.7E-2</v>
      </c>
      <c r="E51" s="1">
        <v>6.2430000000000003</v>
      </c>
      <c r="F51" s="1">
        <v>6.06</v>
      </c>
      <c r="G51" s="1">
        <v>10.154999999999999</v>
      </c>
      <c r="H51" s="1">
        <v>0.95199999999999996</v>
      </c>
      <c r="I51" s="1">
        <v>65.2</v>
      </c>
      <c r="J51" s="1">
        <v>0.85299999999999998</v>
      </c>
      <c r="K51" s="1">
        <v>-6.9000000000000006E-2</v>
      </c>
      <c r="L51" s="1">
        <v>0.73299999999999998</v>
      </c>
      <c r="M51" s="1">
        <v>2.4300000000000002</v>
      </c>
      <c r="N51" s="1">
        <v>1.23</v>
      </c>
      <c r="O51" s="1">
        <v>1.103</v>
      </c>
      <c r="P51" s="1">
        <v>0.52700000000000002</v>
      </c>
      <c r="Q51" s="1">
        <v>0.57299999999999995</v>
      </c>
      <c r="R51" s="1">
        <v>0.14299999999999999</v>
      </c>
      <c r="S51" s="1">
        <v>0.13200000000000001</v>
      </c>
      <c r="T51" s="1">
        <v>2.4460000000000002</v>
      </c>
      <c r="U51" s="1">
        <v>0.734155</v>
      </c>
      <c r="V51">
        <v>0.42857099999999998</v>
      </c>
    </row>
    <row r="52" spans="1:22" x14ac:dyDescent="0.25">
      <c r="A52" s="1" t="s">
        <v>70</v>
      </c>
      <c r="B52" s="1" t="s">
        <v>39</v>
      </c>
      <c r="C52" s="1">
        <v>6.1719999999999997</v>
      </c>
      <c r="D52" s="1">
        <v>4.5999999999999999E-2</v>
      </c>
      <c r="E52" s="1">
        <v>6.2619999999999996</v>
      </c>
      <c r="F52" s="1">
        <v>6.0810000000000004</v>
      </c>
      <c r="G52" s="1">
        <v>10.071</v>
      </c>
      <c r="H52" s="1">
        <v>0.88200000000000001</v>
      </c>
      <c r="I52" s="1">
        <v>70</v>
      </c>
      <c r="J52" s="1">
        <v>0.74199999999999999</v>
      </c>
      <c r="K52" s="1">
        <v>-4.3999999999999997E-2</v>
      </c>
      <c r="L52" s="1">
        <v>0.83</v>
      </c>
      <c r="M52" s="1">
        <v>2.4300000000000002</v>
      </c>
      <c r="N52" s="1">
        <v>1.2</v>
      </c>
      <c r="O52" s="1">
        <v>0.94599999999999995</v>
      </c>
      <c r="P52" s="1">
        <v>0.67800000000000005</v>
      </c>
      <c r="Q52" s="1">
        <v>0.438</v>
      </c>
      <c r="R52" s="1">
        <v>0.159</v>
      </c>
      <c r="S52" s="1">
        <v>7.0000000000000007E-2</v>
      </c>
      <c r="T52" s="1">
        <v>2.6819999999999999</v>
      </c>
      <c r="U52" s="1">
        <v>0.81162000000000001</v>
      </c>
      <c r="V52">
        <v>0.41269800000000001</v>
      </c>
    </row>
    <row r="53" spans="1:22" x14ac:dyDescent="0.25">
      <c r="A53" s="1" t="s">
        <v>117</v>
      </c>
      <c r="B53" s="1" t="s">
        <v>42</v>
      </c>
      <c r="C53" s="1">
        <v>5.266</v>
      </c>
      <c r="D53" s="1">
        <v>5.3999999999999999E-2</v>
      </c>
      <c r="E53" s="1">
        <v>5.3710000000000004</v>
      </c>
      <c r="F53" s="1">
        <v>5.16</v>
      </c>
      <c r="G53" s="1">
        <v>10.016</v>
      </c>
      <c r="H53" s="1">
        <v>0.93100000000000005</v>
      </c>
      <c r="I53" s="1">
        <v>67</v>
      </c>
      <c r="J53" s="1">
        <v>0.78800000000000003</v>
      </c>
      <c r="K53" s="1">
        <v>-9.6000000000000002E-2</v>
      </c>
      <c r="L53" s="1">
        <v>0.93200000000000005</v>
      </c>
      <c r="M53" s="1">
        <v>2.4300000000000002</v>
      </c>
      <c r="N53" s="1">
        <v>1.181</v>
      </c>
      <c r="O53" s="1">
        <v>1.0549999999999999</v>
      </c>
      <c r="P53" s="1">
        <v>0.58299999999999996</v>
      </c>
      <c r="Q53" s="1">
        <v>0.49399999999999999</v>
      </c>
      <c r="R53" s="1">
        <v>0.125</v>
      </c>
      <c r="S53" s="1">
        <v>5.0000000000000001E-3</v>
      </c>
      <c r="T53" s="1">
        <v>1.823</v>
      </c>
      <c r="U53" s="1">
        <v>0.705986</v>
      </c>
      <c r="V53">
        <v>0.417989</v>
      </c>
    </row>
    <row r="54" spans="1:22" x14ac:dyDescent="0.25">
      <c r="A54" s="1" t="s">
        <v>77</v>
      </c>
      <c r="B54" s="1" t="s">
        <v>78</v>
      </c>
      <c r="C54" s="1">
        <v>6.0490000000000004</v>
      </c>
      <c r="D54" s="1">
        <v>5.8999999999999997E-2</v>
      </c>
      <c r="E54" s="1">
        <v>6.165</v>
      </c>
      <c r="F54" s="1">
        <v>5.9329999999999998</v>
      </c>
      <c r="G54" s="1">
        <v>10.007999999999999</v>
      </c>
      <c r="H54" s="1">
        <v>0.90500000000000003</v>
      </c>
      <c r="I54" s="1">
        <v>66.700999999999993</v>
      </c>
      <c r="J54" s="1">
        <v>0.86699999999999999</v>
      </c>
      <c r="K54" s="1">
        <v>-5.3999999999999999E-2</v>
      </c>
      <c r="L54" s="1">
        <v>0.78900000000000003</v>
      </c>
      <c r="M54" s="1">
        <v>2.4300000000000002</v>
      </c>
      <c r="N54" s="1">
        <v>1.1779999999999999</v>
      </c>
      <c r="O54" s="1">
        <v>0.996</v>
      </c>
      <c r="P54" s="1">
        <v>0.57399999999999995</v>
      </c>
      <c r="Q54" s="1">
        <v>0.59</v>
      </c>
      <c r="R54" s="1">
        <v>0.153</v>
      </c>
      <c r="S54" s="1">
        <v>9.6000000000000002E-2</v>
      </c>
      <c r="T54" s="1">
        <v>2.4620000000000002</v>
      </c>
      <c r="U54" s="1">
        <v>0.71831</v>
      </c>
      <c r="V54">
        <v>0.38095200000000001</v>
      </c>
    </row>
    <row r="55" spans="1:22" x14ac:dyDescent="0.25">
      <c r="A55" s="1" t="s">
        <v>56</v>
      </c>
      <c r="B55" s="1" t="s">
        <v>39</v>
      </c>
      <c r="C55" s="1">
        <v>6.431</v>
      </c>
      <c r="D55" s="1">
        <v>4.5999999999999999E-2</v>
      </c>
      <c r="E55" s="1">
        <v>6.5209999999999999</v>
      </c>
      <c r="F55" s="1">
        <v>6.3410000000000002</v>
      </c>
      <c r="G55" s="1">
        <v>9.9659999999999993</v>
      </c>
      <c r="H55" s="1">
        <v>0.92500000000000004</v>
      </c>
      <c r="I55" s="1">
        <v>69.099999999999994</v>
      </c>
      <c r="J55" s="1">
        <v>0.89600000000000002</v>
      </c>
      <c r="K55" s="1">
        <v>-9.1999999999999998E-2</v>
      </c>
      <c r="L55" s="1">
        <v>0.59</v>
      </c>
      <c r="M55" s="1">
        <v>2.4300000000000002</v>
      </c>
      <c r="N55" s="1">
        <v>1.1639999999999999</v>
      </c>
      <c r="O55" s="1">
        <v>1.042</v>
      </c>
      <c r="P55" s="1">
        <v>0.64900000000000002</v>
      </c>
      <c r="Q55" s="1">
        <v>0.625</v>
      </c>
      <c r="R55" s="1">
        <v>0.128</v>
      </c>
      <c r="S55" s="1">
        <v>0.223</v>
      </c>
      <c r="T55" s="1">
        <v>2.6</v>
      </c>
      <c r="U55" s="1">
        <v>0.73063400000000001</v>
      </c>
      <c r="V55">
        <v>0.417989</v>
      </c>
    </row>
    <row r="56" spans="1:22" x14ac:dyDescent="0.25">
      <c r="A56" s="1" t="s">
        <v>85</v>
      </c>
      <c r="B56" s="1" t="s">
        <v>39</v>
      </c>
      <c r="C56" s="1">
        <v>5.9290000000000003</v>
      </c>
      <c r="D56" s="1">
        <v>5.6000000000000001E-2</v>
      </c>
      <c r="E56" s="1">
        <v>6.04</v>
      </c>
      <c r="F56" s="1">
        <v>5.819</v>
      </c>
      <c r="G56" s="1">
        <v>9.9619999999999997</v>
      </c>
      <c r="H56" s="1">
        <v>0.89800000000000002</v>
      </c>
      <c r="I56" s="1">
        <v>69</v>
      </c>
      <c r="J56" s="1">
        <v>0.82799999999999996</v>
      </c>
      <c r="K56" s="1">
        <v>-0.182</v>
      </c>
      <c r="L56" s="1">
        <v>0.83399999999999996</v>
      </c>
      <c r="M56" s="1">
        <v>2.4300000000000002</v>
      </c>
      <c r="N56" s="1">
        <v>1.1619999999999999</v>
      </c>
      <c r="O56" s="1">
        <v>0.98</v>
      </c>
      <c r="P56" s="1">
        <v>0.64600000000000002</v>
      </c>
      <c r="Q56" s="1">
        <v>0.54400000000000004</v>
      </c>
      <c r="R56" s="1">
        <v>6.9000000000000006E-2</v>
      </c>
      <c r="S56" s="1">
        <v>6.7000000000000004E-2</v>
      </c>
      <c r="T56" s="1">
        <v>2.4609999999999999</v>
      </c>
      <c r="U56" s="1">
        <v>0.78873199999999999</v>
      </c>
      <c r="V56">
        <v>0.417989</v>
      </c>
    </row>
    <row r="57" spans="1:22" x14ac:dyDescent="0.25">
      <c r="A57" s="1" t="s">
        <v>100</v>
      </c>
      <c r="B57" s="1" t="s">
        <v>42</v>
      </c>
      <c r="C57" s="1">
        <v>5.5810000000000004</v>
      </c>
      <c r="D57" s="1">
        <v>5.3999999999999999E-2</v>
      </c>
      <c r="E57" s="1">
        <v>5.6859999999999999</v>
      </c>
      <c r="F57" s="1">
        <v>5.4749999999999996</v>
      </c>
      <c r="G57" s="1">
        <v>9.94</v>
      </c>
      <c r="H57" s="1">
        <v>0.85799999999999998</v>
      </c>
      <c r="I57" s="1">
        <v>68.698999999999998</v>
      </c>
      <c r="J57" s="1">
        <v>0.70799999999999996</v>
      </c>
      <c r="K57" s="1">
        <v>-3.4000000000000002E-2</v>
      </c>
      <c r="L57" s="1">
        <v>0.81200000000000006</v>
      </c>
      <c r="M57" s="1">
        <v>2.4300000000000002</v>
      </c>
      <c r="N57" s="1">
        <v>1.155</v>
      </c>
      <c r="O57" s="1">
        <v>0.89100000000000001</v>
      </c>
      <c r="P57" s="1">
        <v>0.63700000000000001</v>
      </c>
      <c r="Q57" s="1">
        <v>0.39700000000000002</v>
      </c>
      <c r="R57" s="1">
        <v>0.16600000000000001</v>
      </c>
      <c r="S57" s="1">
        <v>8.1000000000000003E-2</v>
      </c>
      <c r="T57" s="1">
        <v>2.254</v>
      </c>
      <c r="U57" s="1">
        <v>0.77112700000000001</v>
      </c>
      <c r="V57">
        <v>0.42327999999999999</v>
      </c>
    </row>
    <row r="58" spans="1:22" x14ac:dyDescent="0.25">
      <c r="A58" s="1" t="s">
        <v>38</v>
      </c>
      <c r="B58" s="1" t="s">
        <v>39</v>
      </c>
      <c r="C58" s="1">
        <v>7.069</v>
      </c>
      <c r="D58" s="1">
        <v>5.6000000000000001E-2</v>
      </c>
      <c r="E58" s="1">
        <v>7.1790000000000003</v>
      </c>
      <c r="F58" s="1">
        <v>6.96</v>
      </c>
      <c r="G58" s="1">
        <v>9.8800000000000008</v>
      </c>
      <c r="H58" s="1">
        <v>0.89100000000000001</v>
      </c>
      <c r="I58" s="1">
        <v>71.400000000000006</v>
      </c>
      <c r="J58" s="1">
        <v>0.93400000000000005</v>
      </c>
      <c r="K58" s="1">
        <v>-0.126</v>
      </c>
      <c r="L58" s="1">
        <v>0.80900000000000005</v>
      </c>
      <c r="M58" s="1">
        <v>2.4300000000000002</v>
      </c>
      <c r="N58" s="1">
        <v>1.1339999999999999</v>
      </c>
      <c r="O58" s="1">
        <v>0.96599999999999997</v>
      </c>
      <c r="P58" s="1">
        <v>0.72199999999999998</v>
      </c>
      <c r="Q58" s="1">
        <v>0.67300000000000004</v>
      </c>
      <c r="R58" s="1">
        <v>0.105</v>
      </c>
      <c r="S58" s="1">
        <v>8.3000000000000004E-2</v>
      </c>
      <c r="T58" s="1">
        <v>3.387</v>
      </c>
      <c r="U58" s="1">
        <v>0.73063400000000001</v>
      </c>
      <c r="V58">
        <v>0.417989</v>
      </c>
    </row>
    <row r="59" spans="1:22" x14ac:dyDescent="0.25">
      <c r="A59" s="1" t="s">
        <v>62</v>
      </c>
      <c r="B59" s="1" t="s">
        <v>39</v>
      </c>
      <c r="C59" s="1">
        <v>6.3170000000000002</v>
      </c>
      <c r="D59" s="1">
        <v>5.2999999999999999E-2</v>
      </c>
      <c r="E59" s="1">
        <v>6.42</v>
      </c>
      <c r="F59" s="1">
        <v>6.2130000000000001</v>
      </c>
      <c r="G59" s="1">
        <v>9.859</v>
      </c>
      <c r="H59" s="1">
        <v>0.83099999999999996</v>
      </c>
      <c r="I59" s="1">
        <v>68.596999999999994</v>
      </c>
      <c r="J59" s="1">
        <v>0.86199999999999999</v>
      </c>
      <c r="K59" s="1">
        <v>-0.14699999999999999</v>
      </c>
      <c r="L59" s="1">
        <v>0.79900000000000004</v>
      </c>
      <c r="M59" s="1">
        <v>2.4300000000000002</v>
      </c>
      <c r="N59" s="1">
        <v>1.1259999999999999</v>
      </c>
      <c r="O59" s="1">
        <v>0.83</v>
      </c>
      <c r="P59" s="1">
        <v>0.63400000000000001</v>
      </c>
      <c r="Q59" s="1">
        <v>0.58499999999999996</v>
      </c>
      <c r="R59" s="1">
        <v>9.1999999999999998E-2</v>
      </c>
      <c r="S59" s="1">
        <v>8.8999999999999996E-2</v>
      </c>
      <c r="T59" s="1">
        <v>2.9609999999999999</v>
      </c>
      <c r="U59" s="1">
        <v>0.640845</v>
      </c>
      <c r="V59">
        <v>0.40211599999999997</v>
      </c>
    </row>
    <row r="60" spans="1:22" x14ac:dyDescent="0.25">
      <c r="A60" s="1" t="s">
        <v>103</v>
      </c>
      <c r="B60" s="1" t="s">
        <v>69</v>
      </c>
      <c r="C60" s="1">
        <v>5.5339999999999998</v>
      </c>
      <c r="D60" s="1">
        <v>4.7E-2</v>
      </c>
      <c r="E60" s="1">
        <v>5.625</v>
      </c>
      <c r="F60" s="1">
        <v>5.4420000000000002</v>
      </c>
      <c r="G60" s="1">
        <v>9.8529999999999998</v>
      </c>
      <c r="H60" s="1">
        <v>0.91</v>
      </c>
      <c r="I60" s="1">
        <v>66.253</v>
      </c>
      <c r="J60" s="1">
        <v>0.65</v>
      </c>
      <c r="K60" s="1">
        <v>-0.18</v>
      </c>
      <c r="L60" s="1">
        <v>0.627</v>
      </c>
      <c r="M60" s="1">
        <v>2.4300000000000002</v>
      </c>
      <c r="N60" s="1">
        <v>1.1240000000000001</v>
      </c>
      <c r="O60" s="1">
        <v>1.0069999999999999</v>
      </c>
      <c r="P60" s="1">
        <v>0.56000000000000005</v>
      </c>
      <c r="Q60" s="1">
        <v>0.32600000000000001</v>
      </c>
      <c r="R60" s="1">
        <v>7.0000000000000007E-2</v>
      </c>
      <c r="S60" s="1">
        <v>0.19900000000000001</v>
      </c>
      <c r="T60" s="1">
        <v>2.2469999999999999</v>
      </c>
      <c r="U60" s="1">
        <v>0.72887299999999999</v>
      </c>
      <c r="V60">
        <v>0.42857099999999998</v>
      </c>
    </row>
    <row r="61" spans="1:22" x14ac:dyDescent="0.25">
      <c r="A61" s="1" t="s">
        <v>118</v>
      </c>
      <c r="B61" s="1" t="s">
        <v>116</v>
      </c>
      <c r="C61" s="1">
        <v>5.1980000000000004</v>
      </c>
      <c r="D61" s="1">
        <v>7.1999999999999995E-2</v>
      </c>
      <c r="E61" s="1">
        <v>5.3390000000000004</v>
      </c>
      <c r="F61" s="1">
        <v>5.0570000000000004</v>
      </c>
      <c r="G61" s="1">
        <v>9.8260000000000005</v>
      </c>
      <c r="H61" s="1">
        <v>0.91300000000000003</v>
      </c>
      <c r="I61" s="1">
        <v>70.599999999999994</v>
      </c>
      <c r="J61" s="1">
        <v>0.85399999999999998</v>
      </c>
      <c r="K61" s="1">
        <v>2.4E-2</v>
      </c>
      <c r="L61" s="1">
        <v>0.82499999999999996</v>
      </c>
      <c r="M61" s="1">
        <v>2.4300000000000002</v>
      </c>
      <c r="N61" s="1">
        <v>1.115</v>
      </c>
      <c r="O61" s="1">
        <v>1.0149999999999999</v>
      </c>
      <c r="P61" s="1">
        <v>0.69699999999999995</v>
      </c>
      <c r="Q61" s="1">
        <v>0.57499999999999996</v>
      </c>
      <c r="R61" s="1">
        <v>0.20399999999999999</v>
      </c>
      <c r="S61" s="1">
        <v>7.2999999999999995E-2</v>
      </c>
      <c r="T61" s="1">
        <v>1.52</v>
      </c>
      <c r="U61" s="1">
        <v>0.621479</v>
      </c>
      <c r="V61">
        <v>0.42327999999999999</v>
      </c>
    </row>
    <row r="62" spans="1:22" x14ac:dyDescent="0.25">
      <c r="A62" s="1" t="s">
        <v>82</v>
      </c>
      <c r="B62" s="1" t="s">
        <v>58</v>
      </c>
      <c r="C62" s="1">
        <v>5.9850000000000003</v>
      </c>
      <c r="D62" s="1">
        <v>4.7E-2</v>
      </c>
      <c r="E62" s="1">
        <v>6.077</v>
      </c>
      <c r="F62" s="1">
        <v>5.8929999999999998</v>
      </c>
      <c r="G62" s="1">
        <v>9.8049999999999997</v>
      </c>
      <c r="H62" s="1">
        <v>0.88800000000000001</v>
      </c>
      <c r="I62" s="1">
        <v>67.400999999999996</v>
      </c>
      <c r="J62" s="1">
        <v>0.88400000000000001</v>
      </c>
      <c r="K62" s="1">
        <v>0.28699999999999998</v>
      </c>
      <c r="L62" s="1">
        <v>0.89500000000000002</v>
      </c>
      <c r="M62" s="1">
        <v>2.4300000000000002</v>
      </c>
      <c r="N62" s="1">
        <v>1.107</v>
      </c>
      <c r="O62" s="1">
        <v>0.95699999999999996</v>
      </c>
      <c r="P62" s="1">
        <v>0.59599999999999997</v>
      </c>
      <c r="Q62" s="1">
        <v>0.61099999999999999</v>
      </c>
      <c r="R62" s="1">
        <v>0.375</v>
      </c>
      <c r="S62" s="1">
        <v>2.8000000000000001E-2</v>
      </c>
      <c r="T62" s="1">
        <v>2.3090000000000002</v>
      </c>
      <c r="U62" s="1">
        <v>0.71478900000000001</v>
      </c>
      <c r="V62">
        <v>0.39682499999999998</v>
      </c>
    </row>
    <row r="63" spans="1:22" x14ac:dyDescent="0.25">
      <c r="A63" s="1" t="s">
        <v>101</v>
      </c>
      <c r="B63" s="1" t="s">
        <v>39</v>
      </c>
      <c r="C63" s="1">
        <v>5.5449999999999999</v>
      </c>
      <c r="D63" s="1">
        <v>7.0999999999999994E-2</v>
      </c>
      <c r="E63" s="1">
        <v>5.6849999999999996</v>
      </c>
      <c r="F63" s="1">
        <v>5.4050000000000002</v>
      </c>
      <c r="G63" s="1">
        <v>9.8019999999999996</v>
      </c>
      <c r="H63" s="1">
        <v>0.85299999999999998</v>
      </c>
      <c r="I63" s="1">
        <v>66.102000000000004</v>
      </c>
      <c r="J63" s="1">
        <v>0.86</v>
      </c>
      <c r="K63" s="1">
        <v>-0.13300000000000001</v>
      </c>
      <c r="L63" s="1">
        <v>0.71399999999999997</v>
      </c>
      <c r="M63" s="1">
        <v>2.4300000000000002</v>
      </c>
      <c r="N63" s="1">
        <v>1.1060000000000001</v>
      </c>
      <c r="O63" s="1">
        <v>0.879</v>
      </c>
      <c r="P63" s="1">
        <v>0.55500000000000005</v>
      </c>
      <c r="Q63" s="1">
        <v>0.58099999999999996</v>
      </c>
      <c r="R63" s="1">
        <v>0.10100000000000001</v>
      </c>
      <c r="S63" s="1">
        <v>0.14399999999999999</v>
      </c>
      <c r="T63" s="1">
        <v>2.1779999999999999</v>
      </c>
      <c r="U63" s="1">
        <v>0.65669</v>
      </c>
      <c r="V63">
        <v>0.386243</v>
      </c>
    </row>
    <row r="64" spans="1:22" x14ac:dyDescent="0.25">
      <c r="A64" s="1" t="s">
        <v>75</v>
      </c>
      <c r="B64" s="1" t="s">
        <v>42</v>
      </c>
      <c r="C64" s="1">
        <v>6.0780000000000003</v>
      </c>
      <c r="D64" s="1">
        <v>5.2999999999999999E-2</v>
      </c>
      <c r="E64" s="1">
        <v>6.181</v>
      </c>
      <c r="F64" s="1">
        <v>5.9740000000000002</v>
      </c>
      <c r="G64" s="1">
        <v>9.7870000000000008</v>
      </c>
      <c r="H64" s="1">
        <v>0.873</v>
      </c>
      <c r="I64" s="1">
        <v>68.599999999999994</v>
      </c>
      <c r="J64" s="1">
        <v>0.77800000000000002</v>
      </c>
      <c r="K64" s="1">
        <v>2E-3</v>
      </c>
      <c r="L64" s="1">
        <v>0.83499999999999996</v>
      </c>
      <c r="M64" s="1">
        <v>2.4300000000000002</v>
      </c>
      <c r="N64" s="1">
        <v>1.101</v>
      </c>
      <c r="O64" s="1">
        <v>0.92400000000000004</v>
      </c>
      <c r="P64" s="1">
        <v>0.63400000000000001</v>
      </c>
      <c r="Q64" s="1">
        <v>0.48199999999999998</v>
      </c>
      <c r="R64" s="1">
        <v>0.189</v>
      </c>
      <c r="S64" s="1">
        <v>6.6000000000000003E-2</v>
      </c>
      <c r="T64" s="1">
        <v>2.6819999999999999</v>
      </c>
      <c r="U64" s="1">
        <v>0.71831</v>
      </c>
      <c r="V64">
        <v>0.417989</v>
      </c>
    </row>
    <row r="65" spans="1:22" x14ac:dyDescent="0.25">
      <c r="A65" s="1" t="s">
        <v>175</v>
      </c>
      <c r="B65" s="1" t="s">
        <v>78</v>
      </c>
      <c r="C65" s="1">
        <v>3.4670000000000001</v>
      </c>
      <c r="D65" s="1">
        <v>7.3999999999999996E-2</v>
      </c>
      <c r="E65" s="1">
        <v>3.6110000000000002</v>
      </c>
      <c r="F65" s="1">
        <v>3.3220000000000001</v>
      </c>
      <c r="G65" s="1">
        <v>9.782</v>
      </c>
      <c r="H65" s="1">
        <v>0.78400000000000003</v>
      </c>
      <c r="I65" s="1">
        <v>59.268999999999998</v>
      </c>
      <c r="J65" s="1">
        <v>0.82399999999999995</v>
      </c>
      <c r="K65" s="1">
        <v>-0.246</v>
      </c>
      <c r="L65" s="1">
        <v>0.80100000000000005</v>
      </c>
      <c r="M65" s="1">
        <v>2.4300000000000002</v>
      </c>
      <c r="N65" s="1">
        <v>1.099</v>
      </c>
      <c r="O65" s="1">
        <v>0.72399999999999998</v>
      </c>
      <c r="P65" s="1">
        <v>0.34</v>
      </c>
      <c r="Q65" s="1">
        <v>0.53900000000000003</v>
      </c>
      <c r="R65" s="1">
        <v>2.7E-2</v>
      </c>
      <c r="S65" s="1">
        <v>8.7999999999999995E-2</v>
      </c>
      <c r="T65" s="1">
        <v>0.64800000000000002</v>
      </c>
      <c r="U65" s="1">
        <v>0.52640799999999999</v>
      </c>
      <c r="V65">
        <v>0.36507899999999999</v>
      </c>
    </row>
    <row r="66" spans="1:22" x14ac:dyDescent="0.25">
      <c r="A66" s="1" t="s">
        <v>123</v>
      </c>
      <c r="B66" s="1" t="s">
        <v>42</v>
      </c>
      <c r="C66" s="1">
        <v>5.101</v>
      </c>
      <c r="D66" s="1">
        <v>5.0999999999999997E-2</v>
      </c>
      <c r="E66" s="1">
        <v>5.202</v>
      </c>
      <c r="F66" s="1">
        <v>5.0010000000000003</v>
      </c>
      <c r="G66" s="1">
        <v>9.6929999999999996</v>
      </c>
      <c r="H66" s="1">
        <v>0.80500000000000005</v>
      </c>
      <c r="I66" s="1">
        <v>65.474000000000004</v>
      </c>
      <c r="J66" s="1">
        <v>0.751</v>
      </c>
      <c r="K66" s="1">
        <v>3.7999999999999999E-2</v>
      </c>
      <c r="L66" s="1">
        <v>0.90500000000000003</v>
      </c>
      <c r="M66" s="1">
        <v>2.4300000000000002</v>
      </c>
      <c r="N66" s="1">
        <v>1.0680000000000001</v>
      </c>
      <c r="O66" s="1">
        <v>0.77200000000000002</v>
      </c>
      <c r="P66" s="1">
        <v>0.53500000000000003</v>
      </c>
      <c r="Q66" s="1">
        <v>0.45</v>
      </c>
      <c r="R66" s="1">
        <v>0.21199999999999999</v>
      </c>
      <c r="S66" s="1">
        <v>2.1999999999999999E-2</v>
      </c>
      <c r="T66" s="1">
        <v>2.0419999999999998</v>
      </c>
      <c r="U66" s="1">
        <v>0.661972</v>
      </c>
      <c r="V66">
        <v>0.417989</v>
      </c>
    </row>
    <row r="67" spans="1:22" x14ac:dyDescent="0.25">
      <c r="A67" s="1" t="s">
        <v>112</v>
      </c>
      <c r="B67" s="1" t="s">
        <v>49</v>
      </c>
      <c r="C67" s="1">
        <v>5.3390000000000004</v>
      </c>
      <c r="D67" s="1">
        <v>2.9000000000000001E-2</v>
      </c>
      <c r="E67" s="1">
        <v>5.3970000000000002</v>
      </c>
      <c r="F67" s="1">
        <v>5.2809999999999997</v>
      </c>
      <c r="G67" s="1">
        <v>9.673</v>
      </c>
      <c r="H67" s="1">
        <v>0.81100000000000005</v>
      </c>
      <c r="I67" s="1">
        <v>69.593000000000004</v>
      </c>
      <c r="J67" s="1">
        <v>0.90400000000000003</v>
      </c>
      <c r="K67" s="1">
        <v>-0.14599999999999999</v>
      </c>
      <c r="L67" s="1">
        <v>0.755</v>
      </c>
      <c r="M67" s="1">
        <v>2.4300000000000002</v>
      </c>
      <c r="N67" s="1">
        <v>1.0609999999999999</v>
      </c>
      <c r="O67" s="1">
        <v>0.78500000000000003</v>
      </c>
      <c r="P67" s="1">
        <v>0.66500000000000004</v>
      </c>
      <c r="Q67" s="1">
        <v>0.63600000000000001</v>
      </c>
      <c r="R67" s="1">
        <v>9.2999999999999999E-2</v>
      </c>
      <c r="S67" s="1">
        <v>0.11700000000000001</v>
      </c>
      <c r="T67" s="1">
        <v>1.982</v>
      </c>
      <c r="U67" s="1">
        <v>0.65845100000000001</v>
      </c>
      <c r="V67">
        <v>0.40740700000000002</v>
      </c>
    </row>
    <row r="68" spans="1:22" x14ac:dyDescent="0.25">
      <c r="A68" s="1" t="s">
        <v>126</v>
      </c>
      <c r="B68" s="1" t="s">
        <v>69</v>
      </c>
      <c r="C68" s="1">
        <v>5.0659999999999998</v>
      </c>
      <c r="D68" s="1">
        <v>3.5999999999999997E-2</v>
      </c>
      <c r="E68" s="1">
        <v>5.1360000000000001</v>
      </c>
      <c r="F68" s="1">
        <v>4.9960000000000004</v>
      </c>
      <c r="G68" s="1">
        <v>9.6289999999999996</v>
      </c>
      <c r="H68" s="1">
        <v>0.98299999999999998</v>
      </c>
      <c r="I68" s="1">
        <v>62.408999999999999</v>
      </c>
      <c r="J68" s="1">
        <v>0.877</v>
      </c>
      <c r="K68" s="1">
        <v>0.27300000000000002</v>
      </c>
      <c r="L68" s="1">
        <v>0.88800000000000001</v>
      </c>
      <c r="M68" s="1">
        <v>2.4300000000000002</v>
      </c>
      <c r="N68" s="1">
        <v>1.046</v>
      </c>
      <c r="O68" s="1">
        <v>1.1719999999999999</v>
      </c>
      <c r="P68" s="1">
        <v>0.439</v>
      </c>
      <c r="Q68" s="1">
        <v>0.60199999999999998</v>
      </c>
      <c r="R68" s="1">
        <v>0.36599999999999999</v>
      </c>
      <c r="S68" s="1">
        <v>3.3000000000000002E-2</v>
      </c>
      <c r="T68" s="1">
        <v>1.409</v>
      </c>
      <c r="U68" s="1">
        <v>0.346831</v>
      </c>
      <c r="V68">
        <v>0.63204300000000002</v>
      </c>
    </row>
    <row r="69" spans="1:22" x14ac:dyDescent="0.25">
      <c r="A69" s="1" t="s">
        <v>152</v>
      </c>
      <c r="B69" s="1" t="s">
        <v>34</v>
      </c>
      <c r="C69" s="1">
        <v>4.5839999999999996</v>
      </c>
      <c r="D69" s="1">
        <v>5.5E-2</v>
      </c>
      <c r="E69" s="1">
        <v>4.6909999999999998</v>
      </c>
      <c r="F69" s="1">
        <v>4.4770000000000003</v>
      </c>
      <c r="G69" s="1">
        <v>9.6259999999999994</v>
      </c>
      <c r="H69" s="1">
        <v>0.84799999999999998</v>
      </c>
      <c r="I69" s="1">
        <v>67.355000000000004</v>
      </c>
      <c r="J69" s="1">
        <v>0.52500000000000002</v>
      </c>
      <c r="K69" s="1">
        <v>-7.2999999999999995E-2</v>
      </c>
      <c r="L69" s="1">
        <v>0.89800000000000002</v>
      </c>
      <c r="M69" s="1">
        <v>2.4300000000000002</v>
      </c>
      <c r="N69" s="1">
        <v>1.0449999999999999</v>
      </c>
      <c r="O69" s="1">
        <v>0.86799999999999999</v>
      </c>
      <c r="P69" s="1">
        <v>0.59499999999999997</v>
      </c>
      <c r="Q69" s="1">
        <v>0.17499999999999999</v>
      </c>
      <c r="R69" s="1">
        <v>0.14000000000000001</v>
      </c>
      <c r="S69" s="1">
        <v>2.5999999999999999E-2</v>
      </c>
      <c r="T69" s="1">
        <v>1.736</v>
      </c>
      <c r="U69" s="1">
        <v>0.54929600000000001</v>
      </c>
      <c r="V69">
        <v>0.39682499999999998</v>
      </c>
    </row>
    <row r="70" spans="1:22" x14ac:dyDescent="0.25">
      <c r="A70" s="1" t="s">
        <v>108</v>
      </c>
      <c r="B70" s="1" t="s">
        <v>34</v>
      </c>
      <c r="C70" s="1">
        <v>5.41</v>
      </c>
      <c r="D70" s="1">
        <v>7.5999999999999998E-2</v>
      </c>
      <c r="E70" s="1">
        <v>5.5579999999999998</v>
      </c>
      <c r="F70" s="1">
        <v>5.2619999999999996</v>
      </c>
      <c r="G70" s="1">
        <v>9.6219999999999999</v>
      </c>
      <c r="H70" s="1">
        <v>0.82699999999999996</v>
      </c>
      <c r="I70" s="1">
        <v>62.3</v>
      </c>
      <c r="J70" s="1">
        <v>0.77100000000000002</v>
      </c>
      <c r="K70" s="1">
        <v>-8.6999999999999994E-2</v>
      </c>
      <c r="L70" s="1">
        <v>0.66700000000000004</v>
      </c>
      <c r="M70" s="1">
        <v>2.4300000000000002</v>
      </c>
      <c r="N70" s="1">
        <v>1.044</v>
      </c>
      <c r="O70" s="1">
        <v>0.82099999999999995</v>
      </c>
      <c r="P70" s="1">
        <v>0.435</v>
      </c>
      <c r="Q70" s="1">
        <v>0.47399999999999998</v>
      </c>
      <c r="R70" s="1">
        <v>0.13100000000000001</v>
      </c>
      <c r="S70" s="1">
        <v>0.17399999999999999</v>
      </c>
      <c r="T70" s="1">
        <v>2.331</v>
      </c>
      <c r="U70" s="1">
        <v>0.57042300000000001</v>
      </c>
      <c r="V70">
        <v>0.38095200000000001</v>
      </c>
    </row>
    <row r="71" spans="1:22" x14ac:dyDescent="0.25">
      <c r="A71" s="1" t="s">
        <v>141</v>
      </c>
      <c r="B71" s="1" t="s">
        <v>78</v>
      </c>
      <c r="C71" s="1">
        <v>4.8520000000000003</v>
      </c>
      <c r="D71" s="1">
        <v>7.4999999999999997E-2</v>
      </c>
      <c r="E71" s="1">
        <v>4.9980000000000002</v>
      </c>
      <c r="F71" s="1">
        <v>4.7060000000000004</v>
      </c>
      <c r="G71" s="1">
        <v>9.6029999999999998</v>
      </c>
      <c r="H71" s="1">
        <v>0.77600000000000002</v>
      </c>
      <c r="I71" s="1">
        <v>59.962000000000003</v>
      </c>
      <c r="J71" s="1">
        <v>0.73099999999999998</v>
      </c>
      <c r="K71" s="1">
        <v>-0.2</v>
      </c>
      <c r="L71" s="1">
        <v>0.84</v>
      </c>
      <c r="M71" s="1">
        <v>2.4300000000000002</v>
      </c>
      <c r="N71" s="1">
        <v>1.0369999999999999</v>
      </c>
      <c r="O71" s="1">
        <v>0.70699999999999996</v>
      </c>
      <c r="P71" s="1">
        <v>0.36199999999999999</v>
      </c>
      <c r="Q71" s="1">
        <v>0.42399999999999999</v>
      </c>
      <c r="R71" s="1">
        <v>5.8000000000000003E-2</v>
      </c>
      <c r="S71" s="1">
        <v>6.4000000000000001E-2</v>
      </c>
      <c r="T71" s="1">
        <v>2.2010000000000001</v>
      </c>
      <c r="U71" s="1">
        <v>0.54929600000000001</v>
      </c>
      <c r="V71">
        <v>0.33862399999999998</v>
      </c>
    </row>
    <row r="72" spans="1:22" x14ac:dyDescent="0.25">
      <c r="A72" s="1" t="s">
        <v>92</v>
      </c>
      <c r="B72" s="1" t="s">
        <v>42</v>
      </c>
      <c r="C72" s="1">
        <v>5.8129999999999997</v>
      </c>
      <c r="D72" s="1">
        <v>0.05</v>
      </c>
      <c r="E72" s="1">
        <v>5.9109999999999996</v>
      </c>
      <c r="F72" s="1">
        <v>5.7149999999999999</v>
      </c>
      <c r="G72" s="1">
        <v>9.59</v>
      </c>
      <c r="H72" s="1">
        <v>0.87</v>
      </c>
      <c r="I72" s="1">
        <v>68.097999999999999</v>
      </c>
      <c r="J72" s="1">
        <v>0.70599999999999996</v>
      </c>
      <c r="K72" s="1">
        <v>0.113</v>
      </c>
      <c r="L72" s="1">
        <v>0.93100000000000005</v>
      </c>
      <c r="M72" s="1">
        <v>2.4300000000000002</v>
      </c>
      <c r="N72" s="1">
        <v>1.032</v>
      </c>
      <c r="O72" s="1">
        <v>0.91900000000000004</v>
      </c>
      <c r="P72" s="1">
        <v>0.61799999999999999</v>
      </c>
      <c r="Q72" s="1">
        <v>0.39500000000000002</v>
      </c>
      <c r="R72" s="1">
        <v>0.26100000000000001</v>
      </c>
      <c r="S72" s="1">
        <v>5.0000000000000001E-3</v>
      </c>
      <c r="T72" s="1">
        <v>2.5830000000000002</v>
      </c>
      <c r="U72" s="1">
        <v>0.67957699999999999</v>
      </c>
      <c r="V72">
        <v>0.417989</v>
      </c>
    </row>
    <row r="73" spans="1:22" x14ac:dyDescent="0.25">
      <c r="A73" s="1" t="s">
        <v>147</v>
      </c>
      <c r="B73" s="1" t="s">
        <v>34</v>
      </c>
      <c r="C73" s="1">
        <v>4.7210000000000001</v>
      </c>
      <c r="D73" s="1">
        <v>5.5E-2</v>
      </c>
      <c r="E73" s="1">
        <v>4.8280000000000003</v>
      </c>
      <c r="F73" s="1">
        <v>4.6139999999999999</v>
      </c>
      <c r="G73" s="1">
        <v>9.5839999999999996</v>
      </c>
      <c r="H73" s="1">
        <v>0.71</v>
      </c>
      <c r="I73" s="1">
        <v>66.3</v>
      </c>
      <c r="J73" s="1">
        <v>0.60799999999999998</v>
      </c>
      <c r="K73" s="1">
        <v>0.218</v>
      </c>
      <c r="L73" s="1">
        <v>0.71399999999999997</v>
      </c>
      <c r="M73" s="1">
        <v>2.4300000000000002</v>
      </c>
      <c r="N73" s="1">
        <v>1.03</v>
      </c>
      <c r="O73" s="1">
        <v>0.55700000000000005</v>
      </c>
      <c r="P73" s="1">
        <v>0.56100000000000005</v>
      </c>
      <c r="Q73" s="1">
        <v>0.27500000000000002</v>
      </c>
      <c r="R73" s="1">
        <v>0.33</v>
      </c>
      <c r="S73" s="1">
        <v>0.14399999999999999</v>
      </c>
      <c r="T73" s="1">
        <v>1.823</v>
      </c>
      <c r="U73" s="1">
        <v>0.24823899999999999</v>
      </c>
      <c r="V73">
        <v>0.346831</v>
      </c>
    </row>
    <row r="74" spans="1:22" x14ac:dyDescent="0.25">
      <c r="A74" s="1" t="s">
        <v>137</v>
      </c>
      <c r="B74" s="1" t="s">
        <v>69</v>
      </c>
      <c r="C74" s="1">
        <v>4.891</v>
      </c>
      <c r="D74" s="1">
        <v>5.3999999999999999E-2</v>
      </c>
      <c r="E74" s="1">
        <v>4.9980000000000002</v>
      </c>
      <c r="F74" s="1">
        <v>4.7850000000000001</v>
      </c>
      <c r="G74" s="1">
        <v>9.5850000000000009</v>
      </c>
      <c r="H74" s="1">
        <v>0.67100000000000004</v>
      </c>
      <c r="I74" s="1">
        <v>64.3</v>
      </c>
      <c r="J74" s="1">
        <v>0.78300000000000003</v>
      </c>
      <c r="K74" s="1">
        <v>-0.23799999999999999</v>
      </c>
      <c r="L74" s="1">
        <v>0.65500000000000003</v>
      </c>
      <c r="M74" s="1">
        <v>2.4300000000000002</v>
      </c>
      <c r="N74" s="1">
        <v>1.03</v>
      </c>
      <c r="O74" s="1">
        <v>0.47</v>
      </c>
      <c r="P74" s="1">
        <v>0.498</v>
      </c>
      <c r="Q74" s="1">
        <v>0.48799999999999999</v>
      </c>
      <c r="R74" s="1">
        <v>3.2000000000000001E-2</v>
      </c>
      <c r="S74" s="1">
        <v>0.18099999999999999</v>
      </c>
      <c r="T74" s="1">
        <v>2.1909999999999998</v>
      </c>
      <c r="U74" s="1">
        <v>0.71831</v>
      </c>
      <c r="V74">
        <v>0.42857099999999998</v>
      </c>
    </row>
    <row r="75" spans="1:22" x14ac:dyDescent="0.25">
      <c r="A75" s="1" t="s">
        <v>61</v>
      </c>
      <c r="B75" s="1" t="s">
        <v>39</v>
      </c>
      <c r="C75" s="1">
        <v>6.33</v>
      </c>
      <c r="D75" s="1">
        <v>4.2999999999999997E-2</v>
      </c>
      <c r="E75" s="1">
        <v>6.415</v>
      </c>
      <c r="F75" s="1">
        <v>6.2450000000000001</v>
      </c>
      <c r="G75" s="1">
        <v>9.577</v>
      </c>
      <c r="H75" s="1">
        <v>0.88200000000000001</v>
      </c>
      <c r="I75" s="1">
        <v>66.600999999999999</v>
      </c>
      <c r="J75" s="1">
        <v>0.80400000000000005</v>
      </c>
      <c r="K75" s="1">
        <v>-7.0999999999999994E-2</v>
      </c>
      <c r="L75" s="1">
        <v>0.75600000000000001</v>
      </c>
      <c r="M75" s="1">
        <v>2.4300000000000002</v>
      </c>
      <c r="N75" s="1">
        <v>1.028</v>
      </c>
      <c r="O75" s="1">
        <v>0.94399999999999995</v>
      </c>
      <c r="P75" s="1">
        <v>0.57099999999999995</v>
      </c>
      <c r="Q75" s="1">
        <v>0.51400000000000001</v>
      </c>
      <c r="R75" s="1">
        <v>0.14199999999999999</v>
      </c>
      <c r="S75" s="1">
        <v>0.11700000000000001</v>
      </c>
      <c r="T75" s="1">
        <v>3.0150000000000001</v>
      </c>
      <c r="U75" s="1">
        <v>0.63380300000000001</v>
      </c>
      <c r="V75">
        <v>0.39153399999999999</v>
      </c>
    </row>
    <row r="76" spans="1:22" x14ac:dyDescent="0.25">
      <c r="A76" s="1" t="s">
        <v>119</v>
      </c>
      <c r="B76" s="1" t="s">
        <v>69</v>
      </c>
      <c r="C76" s="1">
        <v>5.1710000000000003</v>
      </c>
      <c r="D76" s="1">
        <v>0.04</v>
      </c>
      <c r="E76" s="1">
        <v>5.25</v>
      </c>
      <c r="F76" s="1">
        <v>5.0910000000000002</v>
      </c>
      <c r="G76" s="1">
        <v>9.5690000000000008</v>
      </c>
      <c r="H76" s="1">
        <v>0.83599999999999997</v>
      </c>
      <c r="I76" s="1">
        <v>65.656000000000006</v>
      </c>
      <c r="J76" s="1">
        <v>0.81399999999999995</v>
      </c>
      <c r="K76" s="1">
        <v>-0.223</v>
      </c>
      <c r="L76" s="1">
        <v>0.50600000000000001</v>
      </c>
      <c r="M76" s="1">
        <v>2.4300000000000002</v>
      </c>
      <c r="N76" s="1">
        <v>1.0249999999999999</v>
      </c>
      <c r="O76" s="1">
        <v>0.84099999999999997</v>
      </c>
      <c r="P76" s="1">
        <v>0.54100000000000004</v>
      </c>
      <c r="Q76" s="1">
        <v>0.52600000000000002</v>
      </c>
      <c r="R76" s="1">
        <v>4.2999999999999997E-2</v>
      </c>
      <c r="S76" s="1">
        <v>0.27600000000000002</v>
      </c>
      <c r="T76" s="1">
        <v>1.919</v>
      </c>
      <c r="U76" s="1">
        <v>0.61795800000000001</v>
      </c>
      <c r="V76">
        <v>0.42857099999999998</v>
      </c>
    </row>
    <row r="77" spans="1:22" x14ac:dyDescent="0.25">
      <c r="A77" s="1" t="s">
        <v>80</v>
      </c>
      <c r="B77" s="1" t="s">
        <v>39</v>
      </c>
      <c r="C77" s="1">
        <v>6.0119999999999996</v>
      </c>
      <c r="D77" s="1">
        <v>6.0999999999999999E-2</v>
      </c>
      <c r="E77" s="1">
        <v>6.1319999999999997</v>
      </c>
      <c r="F77" s="1">
        <v>5.8920000000000003</v>
      </c>
      <c r="G77" s="1">
        <v>9.5570000000000004</v>
      </c>
      <c r="H77" s="1">
        <v>0.84699999999999998</v>
      </c>
      <c r="I77" s="1">
        <v>68.001000000000005</v>
      </c>
      <c r="J77" s="1">
        <v>0.83699999999999997</v>
      </c>
      <c r="K77" s="1">
        <v>-0.13500000000000001</v>
      </c>
      <c r="L77" s="1">
        <v>0.84099999999999997</v>
      </c>
      <c r="M77" s="1">
        <v>2.4300000000000002</v>
      </c>
      <c r="N77" s="1">
        <v>1.0209999999999999</v>
      </c>
      <c r="O77" s="1">
        <v>0.86599999999999999</v>
      </c>
      <c r="P77" s="1">
        <v>0.61499999999999999</v>
      </c>
      <c r="Q77" s="1">
        <v>0.55400000000000005</v>
      </c>
      <c r="R77" s="1">
        <v>0.1</v>
      </c>
      <c r="S77" s="1">
        <v>6.3E-2</v>
      </c>
      <c r="T77" s="1">
        <v>2.794</v>
      </c>
      <c r="U77" s="1">
        <v>0.63028200000000001</v>
      </c>
      <c r="V77">
        <v>0.40211599999999997</v>
      </c>
    </row>
    <row r="78" spans="1:22" x14ac:dyDescent="0.25">
      <c r="A78" s="1" t="s">
        <v>122</v>
      </c>
      <c r="B78" s="1" t="s">
        <v>42</v>
      </c>
      <c r="C78" s="1">
        <v>5.117</v>
      </c>
      <c r="D78" s="1">
        <v>5.8999999999999997E-2</v>
      </c>
      <c r="E78" s="1">
        <v>5.234</v>
      </c>
      <c r="F78" s="1">
        <v>5.0010000000000003</v>
      </c>
      <c r="G78" s="1">
        <v>9.52</v>
      </c>
      <c r="H78" s="1">
        <v>0.69699999999999995</v>
      </c>
      <c r="I78" s="1">
        <v>68.998999999999995</v>
      </c>
      <c r="J78" s="1">
        <v>0.78500000000000003</v>
      </c>
      <c r="K78" s="1">
        <v>-0.03</v>
      </c>
      <c r="L78" s="1">
        <v>0.90100000000000002</v>
      </c>
      <c r="M78" s="1">
        <v>2.4300000000000002</v>
      </c>
      <c r="N78" s="1">
        <v>1.008</v>
      </c>
      <c r="O78" s="1">
        <v>0.52900000000000003</v>
      </c>
      <c r="P78" s="1">
        <v>0.64600000000000002</v>
      </c>
      <c r="Q78" s="1">
        <v>0.49099999999999999</v>
      </c>
      <c r="R78" s="1">
        <v>0.16800000000000001</v>
      </c>
      <c r="S78" s="1">
        <v>2.4E-2</v>
      </c>
      <c r="T78" s="1">
        <v>2.25</v>
      </c>
      <c r="U78" s="1">
        <v>0.70774599999999999</v>
      </c>
      <c r="V78">
        <v>0.45502599999999999</v>
      </c>
    </row>
    <row r="79" spans="1:22" x14ac:dyDescent="0.25">
      <c r="A79" s="1" t="s">
        <v>114</v>
      </c>
      <c r="B79" s="1" t="s">
        <v>69</v>
      </c>
      <c r="C79" s="1">
        <v>5.2830000000000004</v>
      </c>
      <c r="D79" s="1">
        <v>5.8000000000000003E-2</v>
      </c>
      <c r="E79" s="1">
        <v>5.3970000000000002</v>
      </c>
      <c r="F79" s="1">
        <v>5.1680000000000001</v>
      </c>
      <c r="G79" s="1">
        <v>9.4870000000000001</v>
      </c>
      <c r="H79" s="1">
        <v>0.79900000000000004</v>
      </c>
      <c r="I79" s="1">
        <v>67.055000000000007</v>
      </c>
      <c r="J79" s="1">
        <v>0.82499999999999996</v>
      </c>
      <c r="K79" s="1">
        <v>-0.16800000000000001</v>
      </c>
      <c r="L79" s="1">
        <v>0.629</v>
      </c>
      <c r="M79" s="1">
        <v>2.4300000000000002</v>
      </c>
      <c r="N79" s="1">
        <v>0.996</v>
      </c>
      <c r="O79" s="1">
        <v>0.75800000000000001</v>
      </c>
      <c r="P79" s="1">
        <v>0.58499999999999996</v>
      </c>
      <c r="Q79" s="1">
        <v>0.54</v>
      </c>
      <c r="R79" s="1">
        <v>7.9000000000000001E-2</v>
      </c>
      <c r="S79" s="1">
        <v>0.19800000000000001</v>
      </c>
      <c r="T79" s="1">
        <v>2.1269999999999998</v>
      </c>
      <c r="U79" s="1">
        <v>0.64260600000000001</v>
      </c>
      <c r="V79">
        <v>0.42857099999999998</v>
      </c>
    </row>
    <row r="80" spans="1:22" x14ac:dyDescent="0.25">
      <c r="A80" s="1" t="s">
        <v>158</v>
      </c>
      <c r="B80" s="1" t="s">
        <v>116</v>
      </c>
      <c r="C80" s="1">
        <v>4.3250000000000002</v>
      </c>
      <c r="D80" s="1">
        <v>6.6000000000000003E-2</v>
      </c>
      <c r="E80" s="1">
        <v>4.4539999999999997</v>
      </c>
      <c r="F80" s="1">
        <v>4.1959999999999997</v>
      </c>
      <c r="G80" s="1">
        <v>9.4700000000000006</v>
      </c>
      <c r="H80" s="1">
        <v>0.82699999999999996</v>
      </c>
      <c r="I80" s="1">
        <v>67.299000000000007</v>
      </c>
      <c r="J80" s="1">
        <v>0.84099999999999997</v>
      </c>
      <c r="K80" s="1">
        <v>7.9000000000000001E-2</v>
      </c>
      <c r="L80" s="1">
        <v>0.86299999999999999</v>
      </c>
      <c r="M80" s="1">
        <v>2.4300000000000002</v>
      </c>
      <c r="N80" s="1">
        <v>0.99</v>
      </c>
      <c r="O80" s="1">
        <v>0.82</v>
      </c>
      <c r="P80" s="1">
        <v>0.59299999999999997</v>
      </c>
      <c r="Q80" s="1">
        <v>0.55900000000000005</v>
      </c>
      <c r="R80" s="1">
        <v>0.23899999999999999</v>
      </c>
      <c r="S80" s="1">
        <v>4.9000000000000002E-2</v>
      </c>
      <c r="T80" s="1">
        <v>1.075</v>
      </c>
      <c r="U80" s="1">
        <v>0.68309900000000001</v>
      </c>
      <c r="V80">
        <v>0.39153399999999999</v>
      </c>
    </row>
    <row r="81" spans="1:22" x14ac:dyDescent="0.25">
      <c r="A81" s="1" t="s">
        <v>91</v>
      </c>
      <c r="B81" s="1" t="s">
        <v>39</v>
      </c>
      <c r="C81" s="1">
        <v>5.84</v>
      </c>
      <c r="D81" s="1">
        <v>7.4999999999999997E-2</v>
      </c>
      <c r="E81" s="1">
        <v>5.9880000000000004</v>
      </c>
      <c r="F81" s="1">
        <v>5.6920000000000002</v>
      </c>
      <c r="G81" s="1">
        <v>9.4580000000000002</v>
      </c>
      <c r="H81" s="1">
        <v>0.83199999999999996</v>
      </c>
      <c r="I81" s="1">
        <v>68.25</v>
      </c>
      <c r="J81" s="1">
        <v>0.82199999999999995</v>
      </c>
      <c r="K81" s="1">
        <v>-0.154</v>
      </c>
      <c r="L81" s="1">
        <v>0.89100000000000001</v>
      </c>
      <c r="M81" s="1">
        <v>2.4300000000000002</v>
      </c>
      <c r="N81" s="1">
        <v>0.98599999999999999</v>
      </c>
      <c r="O81" s="1">
        <v>0.83299999999999996</v>
      </c>
      <c r="P81" s="1">
        <v>0.623</v>
      </c>
      <c r="Q81" s="1">
        <v>0.53600000000000003</v>
      </c>
      <c r="R81" s="1">
        <v>8.6999999999999994E-2</v>
      </c>
      <c r="S81" s="1">
        <v>3.1E-2</v>
      </c>
      <c r="T81" s="1">
        <v>2.7440000000000002</v>
      </c>
      <c r="U81" s="1">
        <v>0.64788699999999999</v>
      </c>
      <c r="V81">
        <v>0.39682499999999998</v>
      </c>
    </row>
    <row r="82" spans="1:22" x14ac:dyDescent="0.25">
      <c r="A82" s="1" t="s">
        <v>93</v>
      </c>
      <c r="B82" s="1" t="s">
        <v>69</v>
      </c>
      <c r="C82" s="1">
        <v>5.766</v>
      </c>
      <c r="D82" s="1">
        <v>4.5999999999999999E-2</v>
      </c>
      <c r="E82" s="1">
        <v>5.8559999999999999</v>
      </c>
      <c r="F82" s="1">
        <v>5.6769999999999996</v>
      </c>
      <c r="G82" s="1">
        <v>9.4540000000000006</v>
      </c>
      <c r="H82" s="1">
        <v>0.85699999999999998</v>
      </c>
      <c r="I82" s="1">
        <v>65.698999999999998</v>
      </c>
      <c r="J82" s="1">
        <v>0.82199999999999995</v>
      </c>
      <c r="K82" s="1">
        <v>-7.9000000000000001E-2</v>
      </c>
      <c r="L82" s="1">
        <v>0.91800000000000004</v>
      </c>
      <c r="M82" s="1">
        <v>2.4300000000000002</v>
      </c>
      <c r="N82" s="1">
        <v>0.98499999999999999</v>
      </c>
      <c r="O82" s="1">
        <v>0.88800000000000001</v>
      </c>
      <c r="P82" s="1">
        <v>0.54200000000000004</v>
      </c>
      <c r="Q82" s="1">
        <v>0.53600000000000003</v>
      </c>
      <c r="R82" s="1">
        <v>0.13700000000000001</v>
      </c>
      <c r="S82" s="1">
        <v>1.2999999999999999E-2</v>
      </c>
      <c r="T82" s="1">
        <v>2.665</v>
      </c>
      <c r="U82" s="1">
        <v>0</v>
      </c>
      <c r="V82">
        <v>0.42327999999999999</v>
      </c>
    </row>
    <row r="83" spans="1:22" x14ac:dyDescent="0.25">
      <c r="A83" s="1" t="s">
        <v>99</v>
      </c>
      <c r="B83" s="1" t="s">
        <v>39</v>
      </c>
      <c r="C83" s="1">
        <v>5.6529999999999996</v>
      </c>
      <c r="D83" s="1">
        <v>9.1999999999999998E-2</v>
      </c>
      <c r="E83" s="1">
        <v>5.8319999999999999</v>
      </c>
      <c r="F83" s="1">
        <v>5.4729999999999999</v>
      </c>
      <c r="G83" s="1">
        <v>9.4480000000000004</v>
      </c>
      <c r="H83" s="1">
        <v>0.89300000000000002</v>
      </c>
      <c r="I83" s="1">
        <v>65.900000000000006</v>
      </c>
      <c r="J83" s="1">
        <v>0.876</v>
      </c>
      <c r="K83" s="1">
        <v>2.8000000000000001E-2</v>
      </c>
      <c r="L83" s="1">
        <v>0.88200000000000001</v>
      </c>
      <c r="M83" s="1">
        <v>2.4300000000000002</v>
      </c>
      <c r="N83" s="1">
        <v>0.98299999999999998</v>
      </c>
      <c r="O83" s="1">
        <v>0.97</v>
      </c>
      <c r="P83" s="1">
        <v>0.54900000000000004</v>
      </c>
      <c r="Q83" s="1">
        <v>0.60199999999999998</v>
      </c>
      <c r="R83" s="1">
        <v>0.20599999999999999</v>
      </c>
      <c r="S83" s="1">
        <v>3.6999999999999998E-2</v>
      </c>
      <c r="T83" s="1">
        <v>2.306</v>
      </c>
      <c r="U83" s="1">
        <v>0.568662</v>
      </c>
      <c r="V83">
        <v>0.40740700000000002</v>
      </c>
    </row>
    <row r="84" spans="1:22" x14ac:dyDescent="0.25">
      <c r="A84" s="1" t="s">
        <v>139</v>
      </c>
      <c r="B84" s="1" t="s">
        <v>69</v>
      </c>
      <c r="C84" s="1">
        <v>4.875</v>
      </c>
      <c r="D84" s="1">
        <v>5.1999999999999998E-2</v>
      </c>
      <c r="E84" s="1">
        <v>4.9770000000000003</v>
      </c>
      <c r="F84" s="1">
        <v>4.7729999999999997</v>
      </c>
      <c r="G84" s="1">
        <v>9.4359999999999999</v>
      </c>
      <c r="H84" s="1">
        <v>0.88800000000000001</v>
      </c>
      <c r="I84" s="1">
        <v>64.902000000000001</v>
      </c>
      <c r="J84" s="1">
        <v>0.72399999999999998</v>
      </c>
      <c r="K84" s="1">
        <v>-1.0999999999999999E-2</v>
      </c>
      <c r="L84" s="1">
        <v>0.92400000000000004</v>
      </c>
      <c r="M84" s="1">
        <v>2.4300000000000002</v>
      </c>
      <c r="N84" s="1">
        <v>0.97899999999999998</v>
      </c>
      <c r="O84" s="1">
        <v>0.95799999999999996</v>
      </c>
      <c r="P84" s="1">
        <v>0.51700000000000002</v>
      </c>
      <c r="Q84" s="1">
        <v>0.41699999999999998</v>
      </c>
      <c r="R84" s="1">
        <v>0.18099999999999999</v>
      </c>
      <c r="S84" s="1">
        <v>0.01</v>
      </c>
      <c r="T84" s="1">
        <v>1.8129999999999999</v>
      </c>
      <c r="U84" s="1">
        <v>0.66725400000000001</v>
      </c>
      <c r="V84">
        <v>0.42857099999999998</v>
      </c>
    </row>
    <row r="85" spans="1:22" x14ac:dyDescent="0.25">
      <c r="A85" s="1" t="s">
        <v>132</v>
      </c>
      <c r="B85" s="1" t="s">
        <v>78</v>
      </c>
      <c r="C85" s="1">
        <v>4.9560000000000004</v>
      </c>
      <c r="D85" s="1">
        <v>0.06</v>
      </c>
      <c r="E85" s="1">
        <v>5.0739999999999998</v>
      </c>
      <c r="F85" s="1">
        <v>4.8390000000000004</v>
      </c>
      <c r="G85" s="1">
        <v>9.4030000000000005</v>
      </c>
      <c r="H85" s="1">
        <v>0.86</v>
      </c>
      <c r="I85" s="1">
        <v>56.904000000000003</v>
      </c>
      <c r="J85" s="1">
        <v>0.749</v>
      </c>
      <c r="K85" s="1">
        <v>-6.7000000000000004E-2</v>
      </c>
      <c r="L85" s="1">
        <v>0.86</v>
      </c>
      <c r="M85" s="1">
        <v>2.4300000000000002</v>
      </c>
      <c r="N85" s="1">
        <v>0.96699999999999997</v>
      </c>
      <c r="O85" s="1">
        <v>0.89500000000000002</v>
      </c>
      <c r="P85" s="1">
        <v>0.26500000000000001</v>
      </c>
      <c r="Q85" s="1">
        <v>0.44700000000000001</v>
      </c>
      <c r="R85" s="1">
        <v>0.14399999999999999</v>
      </c>
      <c r="S85" s="1">
        <v>5.0999999999999997E-2</v>
      </c>
      <c r="T85" s="1">
        <v>2.1869999999999998</v>
      </c>
      <c r="U85" s="1">
        <v>0.56162000000000001</v>
      </c>
      <c r="V85">
        <v>0.40211599999999997</v>
      </c>
    </row>
    <row r="86" spans="1:22" x14ac:dyDescent="0.25">
      <c r="A86" s="1" t="s">
        <v>98</v>
      </c>
      <c r="B86" s="1" t="s">
        <v>49</v>
      </c>
      <c r="C86" s="1">
        <v>5.6769999999999996</v>
      </c>
      <c r="D86" s="1">
        <v>4.2000000000000003E-2</v>
      </c>
      <c r="E86" s="1">
        <v>5.76</v>
      </c>
      <c r="F86" s="1">
        <v>5.5949999999999998</v>
      </c>
      <c r="G86" s="1">
        <v>9.4</v>
      </c>
      <c r="H86" s="1">
        <v>0.93500000000000005</v>
      </c>
      <c r="I86" s="1">
        <v>62.5</v>
      </c>
      <c r="J86" s="1">
        <v>0.70799999999999996</v>
      </c>
      <c r="K86" s="1">
        <v>0.11600000000000001</v>
      </c>
      <c r="L86" s="1">
        <v>0.85599999999999998</v>
      </c>
      <c r="M86" s="1">
        <v>2.4300000000000002</v>
      </c>
      <c r="N86" s="1">
        <v>0.96599999999999997</v>
      </c>
      <c r="O86" s="1">
        <v>1.0649999999999999</v>
      </c>
      <c r="P86" s="1">
        <v>0.442</v>
      </c>
      <c r="Q86" s="1">
        <v>0.39700000000000002</v>
      </c>
      <c r="R86" s="1">
        <v>0.26300000000000001</v>
      </c>
      <c r="S86" s="1">
        <v>5.2999999999999999E-2</v>
      </c>
      <c r="T86" s="1">
        <v>2.492</v>
      </c>
      <c r="U86" s="1">
        <v>0.60739399999999999</v>
      </c>
      <c r="V86">
        <v>0.417989</v>
      </c>
    </row>
    <row r="87" spans="1:22" x14ac:dyDescent="0.25">
      <c r="A87" s="1" t="s">
        <v>110</v>
      </c>
      <c r="B87" s="1" t="s">
        <v>58</v>
      </c>
      <c r="C87" s="1">
        <v>5.3449999999999998</v>
      </c>
      <c r="D87" s="1">
        <v>5.6000000000000001E-2</v>
      </c>
      <c r="E87" s="1">
        <v>5.4539999999999997</v>
      </c>
      <c r="F87" s="1">
        <v>5.2350000000000003</v>
      </c>
      <c r="G87" s="1">
        <v>9.3650000000000002</v>
      </c>
      <c r="H87" s="1">
        <v>0.81100000000000005</v>
      </c>
      <c r="I87" s="1">
        <v>62.235999999999997</v>
      </c>
      <c r="J87" s="1">
        <v>0.873</v>
      </c>
      <c r="K87" s="1">
        <v>0.54200000000000004</v>
      </c>
      <c r="L87" s="1">
        <v>0.86699999999999999</v>
      </c>
      <c r="M87" s="1">
        <v>2.4300000000000002</v>
      </c>
      <c r="N87" s="1">
        <v>0.95399999999999996</v>
      </c>
      <c r="O87" s="1">
        <v>0.78600000000000003</v>
      </c>
      <c r="P87" s="1">
        <v>0.433</v>
      </c>
      <c r="Q87" s="1">
        <v>0.59799999999999998</v>
      </c>
      <c r="R87" s="1">
        <v>0.54100000000000004</v>
      </c>
      <c r="S87" s="1">
        <v>4.5999999999999999E-2</v>
      </c>
      <c r="T87" s="1">
        <v>1.9870000000000001</v>
      </c>
      <c r="U87" s="1">
        <v>0.54753499999999999</v>
      </c>
      <c r="V87">
        <v>0.40211599999999997</v>
      </c>
    </row>
    <row r="88" spans="1:22" x14ac:dyDescent="0.25">
      <c r="A88" s="1" t="s">
        <v>161</v>
      </c>
      <c r="B88" s="1" t="s">
        <v>34</v>
      </c>
      <c r="C88" s="1">
        <v>4.2830000000000004</v>
      </c>
      <c r="D88" s="1">
        <v>4.4999999999999998E-2</v>
      </c>
      <c r="E88" s="1">
        <v>4.3710000000000004</v>
      </c>
      <c r="F88" s="1">
        <v>4.1950000000000003</v>
      </c>
      <c r="G88" s="1">
        <v>9.3670000000000009</v>
      </c>
      <c r="H88" s="1">
        <v>0.75</v>
      </c>
      <c r="I88" s="1">
        <v>61.997999999999998</v>
      </c>
      <c r="J88" s="1">
        <v>0.749</v>
      </c>
      <c r="K88" s="1">
        <v>-0.182</v>
      </c>
      <c r="L88" s="1">
        <v>0.79500000000000004</v>
      </c>
      <c r="M88" s="1">
        <v>2.4300000000000002</v>
      </c>
      <c r="N88" s="1">
        <v>0.95399999999999996</v>
      </c>
      <c r="O88" s="1">
        <v>0.64700000000000002</v>
      </c>
      <c r="P88" s="1">
        <v>0.42599999999999999</v>
      </c>
      <c r="Q88" s="1">
        <v>0.44600000000000001</v>
      </c>
      <c r="R88" s="1">
        <v>6.9000000000000006E-2</v>
      </c>
      <c r="S88" s="1">
        <v>9.1999999999999998E-2</v>
      </c>
      <c r="T88" s="1">
        <v>1.6479999999999999</v>
      </c>
      <c r="U88" s="1">
        <v>0.346831</v>
      </c>
      <c r="V88">
        <v>0.346831</v>
      </c>
    </row>
    <row r="89" spans="1:22" x14ac:dyDescent="0.25">
      <c r="A89" s="1" t="s">
        <v>138</v>
      </c>
      <c r="B89" s="1" t="s">
        <v>34</v>
      </c>
      <c r="C89" s="1">
        <v>4.8869999999999996</v>
      </c>
      <c r="D89" s="1">
        <v>5.2999999999999999E-2</v>
      </c>
      <c r="E89" s="1">
        <v>4.9909999999999997</v>
      </c>
      <c r="F89" s="1">
        <v>4.7830000000000004</v>
      </c>
      <c r="G89" s="1">
        <v>9.3420000000000005</v>
      </c>
      <c r="H89" s="1">
        <v>0.80200000000000005</v>
      </c>
      <c r="I89" s="1">
        <v>66.004999999999995</v>
      </c>
      <c r="J89" s="1">
        <v>0.48</v>
      </c>
      <c r="K89" s="1">
        <v>-6.7000000000000004E-2</v>
      </c>
      <c r="L89" s="1">
        <v>0.752</v>
      </c>
      <c r="M89" s="1">
        <v>2.4300000000000002</v>
      </c>
      <c r="N89" s="1">
        <v>0.94599999999999995</v>
      </c>
      <c r="O89" s="1">
        <v>0.76500000000000001</v>
      </c>
      <c r="P89" s="1">
        <v>0.55200000000000005</v>
      </c>
      <c r="Q89" s="1">
        <v>0.11899999999999999</v>
      </c>
      <c r="R89" s="1">
        <v>0.14399999999999999</v>
      </c>
      <c r="S89" s="1">
        <v>0.12</v>
      </c>
      <c r="T89" s="1">
        <v>2.242</v>
      </c>
      <c r="U89" s="1">
        <v>0.61795800000000001</v>
      </c>
      <c r="V89">
        <v>0.32275100000000001</v>
      </c>
    </row>
    <row r="90" spans="1:22" x14ac:dyDescent="0.25">
      <c r="A90" s="1" t="s">
        <v>59</v>
      </c>
      <c r="B90" s="1" t="s">
        <v>42</v>
      </c>
      <c r="C90" s="1">
        <v>6.3719999999999999</v>
      </c>
      <c r="D90" s="1">
        <v>5.8999999999999997E-2</v>
      </c>
      <c r="E90" s="1">
        <v>6.4870000000000001</v>
      </c>
      <c r="F90" s="1">
        <v>6.2569999999999997</v>
      </c>
      <c r="G90" s="1">
        <v>9.3179999999999996</v>
      </c>
      <c r="H90" s="1">
        <v>0.82099999999999995</v>
      </c>
      <c r="I90" s="1">
        <v>63.813000000000002</v>
      </c>
      <c r="J90" s="1">
        <v>0.86899999999999999</v>
      </c>
      <c r="K90" s="1">
        <v>0.25700000000000001</v>
      </c>
      <c r="L90" s="1">
        <v>0.91700000000000004</v>
      </c>
      <c r="M90" s="1">
        <v>2.4300000000000002</v>
      </c>
      <c r="N90" s="1">
        <v>0.93700000000000006</v>
      </c>
      <c r="O90" s="1">
        <v>0.80700000000000005</v>
      </c>
      <c r="P90" s="1">
        <v>0.48299999999999998</v>
      </c>
      <c r="Q90" s="1">
        <v>0.59299999999999997</v>
      </c>
      <c r="R90" s="1">
        <v>0.35599999999999998</v>
      </c>
      <c r="S90" s="1">
        <v>1.4E-2</v>
      </c>
      <c r="T90" s="1">
        <v>3.1819999999999999</v>
      </c>
      <c r="U90" s="1">
        <v>0.86683100000000002</v>
      </c>
      <c r="V90">
        <v>0.846831</v>
      </c>
    </row>
    <row r="91" spans="1:22" x14ac:dyDescent="0.25">
      <c r="A91" s="1" t="s">
        <v>94</v>
      </c>
      <c r="B91" s="1" t="s">
        <v>39</v>
      </c>
      <c r="C91" s="1">
        <v>5.7640000000000002</v>
      </c>
      <c r="D91" s="1">
        <v>5.7000000000000002E-2</v>
      </c>
      <c r="E91" s="1">
        <v>5.875</v>
      </c>
      <c r="F91" s="1">
        <v>5.6529999999999996</v>
      </c>
      <c r="G91" s="1">
        <v>9.3130000000000006</v>
      </c>
      <c r="H91" s="1">
        <v>0.82099999999999995</v>
      </c>
      <c r="I91" s="1">
        <v>68.8</v>
      </c>
      <c r="J91" s="1">
        <v>0.84199999999999997</v>
      </c>
      <c r="K91" s="1">
        <v>-0.124</v>
      </c>
      <c r="L91" s="1">
        <v>0.84299999999999997</v>
      </c>
      <c r="M91" s="1">
        <v>2.4300000000000002</v>
      </c>
      <c r="N91" s="1">
        <v>0.93500000000000005</v>
      </c>
      <c r="O91" s="1">
        <v>0.80600000000000005</v>
      </c>
      <c r="P91" s="1">
        <v>0.64</v>
      </c>
      <c r="Q91" s="1">
        <v>0.56000000000000005</v>
      </c>
      <c r="R91" s="1">
        <v>0.107</v>
      </c>
      <c r="S91" s="1">
        <v>6.2E-2</v>
      </c>
      <c r="T91" s="1">
        <v>2.653</v>
      </c>
      <c r="U91" s="1">
        <v>0.609155</v>
      </c>
      <c r="V91">
        <v>0.40211599999999997</v>
      </c>
    </row>
    <row r="92" spans="1:22" x14ac:dyDescent="0.25">
      <c r="A92" s="1" t="s">
        <v>151</v>
      </c>
      <c r="B92" s="1" t="s">
        <v>34</v>
      </c>
      <c r="C92" s="1">
        <v>4.5960000000000001</v>
      </c>
      <c r="D92" s="1">
        <v>5.8000000000000003E-2</v>
      </c>
      <c r="E92" s="1">
        <v>4.7089999999999996</v>
      </c>
      <c r="F92" s="1">
        <v>4.484</v>
      </c>
      <c r="G92" s="1">
        <v>9.266</v>
      </c>
      <c r="H92" s="1">
        <v>0.69099999999999995</v>
      </c>
      <c r="I92" s="1">
        <v>67.200999999999993</v>
      </c>
      <c r="J92" s="1">
        <v>0.65600000000000003</v>
      </c>
      <c r="K92" s="1">
        <v>-0.20100000000000001</v>
      </c>
      <c r="L92" s="1">
        <v>0.87</v>
      </c>
      <c r="M92" s="1">
        <v>2.4300000000000002</v>
      </c>
      <c r="N92" s="1">
        <v>0.91900000000000004</v>
      </c>
      <c r="O92" s="1">
        <v>0.51500000000000001</v>
      </c>
      <c r="P92" s="1">
        <v>0.59</v>
      </c>
      <c r="Q92" s="1">
        <v>0.33400000000000002</v>
      </c>
      <c r="R92" s="1">
        <v>5.7000000000000002E-2</v>
      </c>
      <c r="S92" s="1">
        <v>4.3999999999999997E-2</v>
      </c>
      <c r="T92" s="1">
        <v>2.1379999999999999</v>
      </c>
      <c r="U92" s="1">
        <v>0.59331</v>
      </c>
      <c r="V92">
        <v>0.328042</v>
      </c>
    </row>
    <row r="93" spans="1:22" x14ac:dyDescent="0.25">
      <c r="A93" s="1" t="s">
        <v>140</v>
      </c>
      <c r="B93" s="1" t="s">
        <v>34</v>
      </c>
      <c r="C93" s="1">
        <v>4.8540000000000001</v>
      </c>
      <c r="D93" s="1">
        <v>5.8999999999999997E-2</v>
      </c>
      <c r="E93" s="1">
        <v>4.97</v>
      </c>
      <c r="F93" s="1">
        <v>4.7380000000000004</v>
      </c>
      <c r="G93" s="1">
        <v>9.24</v>
      </c>
      <c r="H93" s="1">
        <v>0.746</v>
      </c>
      <c r="I93" s="1">
        <v>60.582999999999998</v>
      </c>
      <c r="J93" s="1">
        <v>0.63</v>
      </c>
      <c r="K93" s="1">
        <v>-5.2999999999999999E-2</v>
      </c>
      <c r="L93" s="1">
        <v>0.875</v>
      </c>
      <c r="M93" s="1">
        <v>2.4300000000000002</v>
      </c>
      <c r="N93" s="1">
        <v>0.91</v>
      </c>
      <c r="O93" s="1">
        <v>0.63800000000000001</v>
      </c>
      <c r="P93" s="1">
        <v>0.38100000000000001</v>
      </c>
      <c r="Q93" s="1">
        <v>0.30199999999999999</v>
      </c>
      <c r="R93" s="1">
        <v>0.153</v>
      </c>
      <c r="S93" s="1">
        <v>4.1000000000000002E-2</v>
      </c>
      <c r="T93" s="1">
        <v>2.4289999999999998</v>
      </c>
      <c r="U93" s="1">
        <v>0.51408500000000001</v>
      </c>
      <c r="V93">
        <v>0.32275100000000001</v>
      </c>
    </row>
    <row r="94" spans="1:22" x14ac:dyDescent="0.25">
      <c r="A94" s="1" t="s">
        <v>63</v>
      </c>
      <c r="B94" s="1" t="s">
        <v>39</v>
      </c>
      <c r="C94" s="1">
        <v>6.3090000000000002</v>
      </c>
      <c r="D94" s="1">
        <v>0.156</v>
      </c>
      <c r="E94" s="1">
        <v>6.6150000000000002</v>
      </c>
      <c r="F94" s="1">
        <v>6.0039999999999996</v>
      </c>
      <c r="G94" s="1">
        <v>9.1859999999999999</v>
      </c>
      <c r="H94" s="1">
        <v>0.877</v>
      </c>
      <c r="I94" s="1">
        <v>67.5</v>
      </c>
      <c r="J94" s="1">
        <v>0.89</v>
      </c>
      <c r="K94" s="1">
        <v>-0.13700000000000001</v>
      </c>
      <c r="L94" s="1">
        <v>0.88400000000000001</v>
      </c>
      <c r="M94" s="1">
        <v>2.4300000000000002</v>
      </c>
      <c r="N94" s="1">
        <v>0.89100000000000001</v>
      </c>
      <c r="O94" s="1">
        <v>0.93200000000000005</v>
      </c>
      <c r="P94" s="1">
        <v>0.59899999999999998</v>
      </c>
      <c r="Q94" s="1">
        <v>0.61799999999999999</v>
      </c>
      <c r="R94" s="1">
        <v>9.9000000000000005E-2</v>
      </c>
      <c r="S94" s="1">
        <v>3.5000000000000003E-2</v>
      </c>
      <c r="T94" s="1">
        <v>3.1349999999999998</v>
      </c>
      <c r="U94" s="1">
        <v>0.55457699999999999</v>
      </c>
      <c r="V94">
        <v>0.36507899999999999</v>
      </c>
    </row>
    <row r="95" spans="1:22" x14ac:dyDescent="0.25">
      <c r="A95" s="1" t="s">
        <v>156</v>
      </c>
      <c r="B95" s="1" t="s">
        <v>34</v>
      </c>
      <c r="C95" s="1">
        <v>4.3949999999999996</v>
      </c>
      <c r="D95" s="1">
        <v>6.2E-2</v>
      </c>
      <c r="E95" s="1">
        <v>4.516</v>
      </c>
      <c r="F95" s="1">
        <v>4.2729999999999997</v>
      </c>
      <c r="G95" s="1">
        <v>9.1820000000000004</v>
      </c>
      <c r="H95" s="1">
        <v>0.76700000000000002</v>
      </c>
      <c r="I95" s="1">
        <v>67</v>
      </c>
      <c r="J95" s="1">
        <v>0.755</v>
      </c>
      <c r="K95" s="1">
        <v>-0.16700000000000001</v>
      </c>
      <c r="L95" s="1">
        <v>0.70499999999999996</v>
      </c>
      <c r="M95" s="1">
        <v>2.4300000000000002</v>
      </c>
      <c r="N95" s="1">
        <v>0.89</v>
      </c>
      <c r="O95" s="1">
        <v>0.68500000000000005</v>
      </c>
      <c r="P95" s="1">
        <v>0.58299999999999996</v>
      </c>
      <c r="Q95" s="1">
        <v>0.45500000000000002</v>
      </c>
      <c r="R95" s="1">
        <v>7.9000000000000001E-2</v>
      </c>
      <c r="S95" s="1">
        <v>0.15</v>
      </c>
      <c r="T95" s="1">
        <v>1.5529999999999999</v>
      </c>
      <c r="U95" s="1">
        <v>0.57394400000000001</v>
      </c>
      <c r="V95">
        <v>0.417989</v>
      </c>
    </row>
    <row r="96" spans="1:22" x14ac:dyDescent="0.25">
      <c r="A96" s="1" t="s">
        <v>153</v>
      </c>
      <c r="B96" s="1" t="s">
        <v>78</v>
      </c>
      <c r="C96" s="1">
        <v>4.5739999999999998</v>
      </c>
      <c r="D96" s="1">
        <v>6.4000000000000001E-2</v>
      </c>
      <c r="E96" s="1">
        <v>4.7</v>
      </c>
      <c r="F96" s="1">
        <v>4.4480000000000004</v>
      </c>
      <c r="G96" s="1">
        <v>9.1609999999999996</v>
      </c>
      <c r="H96" s="1">
        <v>0.81799999999999995</v>
      </c>
      <c r="I96" s="1">
        <v>56.798999999999999</v>
      </c>
      <c r="J96" s="1">
        <v>0.71899999999999997</v>
      </c>
      <c r="K96" s="1">
        <v>-0.14899999999999999</v>
      </c>
      <c r="L96" s="1">
        <v>0.84699999999999998</v>
      </c>
      <c r="M96" s="1">
        <v>2.4300000000000002</v>
      </c>
      <c r="N96" s="1">
        <v>0.88200000000000001</v>
      </c>
      <c r="O96" s="1">
        <v>0.80100000000000005</v>
      </c>
      <c r="P96" s="1">
        <v>0.26200000000000001</v>
      </c>
      <c r="Q96" s="1">
        <v>0.41099999999999998</v>
      </c>
      <c r="R96" s="1">
        <v>9.0999999999999998E-2</v>
      </c>
      <c r="S96" s="1">
        <v>5.8999999999999997E-2</v>
      </c>
      <c r="T96" s="1">
        <v>2.0680000000000001</v>
      </c>
      <c r="U96" s="1">
        <v>0.38908500000000001</v>
      </c>
      <c r="V96">
        <v>0.38095200000000001</v>
      </c>
    </row>
    <row r="97" spans="1:22" x14ac:dyDescent="0.25">
      <c r="A97" s="1" t="s">
        <v>89</v>
      </c>
      <c r="B97" s="1" t="s">
        <v>58</v>
      </c>
      <c r="C97" s="1">
        <v>5.88</v>
      </c>
      <c r="D97" s="1">
        <v>5.1999999999999998E-2</v>
      </c>
      <c r="E97" s="1">
        <v>5.9820000000000002</v>
      </c>
      <c r="F97" s="1">
        <v>5.7779999999999996</v>
      </c>
      <c r="G97" s="1">
        <v>9.0760000000000005</v>
      </c>
      <c r="H97" s="1">
        <v>0.83</v>
      </c>
      <c r="I97" s="1">
        <v>62</v>
      </c>
      <c r="J97" s="1">
        <v>0.91700000000000004</v>
      </c>
      <c r="K97" s="1">
        <v>-9.7000000000000003E-2</v>
      </c>
      <c r="L97" s="1">
        <v>0.74199999999999999</v>
      </c>
      <c r="M97" s="1">
        <v>2.4300000000000002</v>
      </c>
      <c r="N97" s="1">
        <v>0.85299999999999998</v>
      </c>
      <c r="O97" s="1">
        <v>0.82799999999999996</v>
      </c>
      <c r="P97" s="1">
        <v>0.42599999999999999</v>
      </c>
      <c r="Q97" s="1">
        <v>0.65100000000000002</v>
      </c>
      <c r="R97" s="1">
        <v>0.125</v>
      </c>
      <c r="S97" s="1">
        <v>0.126</v>
      </c>
      <c r="T97" s="1">
        <v>2.8719999999999999</v>
      </c>
      <c r="U97" s="1">
        <v>0.536972</v>
      </c>
      <c r="V97">
        <v>0.41269800000000001</v>
      </c>
    </row>
    <row r="98" spans="1:22" x14ac:dyDescent="0.25">
      <c r="A98" s="1" t="s">
        <v>136</v>
      </c>
      <c r="B98" s="1" t="s">
        <v>39</v>
      </c>
      <c r="C98" s="1">
        <v>4.8920000000000003</v>
      </c>
      <c r="D98" s="1">
        <v>6.4000000000000001E-2</v>
      </c>
      <c r="E98" s="1">
        <v>5.0170000000000003</v>
      </c>
      <c r="F98" s="1">
        <v>4.7670000000000003</v>
      </c>
      <c r="G98" s="1">
        <v>9.0730000000000004</v>
      </c>
      <c r="H98" s="1">
        <v>0.86099999999999999</v>
      </c>
      <c r="I98" s="1">
        <v>66.7</v>
      </c>
      <c r="J98" s="1">
        <v>0.61499999999999999</v>
      </c>
      <c r="K98" s="1">
        <v>-0.16900000000000001</v>
      </c>
      <c r="L98" s="1">
        <v>0.82699999999999996</v>
      </c>
      <c r="M98" s="1">
        <v>2.4300000000000002</v>
      </c>
      <c r="N98" s="1">
        <v>0.85199999999999998</v>
      </c>
      <c r="O98" s="1">
        <v>0.89700000000000002</v>
      </c>
      <c r="P98" s="1">
        <v>0.57399999999999995</v>
      </c>
      <c r="Q98" s="1">
        <v>0.28399999999999997</v>
      </c>
      <c r="R98" s="1">
        <v>7.8E-2</v>
      </c>
      <c r="S98" s="1">
        <v>7.1999999999999995E-2</v>
      </c>
      <c r="T98" s="1">
        <v>2.1349999999999998</v>
      </c>
      <c r="U98" s="1">
        <v>0.63204300000000002</v>
      </c>
      <c r="V98">
        <v>0.346831</v>
      </c>
    </row>
    <row r="99" spans="1:22" x14ac:dyDescent="0.25">
      <c r="A99" s="1" t="s">
        <v>159</v>
      </c>
      <c r="B99" s="1" t="s">
        <v>78</v>
      </c>
      <c r="C99" s="1">
        <v>4.3079999999999998</v>
      </c>
      <c r="D99" s="1">
        <v>7.0999999999999994E-2</v>
      </c>
      <c r="E99" s="1">
        <v>4.4480000000000004</v>
      </c>
      <c r="F99" s="1">
        <v>4.1680000000000001</v>
      </c>
      <c r="G99" s="1">
        <v>9.0649999999999995</v>
      </c>
      <c r="H99" s="1">
        <v>0.77</v>
      </c>
      <c r="I99" s="1">
        <v>50.832999999999998</v>
      </c>
      <c r="J99" s="1">
        <v>0.64700000000000002</v>
      </c>
      <c r="K99" s="1">
        <v>-0.185</v>
      </c>
      <c r="L99" s="1">
        <v>0.70799999999999996</v>
      </c>
      <c r="M99" s="1">
        <v>2.4300000000000002</v>
      </c>
      <c r="N99" s="1">
        <v>0.84899999999999998</v>
      </c>
      <c r="O99" s="1">
        <v>0.69299999999999995</v>
      </c>
      <c r="P99" s="1">
        <v>7.3999999999999996E-2</v>
      </c>
      <c r="Q99" s="1">
        <v>0.32300000000000001</v>
      </c>
      <c r="R99" s="1">
        <v>6.7000000000000004E-2</v>
      </c>
      <c r="S99" s="1">
        <v>0.14699999999999999</v>
      </c>
      <c r="T99" s="1">
        <v>2.1549999999999998</v>
      </c>
      <c r="U99" s="1">
        <v>0.346831</v>
      </c>
      <c r="V99">
        <v>0.346831</v>
      </c>
    </row>
    <row r="100" spans="1:22" x14ac:dyDescent="0.25">
      <c r="A100" s="1" t="s">
        <v>76</v>
      </c>
      <c r="B100" s="1" t="s">
        <v>39</v>
      </c>
      <c r="C100" s="1">
        <v>6.0609999999999999</v>
      </c>
      <c r="D100" s="1">
        <v>6.5000000000000002E-2</v>
      </c>
      <c r="E100" s="1">
        <v>6.1879999999999997</v>
      </c>
      <c r="F100" s="1">
        <v>5.9329999999999998</v>
      </c>
      <c r="G100" s="1">
        <v>9.0540000000000003</v>
      </c>
      <c r="H100" s="1">
        <v>0.76200000000000001</v>
      </c>
      <c r="I100" s="1">
        <v>66.402000000000001</v>
      </c>
      <c r="J100" s="1">
        <v>0.88800000000000001</v>
      </c>
      <c r="K100" s="1">
        <v>-0.11</v>
      </c>
      <c r="L100" s="1">
        <v>0.68799999999999994</v>
      </c>
      <c r="M100" s="1">
        <v>2.4300000000000002</v>
      </c>
      <c r="N100" s="1">
        <v>0.84499999999999997</v>
      </c>
      <c r="O100" s="1">
        <v>0.67500000000000004</v>
      </c>
      <c r="P100" s="1">
        <v>0.56499999999999995</v>
      </c>
      <c r="Q100" s="1">
        <v>0.61499999999999999</v>
      </c>
      <c r="R100" s="1">
        <v>0.11600000000000001</v>
      </c>
      <c r="S100" s="1">
        <v>0.16</v>
      </c>
      <c r="T100" s="1">
        <v>3.085</v>
      </c>
      <c r="U100" s="1">
        <v>0.49471799999999999</v>
      </c>
      <c r="V100">
        <v>0.36507899999999999</v>
      </c>
    </row>
    <row r="101" spans="1:22" x14ac:dyDescent="0.25">
      <c r="A101" s="1" t="s">
        <v>55</v>
      </c>
      <c r="B101" s="1" t="s">
        <v>39</v>
      </c>
      <c r="C101" s="1">
        <v>6.4349999999999996</v>
      </c>
      <c r="D101" s="1">
        <v>7.2999999999999995E-2</v>
      </c>
      <c r="E101" s="1">
        <v>6.577</v>
      </c>
      <c r="F101" s="1">
        <v>6.2919999999999998</v>
      </c>
      <c r="G101" s="1">
        <v>9.0530000000000008</v>
      </c>
      <c r="H101" s="1">
        <v>0.81299999999999994</v>
      </c>
      <c r="I101" s="1">
        <v>64.957999999999998</v>
      </c>
      <c r="J101" s="1">
        <v>0.90600000000000003</v>
      </c>
      <c r="K101" s="1">
        <v>-3.7999999999999999E-2</v>
      </c>
      <c r="L101" s="1">
        <v>0.77500000000000002</v>
      </c>
      <c r="M101" s="1">
        <v>2.4300000000000002</v>
      </c>
      <c r="N101" s="1">
        <v>0.84499999999999997</v>
      </c>
      <c r="O101" s="1">
        <v>0.79</v>
      </c>
      <c r="P101" s="1">
        <v>0.51900000000000002</v>
      </c>
      <c r="Q101" s="1">
        <v>0.63800000000000001</v>
      </c>
      <c r="R101" s="1">
        <v>0.16300000000000001</v>
      </c>
      <c r="S101" s="1">
        <v>0.105</v>
      </c>
      <c r="T101" s="1">
        <v>3.375</v>
      </c>
      <c r="U101" s="1">
        <v>0.41021099999999999</v>
      </c>
      <c r="V101">
        <v>0.31746000000000002</v>
      </c>
    </row>
    <row r="102" spans="1:22" x14ac:dyDescent="0.25">
      <c r="A102" s="1" t="s">
        <v>97</v>
      </c>
      <c r="B102" s="1" t="s">
        <v>39</v>
      </c>
      <c r="C102" s="1">
        <v>5.7160000000000002</v>
      </c>
      <c r="D102" s="1">
        <v>5.2999999999999999E-2</v>
      </c>
      <c r="E102" s="1">
        <v>5.819</v>
      </c>
      <c r="F102" s="1">
        <v>5.6130000000000004</v>
      </c>
      <c r="G102" s="1">
        <v>9.0459999999999994</v>
      </c>
      <c r="H102" s="1">
        <v>0.81</v>
      </c>
      <c r="I102" s="1">
        <v>63.901000000000003</v>
      </c>
      <c r="J102" s="1">
        <v>0.875</v>
      </c>
      <c r="K102" s="1">
        <v>-7.6999999999999999E-2</v>
      </c>
      <c r="L102" s="1">
        <v>0.83899999999999997</v>
      </c>
      <c r="M102" s="1">
        <v>2.4300000000000002</v>
      </c>
      <c r="N102" s="1">
        <v>0.84199999999999997</v>
      </c>
      <c r="O102" s="1">
        <v>0.78200000000000003</v>
      </c>
      <c r="P102" s="1">
        <v>0.48599999999999999</v>
      </c>
      <c r="Q102" s="1">
        <v>0.6</v>
      </c>
      <c r="R102" s="1">
        <v>0.13800000000000001</v>
      </c>
      <c r="S102" s="1">
        <v>6.4000000000000001E-2</v>
      </c>
      <c r="T102" s="1">
        <v>2.8050000000000002</v>
      </c>
      <c r="U102" s="1">
        <v>0</v>
      </c>
      <c r="V102">
        <v>0.40211599999999997</v>
      </c>
    </row>
    <row r="103" spans="1:22" x14ac:dyDescent="0.25">
      <c r="A103" s="1" t="s">
        <v>107</v>
      </c>
      <c r="B103" s="1" t="s">
        <v>58</v>
      </c>
      <c r="C103" s="1">
        <v>5.4109999999999996</v>
      </c>
      <c r="D103" s="1">
        <v>3.9E-2</v>
      </c>
      <c r="E103" s="1">
        <v>5.4880000000000004</v>
      </c>
      <c r="F103" s="1">
        <v>5.3339999999999996</v>
      </c>
      <c r="G103" s="1">
        <v>8.9730000000000008</v>
      </c>
      <c r="H103" s="1">
        <v>0.85</v>
      </c>
      <c r="I103" s="1">
        <v>68.034000000000006</v>
      </c>
      <c r="J103" s="1">
        <v>0.94</v>
      </c>
      <c r="K103" s="1">
        <v>-9.8000000000000004E-2</v>
      </c>
      <c r="L103" s="1">
        <v>0.79600000000000004</v>
      </c>
      <c r="M103" s="1">
        <v>2.4300000000000002</v>
      </c>
      <c r="N103" s="1">
        <v>0.81699999999999995</v>
      </c>
      <c r="O103" s="1">
        <v>0.873</v>
      </c>
      <c r="P103" s="1">
        <v>0.61599999999999999</v>
      </c>
      <c r="Q103" s="1">
        <v>0.67900000000000005</v>
      </c>
      <c r="R103" s="1">
        <v>0.124</v>
      </c>
      <c r="S103" s="1">
        <v>9.0999999999999998E-2</v>
      </c>
      <c r="T103" s="1">
        <v>2.2109999999999999</v>
      </c>
      <c r="U103" s="1">
        <v>0</v>
      </c>
      <c r="V103">
        <v>0.40211599999999997</v>
      </c>
    </row>
    <row r="104" spans="1:22" x14ac:dyDescent="0.25">
      <c r="A104" s="1" t="s">
        <v>129</v>
      </c>
      <c r="B104" s="1" t="s">
        <v>58</v>
      </c>
      <c r="C104" s="1">
        <v>5.03</v>
      </c>
      <c r="D104" s="1">
        <v>4.4999999999999998E-2</v>
      </c>
      <c r="E104" s="1">
        <v>5.1189999999999998</v>
      </c>
      <c r="F104" s="1">
        <v>4.9409999999999998</v>
      </c>
      <c r="G104" s="1">
        <v>8.9469999999999992</v>
      </c>
      <c r="H104" s="1">
        <v>0.72799999999999998</v>
      </c>
      <c r="I104" s="1">
        <v>58.968000000000004</v>
      </c>
      <c r="J104" s="1">
        <v>0.91</v>
      </c>
      <c r="K104" s="1">
        <v>0.123</v>
      </c>
      <c r="L104" s="1">
        <v>0.65800000000000003</v>
      </c>
      <c r="M104" s="1">
        <v>2.4300000000000002</v>
      </c>
      <c r="N104" s="1">
        <v>0.80800000000000005</v>
      </c>
      <c r="O104" s="1">
        <v>0.59799999999999998</v>
      </c>
      <c r="P104" s="1">
        <v>0.33</v>
      </c>
      <c r="Q104" s="1">
        <v>0.64300000000000002</v>
      </c>
      <c r="R104" s="1">
        <v>0.26800000000000002</v>
      </c>
      <c r="S104" s="1">
        <v>0.17899999999999999</v>
      </c>
      <c r="T104" s="1">
        <v>2.2040000000000002</v>
      </c>
      <c r="U104" s="1">
        <v>0.346831</v>
      </c>
      <c r="V104">
        <v>0.63204300000000002</v>
      </c>
    </row>
    <row r="105" spans="1:22" x14ac:dyDescent="0.25">
      <c r="A105" s="1" t="s">
        <v>135</v>
      </c>
      <c r="B105" s="1" t="s">
        <v>34</v>
      </c>
      <c r="C105" s="1">
        <v>4.9180000000000001</v>
      </c>
      <c r="D105" s="1">
        <v>0.06</v>
      </c>
      <c r="E105" s="1">
        <v>5.0359999999999996</v>
      </c>
      <c r="F105" s="1">
        <v>4.8</v>
      </c>
      <c r="G105" s="1">
        <v>8.9030000000000005</v>
      </c>
      <c r="H105" s="1">
        <v>0.56000000000000005</v>
      </c>
      <c r="I105" s="1">
        <v>66.207999999999998</v>
      </c>
      <c r="J105" s="1">
        <v>0.77400000000000002</v>
      </c>
      <c r="K105" s="1">
        <v>-0.23599999999999999</v>
      </c>
      <c r="L105" s="1">
        <v>0.80100000000000005</v>
      </c>
      <c r="M105" s="1">
        <v>2.4300000000000002</v>
      </c>
      <c r="N105" s="1">
        <v>0.79200000000000004</v>
      </c>
      <c r="O105" s="1">
        <v>0.219</v>
      </c>
      <c r="P105" s="1">
        <v>0.55800000000000005</v>
      </c>
      <c r="Q105" s="1">
        <v>0.47699999999999998</v>
      </c>
      <c r="R105" s="1">
        <v>3.4000000000000002E-2</v>
      </c>
      <c r="S105" s="1">
        <v>8.7999999999999995E-2</v>
      </c>
      <c r="T105" s="1">
        <v>2.7490000000000001</v>
      </c>
      <c r="U105" s="1">
        <v>0.50880300000000001</v>
      </c>
      <c r="V105">
        <v>0.28042299999999998</v>
      </c>
    </row>
    <row r="106" spans="1:22" x14ac:dyDescent="0.25">
      <c r="A106" s="1" t="s">
        <v>68</v>
      </c>
      <c r="B106" s="1" t="s">
        <v>69</v>
      </c>
      <c r="C106" s="1">
        <v>6.1790000000000003</v>
      </c>
      <c r="D106" s="1">
        <v>6.8000000000000005E-2</v>
      </c>
      <c r="E106" s="1">
        <v>6.3120000000000003</v>
      </c>
      <c r="F106" s="1">
        <v>6.0449999999999999</v>
      </c>
      <c r="G106" s="1">
        <v>8.8360000000000003</v>
      </c>
      <c r="H106" s="1">
        <v>0.91800000000000004</v>
      </c>
      <c r="I106" s="1">
        <v>65.254999999999995</v>
      </c>
      <c r="J106" s="1">
        <v>0.97</v>
      </c>
      <c r="K106" s="1">
        <v>0.311</v>
      </c>
      <c r="L106" s="1">
        <v>0.51500000000000001</v>
      </c>
      <c r="M106" s="1">
        <v>2.4300000000000002</v>
      </c>
      <c r="N106" s="1">
        <v>0.76900000000000002</v>
      </c>
      <c r="O106" s="1">
        <v>1.0269999999999999</v>
      </c>
      <c r="P106" s="1">
        <v>0.52800000000000002</v>
      </c>
      <c r="Q106" s="1">
        <v>0.71599999999999997</v>
      </c>
      <c r="R106" s="1">
        <v>0.39100000000000001</v>
      </c>
      <c r="S106" s="1">
        <v>0.27100000000000002</v>
      </c>
      <c r="T106" s="1">
        <v>2.4769999999999999</v>
      </c>
      <c r="U106" s="1">
        <v>0.58626800000000001</v>
      </c>
      <c r="V106">
        <v>0.42857099999999998</v>
      </c>
    </row>
    <row r="107" spans="1:22" x14ac:dyDescent="0.25">
      <c r="A107" s="1" t="s">
        <v>168</v>
      </c>
      <c r="B107" s="1" t="s">
        <v>116</v>
      </c>
      <c r="C107" s="1">
        <v>3.819</v>
      </c>
      <c r="D107" s="1">
        <v>2.5999999999999999E-2</v>
      </c>
      <c r="E107" s="1">
        <v>3.8690000000000002</v>
      </c>
      <c r="F107" s="1">
        <v>3.7690000000000001</v>
      </c>
      <c r="G107" s="1">
        <v>8.7550000000000008</v>
      </c>
      <c r="H107" s="1">
        <v>0.60299999999999998</v>
      </c>
      <c r="I107" s="1">
        <v>60.633000000000003</v>
      </c>
      <c r="J107" s="1">
        <v>0.89300000000000002</v>
      </c>
      <c r="K107" s="1">
        <v>8.8999999999999996E-2</v>
      </c>
      <c r="L107" s="1">
        <v>0.77400000000000002</v>
      </c>
      <c r="M107" s="1">
        <v>2.4300000000000002</v>
      </c>
      <c r="N107" s="1">
        <v>0.74099999999999999</v>
      </c>
      <c r="O107" s="1">
        <v>0.316</v>
      </c>
      <c r="P107" s="1">
        <v>0.38300000000000001</v>
      </c>
      <c r="Q107" s="1">
        <v>0.622</v>
      </c>
      <c r="R107" s="1">
        <v>0.246</v>
      </c>
      <c r="S107" s="1">
        <v>0.106</v>
      </c>
      <c r="T107" s="1">
        <v>1.405</v>
      </c>
      <c r="U107" s="1">
        <v>0.42077500000000001</v>
      </c>
      <c r="V107">
        <v>0.28042299999999998</v>
      </c>
    </row>
    <row r="108" spans="1:22" x14ac:dyDescent="0.25">
      <c r="A108" s="1" t="s">
        <v>87</v>
      </c>
      <c r="B108" s="1" t="s">
        <v>39</v>
      </c>
      <c r="C108" s="1">
        <v>5.9189999999999996</v>
      </c>
      <c r="D108" s="1">
        <v>8.2000000000000003E-2</v>
      </c>
      <c r="E108" s="1">
        <v>6.0810000000000004</v>
      </c>
      <c r="F108" s="1">
        <v>5.758</v>
      </c>
      <c r="G108" s="1">
        <v>8.6479999999999997</v>
      </c>
      <c r="H108" s="1">
        <v>0.81200000000000006</v>
      </c>
      <c r="I108" s="1">
        <v>67.3</v>
      </c>
      <c r="J108" s="1">
        <v>0.85699999999999998</v>
      </c>
      <c r="K108" s="1">
        <v>8.1000000000000003E-2</v>
      </c>
      <c r="L108" s="1">
        <v>0.80900000000000005</v>
      </c>
      <c r="M108" s="1">
        <v>2.4300000000000002</v>
      </c>
      <c r="N108" s="1">
        <v>0.70299999999999996</v>
      </c>
      <c r="O108" s="1">
        <v>0.78700000000000003</v>
      </c>
      <c r="P108" s="1">
        <v>0.59299999999999997</v>
      </c>
      <c r="Q108" s="1">
        <v>0.57799999999999996</v>
      </c>
      <c r="R108" s="1">
        <v>0.24099999999999999</v>
      </c>
      <c r="S108" s="1">
        <v>8.3000000000000004E-2</v>
      </c>
      <c r="T108" s="1">
        <v>2.9340000000000002</v>
      </c>
      <c r="U108" s="1">
        <v>0.399648</v>
      </c>
      <c r="V108">
        <v>0.36507899999999999</v>
      </c>
    </row>
    <row r="109" spans="1:22" x14ac:dyDescent="0.25">
      <c r="A109" s="1" t="s">
        <v>83</v>
      </c>
      <c r="B109" s="1" t="s">
        <v>39</v>
      </c>
      <c r="C109" s="1">
        <v>5.9720000000000004</v>
      </c>
      <c r="D109" s="1">
        <v>8.3000000000000004E-2</v>
      </c>
      <c r="E109" s="1">
        <v>6.1340000000000003</v>
      </c>
      <c r="F109" s="1">
        <v>5.81</v>
      </c>
      <c r="G109" s="1">
        <v>8.6199999999999992</v>
      </c>
      <c r="H109" s="1">
        <v>0.86399999999999999</v>
      </c>
      <c r="I109" s="1">
        <v>67.656999999999996</v>
      </c>
      <c r="J109" s="1">
        <v>0.83599999999999997</v>
      </c>
      <c r="K109" s="1">
        <v>0.02</v>
      </c>
      <c r="L109" s="1">
        <v>0.66400000000000003</v>
      </c>
      <c r="M109" s="1">
        <v>2.4300000000000002</v>
      </c>
      <c r="N109" s="1">
        <v>0.69299999999999995</v>
      </c>
      <c r="O109" s="1">
        <v>0.90400000000000003</v>
      </c>
      <c r="P109" s="1">
        <v>0.60399999999999998</v>
      </c>
      <c r="Q109" s="1">
        <v>0.55300000000000005</v>
      </c>
      <c r="R109" s="1">
        <v>0.20100000000000001</v>
      </c>
      <c r="S109" s="1">
        <v>0.17599999999999999</v>
      </c>
      <c r="T109" s="1">
        <v>2.8410000000000002</v>
      </c>
      <c r="U109" s="1">
        <v>0.48063400000000001</v>
      </c>
      <c r="V109">
        <v>0.33333299999999999</v>
      </c>
    </row>
    <row r="110" spans="1:22" x14ac:dyDescent="0.25">
      <c r="A110" s="1" t="s">
        <v>124</v>
      </c>
      <c r="B110" s="1" t="s">
        <v>78</v>
      </c>
      <c r="C110" s="1">
        <v>5.0880000000000001</v>
      </c>
      <c r="D110" s="1">
        <v>6.7000000000000004E-2</v>
      </c>
      <c r="E110" s="1">
        <v>5.2190000000000003</v>
      </c>
      <c r="F110" s="1">
        <v>4.9580000000000002</v>
      </c>
      <c r="G110" s="1">
        <v>8.58</v>
      </c>
      <c r="H110" s="1">
        <v>0.72699999999999998</v>
      </c>
      <c r="I110" s="1">
        <v>57.585999999999999</v>
      </c>
      <c r="J110" s="1">
        <v>0.80700000000000005</v>
      </c>
      <c r="K110" s="1">
        <v>0.123</v>
      </c>
      <c r="L110" s="1">
        <v>0.84799999999999998</v>
      </c>
      <c r="M110" s="1">
        <v>2.4300000000000002</v>
      </c>
      <c r="N110" s="1">
        <v>0.68</v>
      </c>
      <c r="O110" s="1">
        <v>0.59499999999999997</v>
      </c>
      <c r="P110" s="1">
        <v>0.28699999999999998</v>
      </c>
      <c r="Q110" s="1">
        <v>0.51700000000000002</v>
      </c>
      <c r="R110" s="1">
        <v>0.26800000000000002</v>
      </c>
      <c r="S110" s="1">
        <v>5.8000000000000003E-2</v>
      </c>
      <c r="T110" s="1">
        <v>2.6840000000000002</v>
      </c>
      <c r="U110" s="1">
        <v>0.419014</v>
      </c>
      <c r="V110">
        <v>0.30687799999999998</v>
      </c>
    </row>
    <row r="111" spans="1:22" x14ac:dyDescent="0.25">
      <c r="A111" s="1" t="s">
        <v>113</v>
      </c>
      <c r="B111" s="1" t="s">
        <v>78</v>
      </c>
      <c r="C111" s="1">
        <v>5.306</v>
      </c>
      <c r="D111" s="1">
        <v>7.8E-2</v>
      </c>
      <c r="E111" s="1">
        <v>5.46</v>
      </c>
      <c r="F111" s="1">
        <v>5.1520000000000001</v>
      </c>
      <c r="G111" s="1">
        <v>8.5510000000000002</v>
      </c>
      <c r="H111" s="1">
        <v>0.64400000000000002</v>
      </c>
      <c r="I111" s="1">
        <v>50.113999999999997</v>
      </c>
      <c r="J111" s="1">
        <v>0.74099999999999999</v>
      </c>
      <c r="K111" s="1">
        <v>-1.6E-2</v>
      </c>
      <c r="L111" s="1">
        <v>0.79400000000000004</v>
      </c>
      <c r="M111" s="1">
        <v>2.4300000000000002</v>
      </c>
      <c r="N111" s="1">
        <v>0.66900000000000004</v>
      </c>
      <c r="O111" s="1">
        <v>0.40899999999999997</v>
      </c>
      <c r="P111" s="1">
        <v>5.1999999999999998E-2</v>
      </c>
      <c r="Q111" s="1">
        <v>0.438</v>
      </c>
      <c r="R111" s="1">
        <v>0.17699999999999999</v>
      </c>
      <c r="S111" s="1">
        <v>9.1999999999999998E-2</v>
      </c>
      <c r="T111" s="1">
        <v>3.4689999999999999</v>
      </c>
      <c r="U111" s="1">
        <v>0.63204300000000002</v>
      </c>
      <c r="V111">
        <v>0.63204300000000002</v>
      </c>
    </row>
    <row r="112" spans="1:22" x14ac:dyDescent="0.25">
      <c r="A112" s="1" t="s">
        <v>155</v>
      </c>
      <c r="B112" s="1" t="s">
        <v>58</v>
      </c>
      <c r="C112" s="1">
        <v>4.4260000000000002</v>
      </c>
      <c r="D112" s="1">
        <v>5.1999999999999998E-2</v>
      </c>
      <c r="E112" s="1">
        <v>4.5270000000000001</v>
      </c>
      <c r="F112" s="1">
        <v>4.3239999999999998</v>
      </c>
      <c r="G112" s="1">
        <v>8.5410000000000004</v>
      </c>
      <c r="H112" s="1">
        <v>0.77900000000000003</v>
      </c>
      <c r="I112" s="1">
        <v>59.302</v>
      </c>
      <c r="J112" s="1">
        <v>0.876</v>
      </c>
      <c r="K112" s="1">
        <v>0.50900000000000001</v>
      </c>
      <c r="L112" s="1">
        <v>0.66</v>
      </c>
      <c r="M112" s="1">
        <v>2.4300000000000002</v>
      </c>
      <c r="N112" s="1">
        <v>0.66600000000000004</v>
      </c>
      <c r="O112" s="1">
        <v>0.71299999999999997</v>
      </c>
      <c r="P112" s="1">
        <v>0.34100000000000003</v>
      </c>
      <c r="Q112" s="1">
        <v>0.60099999999999998</v>
      </c>
      <c r="R112" s="1">
        <v>0.52</v>
      </c>
      <c r="S112" s="1">
        <v>0.17799999999999999</v>
      </c>
      <c r="T112" s="1">
        <v>1.407</v>
      </c>
      <c r="U112" s="1">
        <v>0.33626800000000001</v>
      </c>
      <c r="V112">
        <v>0.39153399999999999</v>
      </c>
    </row>
    <row r="113" spans="1:22" x14ac:dyDescent="0.25">
      <c r="A113" s="1" t="s">
        <v>163</v>
      </c>
      <c r="B113" s="1" t="s">
        <v>78</v>
      </c>
      <c r="C113" s="1">
        <v>4.2270000000000003</v>
      </c>
      <c r="D113" s="1">
        <v>7.0000000000000007E-2</v>
      </c>
      <c r="E113" s="1">
        <v>4.3650000000000002</v>
      </c>
      <c r="F113" s="1">
        <v>4.09</v>
      </c>
      <c r="G113" s="1">
        <v>8.5419999999999998</v>
      </c>
      <c r="H113" s="1">
        <v>0.79500000000000004</v>
      </c>
      <c r="I113" s="1">
        <v>57.161000000000001</v>
      </c>
      <c r="J113" s="1">
        <v>0.56100000000000005</v>
      </c>
      <c r="K113" s="1">
        <v>-0.106</v>
      </c>
      <c r="L113" s="1">
        <v>0.73099999999999998</v>
      </c>
      <c r="M113" s="1">
        <v>2.4300000000000002</v>
      </c>
      <c r="N113" s="1">
        <v>0.66600000000000004</v>
      </c>
      <c r="O113" s="1">
        <v>0.749</v>
      </c>
      <c r="P113" s="1">
        <v>0.27300000000000002</v>
      </c>
      <c r="Q113" s="1">
        <v>0.218</v>
      </c>
      <c r="R113" s="1">
        <v>0.11899999999999999</v>
      </c>
      <c r="S113" s="1">
        <v>0.13300000000000001</v>
      </c>
      <c r="T113" s="1">
        <v>2.069</v>
      </c>
      <c r="U113" s="1">
        <v>0.28521099999999999</v>
      </c>
      <c r="V113">
        <v>0.17460300000000001</v>
      </c>
    </row>
    <row r="114" spans="1:22" x14ac:dyDescent="0.25">
      <c r="A114" s="1" t="s">
        <v>95</v>
      </c>
      <c r="B114" s="1" t="s">
        <v>69</v>
      </c>
      <c r="C114" s="1">
        <v>5.7439999999999998</v>
      </c>
      <c r="D114" s="1">
        <v>4.5999999999999999E-2</v>
      </c>
      <c r="E114" s="1">
        <v>5.8339999999999996</v>
      </c>
      <c r="F114" s="1">
        <v>5.6529999999999996</v>
      </c>
      <c r="G114" s="1">
        <v>8.5380000000000003</v>
      </c>
      <c r="H114" s="1">
        <v>0.89300000000000002</v>
      </c>
      <c r="I114" s="1">
        <v>64.400999999999996</v>
      </c>
      <c r="J114" s="1">
        <v>0.93500000000000005</v>
      </c>
      <c r="K114" s="1">
        <v>0.11899999999999999</v>
      </c>
      <c r="L114" s="1">
        <v>0.90800000000000003</v>
      </c>
      <c r="M114" s="1">
        <v>2.4300000000000002</v>
      </c>
      <c r="N114" s="1">
        <v>0.66500000000000004</v>
      </c>
      <c r="O114" s="1">
        <v>0.97099999999999997</v>
      </c>
      <c r="P114" s="1">
        <v>0.501</v>
      </c>
      <c r="Q114" s="1">
        <v>0.67300000000000004</v>
      </c>
      <c r="R114" s="1">
        <v>0.26600000000000001</v>
      </c>
      <c r="S114" s="1">
        <v>0.02</v>
      </c>
      <c r="T114" s="1">
        <v>2.6480000000000001</v>
      </c>
      <c r="U114" s="1">
        <v>0.63204300000000002</v>
      </c>
      <c r="V114">
        <v>0.63204300000000002</v>
      </c>
    </row>
    <row r="115" spans="1:22" x14ac:dyDescent="0.25">
      <c r="A115" s="1" t="s">
        <v>145</v>
      </c>
      <c r="B115" s="1" t="s">
        <v>78</v>
      </c>
      <c r="C115" s="1">
        <v>4.7590000000000003</v>
      </c>
      <c r="D115" s="1">
        <v>5.1999999999999998E-2</v>
      </c>
      <c r="E115" s="1">
        <v>4.8609999999999998</v>
      </c>
      <c r="F115" s="1">
        <v>4.6580000000000004</v>
      </c>
      <c r="G115" s="1">
        <v>8.5329999999999995</v>
      </c>
      <c r="H115" s="1">
        <v>0.74</v>
      </c>
      <c r="I115" s="1">
        <v>50.101999999999997</v>
      </c>
      <c r="J115" s="1">
        <v>0.73699999999999999</v>
      </c>
      <c r="K115" s="1">
        <v>3.6999999999999998E-2</v>
      </c>
      <c r="L115" s="1">
        <v>0.878</v>
      </c>
      <c r="M115" s="1">
        <v>2.4300000000000002</v>
      </c>
      <c r="N115" s="1">
        <v>0.66300000000000003</v>
      </c>
      <c r="O115" s="1">
        <v>0.625</v>
      </c>
      <c r="P115" s="1">
        <v>5.0999999999999997E-2</v>
      </c>
      <c r="Q115" s="1">
        <v>0.433</v>
      </c>
      <c r="R115" s="1">
        <v>0.21199999999999999</v>
      </c>
      <c r="S115" s="1">
        <v>3.9E-2</v>
      </c>
      <c r="T115" s="1">
        <v>2.7360000000000002</v>
      </c>
      <c r="U115" s="1">
        <v>0.24823899999999999</v>
      </c>
      <c r="V115">
        <v>0.21693100000000001</v>
      </c>
    </row>
    <row r="116" spans="1:22" x14ac:dyDescent="0.25">
      <c r="A116" s="1" t="s">
        <v>154</v>
      </c>
      <c r="B116" s="1" t="s">
        <v>34</v>
      </c>
      <c r="C116" s="1">
        <v>4.5170000000000003</v>
      </c>
      <c r="D116" s="1">
        <v>6.7000000000000004E-2</v>
      </c>
      <c r="E116" s="1">
        <v>4.649</v>
      </c>
      <c r="F116" s="1">
        <v>4.3840000000000003</v>
      </c>
      <c r="G116" s="1">
        <v>8.4849999999999994</v>
      </c>
      <c r="H116" s="1">
        <v>0.82599999999999996</v>
      </c>
      <c r="I116" s="1">
        <v>62.25</v>
      </c>
      <c r="J116" s="1">
        <v>0.65300000000000002</v>
      </c>
      <c r="K116" s="1">
        <v>-0.16300000000000001</v>
      </c>
      <c r="L116" s="1">
        <v>0.82099999999999995</v>
      </c>
      <c r="M116" s="1">
        <v>2.4300000000000002</v>
      </c>
      <c r="N116" s="1">
        <v>0.64600000000000002</v>
      </c>
      <c r="O116" s="1">
        <v>0.81899999999999995</v>
      </c>
      <c r="P116" s="1">
        <v>0.434</v>
      </c>
      <c r="Q116" s="1">
        <v>0.33</v>
      </c>
      <c r="R116" s="1">
        <v>8.2000000000000003E-2</v>
      </c>
      <c r="S116" s="1">
        <v>7.4999999999999997E-2</v>
      </c>
      <c r="T116" s="1">
        <v>2.1309999999999998</v>
      </c>
      <c r="U116" s="1">
        <v>0.24823899999999999</v>
      </c>
      <c r="V116">
        <v>0.346831</v>
      </c>
    </row>
    <row r="117" spans="1:22" x14ac:dyDescent="0.25">
      <c r="A117" s="1" t="s">
        <v>134</v>
      </c>
      <c r="B117" s="1" t="s">
        <v>116</v>
      </c>
      <c r="C117" s="1">
        <v>4.9340000000000002</v>
      </c>
      <c r="D117" s="1">
        <v>6.8000000000000005E-2</v>
      </c>
      <c r="E117" s="1">
        <v>5.0659999999999998</v>
      </c>
      <c r="F117" s="1">
        <v>4.8019999999999996</v>
      </c>
      <c r="G117" s="1">
        <v>8.4580000000000002</v>
      </c>
      <c r="H117" s="1">
        <v>0.65100000000000002</v>
      </c>
      <c r="I117" s="1">
        <v>58.709000000000003</v>
      </c>
      <c r="J117" s="1">
        <v>0.72599999999999998</v>
      </c>
      <c r="K117" s="1">
        <v>9.8000000000000004E-2</v>
      </c>
      <c r="L117" s="1">
        <v>0.78700000000000003</v>
      </c>
      <c r="M117" s="1">
        <v>2.4300000000000002</v>
      </c>
      <c r="N117" s="1">
        <v>0.63700000000000001</v>
      </c>
      <c r="O117" s="1">
        <v>0.42299999999999999</v>
      </c>
      <c r="P117" s="1">
        <v>0.32200000000000001</v>
      </c>
      <c r="Q117" s="1">
        <v>0.41799999999999998</v>
      </c>
      <c r="R117" s="1">
        <v>0.252</v>
      </c>
      <c r="S117" s="1">
        <v>9.7000000000000003E-2</v>
      </c>
      <c r="T117" s="1">
        <v>2.7839999999999998</v>
      </c>
      <c r="U117" s="1">
        <v>0.26408500000000001</v>
      </c>
      <c r="V117">
        <v>0.195767</v>
      </c>
    </row>
    <row r="118" spans="1:22" x14ac:dyDescent="0.25">
      <c r="A118" s="1" t="s">
        <v>130</v>
      </c>
      <c r="B118" s="1" t="s">
        <v>116</v>
      </c>
      <c r="C118" s="1">
        <v>5.0250000000000004</v>
      </c>
      <c r="D118" s="1">
        <v>4.5999999999999999E-2</v>
      </c>
      <c r="E118" s="1">
        <v>5.1150000000000002</v>
      </c>
      <c r="F118" s="1">
        <v>4.9340000000000002</v>
      </c>
      <c r="G118" s="1">
        <v>8.4540000000000006</v>
      </c>
      <c r="H118" s="1">
        <v>0.69299999999999995</v>
      </c>
      <c r="I118" s="1">
        <v>64.8</v>
      </c>
      <c r="J118" s="1">
        <v>0.877</v>
      </c>
      <c r="K118" s="1">
        <v>-4.1000000000000002E-2</v>
      </c>
      <c r="L118" s="1">
        <v>0.68200000000000005</v>
      </c>
      <c r="M118" s="1">
        <v>2.4300000000000002</v>
      </c>
      <c r="N118" s="1">
        <v>0.63500000000000001</v>
      </c>
      <c r="O118" s="1">
        <v>0.52</v>
      </c>
      <c r="P118" s="1">
        <v>0.51400000000000001</v>
      </c>
      <c r="Q118" s="1">
        <v>0.60299999999999998</v>
      </c>
      <c r="R118" s="1">
        <v>0.161</v>
      </c>
      <c r="S118" s="1">
        <v>0.16400000000000001</v>
      </c>
      <c r="T118" s="1">
        <v>2.427</v>
      </c>
      <c r="U118" s="1">
        <v>0.47006999999999999</v>
      </c>
      <c r="V118">
        <v>0.222222</v>
      </c>
    </row>
    <row r="119" spans="1:22" x14ac:dyDescent="0.25">
      <c r="A119" s="1" t="s">
        <v>143</v>
      </c>
      <c r="B119" s="1" t="s">
        <v>58</v>
      </c>
      <c r="C119" s="1">
        <v>4.83</v>
      </c>
      <c r="D119" s="1">
        <v>6.7000000000000004E-2</v>
      </c>
      <c r="E119" s="1">
        <v>4.9630000000000001</v>
      </c>
      <c r="F119" s="1">
        <v>4.6980000000000004</v>
      </c>
      <c r="G119" s="1">
        <v>8.36</v>
      </c>
      <c r="H119" s="1">
        <v>0.76500000000000001</v>
      </c>
      <c r="I119" s="1">
        <v>62</v>
      </c>
      <c r="J119" s="1">
        <v>0.95899999999999996</v>
      </c>
      <c r="K119" s="1">
        <v>3.4000000000000002E-2</v>
      </c>
      <c r="L119" s="1">
        <v>0.84299999999999997</v>
      </c>
      <c r="M119" s="1">
        <v>2.4300000000000002</v>
      </c>
      <c r="N119" s="1">
        <v>0.60299999999999998</v>
      </c>
      <c r="O119" s="1">
        <v>0.68</v>
      </c>
      <c r="P119" s="1">
        <v>0.42599999999999999</v>
      </c>
      <c r="Q119" s="1">
        <v>0.70199999999999996</v>
      </c>
      <c r="R119" s="1">
        <v>0.21</v>
      </c>
      <c r="S119" s="1">
        <v>6.0999999999999999E-2</v>
      </c>
      <c r="T119" s="1">
        <v>2.1480000000000001</v>
      </c>
      <c r="U119" s="1">
        <v>0.350352</v>
      </c>
      <c r="V119">
        <v>0.31216899999999997</v>
      </c>
    </row>
    <row r="120" spans="1:22" x14ac:dyDescent="0.25">
      <c r="A120" s="1" t="s">
        <v>150</v>
      </c>
      <c r="B120" s="1" t="s">
        <v>78</v>
      </c>
      <c r="C120" s="1">
        <v>4.6070000000000002</v>
      </c>
      <c r="D120" s="1">
        <v>7.1999999999999995E-2</v>
      </c>
      <c r="E120" s="1">
        <v>4.7469999999999999</v>
      </c>
      <c r="F120" s="1">
        <v>4.4660000000000002</v>
      </c>
      <c r="G120" s="1">
        <v>8.3610000000000007</v>
      </c>
      <c r="H120" s="1">
        <v>0.68799999999999994</v>
      </c>
      <c r="I120" s="1">
        <v>60.704000000000001</v>
      </c>
      <c r="J120" s="1">
        <v>0.77900000000000003</v>
      </c>
      <c r="K120" s="1">
        <v>0.28699999999999998</v>
      </c>
      <c r="L120" s="1">
        <v>0.82499999999999996</v>
      </c>
      <c r="M120" s="1">
        <v>2.4300000000000002</v>
      </c>
      <c r="N120" s="1">
        <v>0.60299999999999998</v>
      </c>
      <c r="O120" s="1">
        <v>0.50800000000000001</v>
      </c>
      <c r="P120" s="1">
        <v>0.38500000000000001</v>
      </c>
      <c r="Q120" s="1">
        <v>0.48299999999999998</v>
      </c>
      <c r="R120" s="1">
        <v>0.375</v>
      </c>
      <c r="S120" s="1">
        <v>7.2999999999999995E-2</v>
      </c>
      <c r="T120" s="1">
        <v>2.1800000000000002</v>
      </c>
      <c r="U120" s="1">
        <v>0.318662</v>
      </c>
      <c r="V120">
        <v>0.31216899999999997</v>
      </c>
    </row>
    <row r="121" spans="1:22" x14ac:dyDescent="0.25">
      <c r="A121" s="1" t="s">
        <v>120</v>
      </c>
      <c r="B121" s="1" t="s">
        <v>78</v>
      </c>
      <c r="C121" s="1">
        <v>5.1420000000000003</v>
      </c>
      <c r="D121" s="1">
        <v>7.3999999999999996E-2</v>
      </c>
      <c r="E121" s="1">
        <v>5.2880000000000003</v>
      </c>
      <c r="F121" s="1">
        <v>4.9960000000000004</v>
      </c>
      <c r="G121" s="1">
        <v>8.1890000000000001</v>
      </c>
      <c r="H121" s="1">
        <v>0.71</v>
      </c>
      <c r="I121" s="1">
        <v>53.515000000000001</v>
      </c>
      <c r="J121" s="1">
        <v>0.73099999999999998</v>
      </c>
      <c r="K121" s="1">
        <v>2.5999999999999999E-2</v>
      </c>
      <c r="L121" s="1">
        <v>0.84799999999999998</v>
      </c>
      <c r="M121" s="1">
        <v>2.4300000000000002</v>
      </c>
      <c r="N121" s="1">
        <v>0.54300000000000004</v>
      </c>
      <c r="O121" s="1">
        <v>0.55600000000000005</v>
      </c>
      <c r="P121" s="1">
        <v>0.159</v>
      </c>
      <c r="Q121" s="1">
        <v>0.42499999999999999</v>
      </c>
      <c r="R121" s="1">
        <v>0.20499999999999999</v>
      </c>
      <c r="S121" s="1">
        <v>5.8000000000000003E-2</v>
      </c>
      <c r="T121" s="1">
        <v>3.1949999999999998</v>
      </c>
      <c r="U121" s="1">
        <v>0.32042300000000001</v>
      </c>
      <c r="V121">
        <v>0.296296</v>
      </c>
    </row>
    <row r="122" spans="1:22" x14ac:dyDescent="0.25">
      <c r="A122" s="1" t="s">
        <v>166</v>
      </c>
      <c r="B122" s="1" t="s">
        <v>78</v>
      </c>
      <c r="C122" s="1">
        <v>4.0730000000000004</v>
      </c>
      <c r="D122" s="1">
        <v>6.9000000000000006E-2</v>
      </c>
      <c r="E122" s="1">
        <v>4.2089999999999996</v>
      </c>
      <c r="F122" s="1">
        <v>3.9380000000000002</v>
      </c>
      <c r="G122" s="1">
        <v>8.1449999999999996</v>
      </c>
      <c r="H122" s="1">
        <v>0.70799999999999996</v>
      </c>
      <c r="I122" s="1">
        <v>55.808999999999997</v>
      </c>
      <c r="J122" s="1">
        <v>0.78200000000000003</v>
      </c>
      <c r="K122" s="1">
        <v>6.0999999999999999E-2</v>
      </c>
      <c r="L122" s="1">
        <v>0.82299999999999995</v>
      </c>
      <c r="M122" s="1">
        <v>2.4300000000000002</v>
      </c>
      <c r="N122" s="1">
        <v>0.52800000000000002</v>
      </c>
      <c r="O122" s="1">
        <v>0.55200000000000005</v>
      </c>
      <c r="P122" s="1">
        <v>0.23100000000000001</v>
      </c>
      <c r="Q122" s="1">
        <v>0.48699999999999999</v>
      </c>
      <c r="R122" s="1">
        <v>0.22700000000000001</v>
      </c>
      <c r="S122" s="1">
        <v>7.3999999999999996E-2</v>
      </c>
      <c r="T122" s="1">
        <v>1.9750000000000001</v>
      </c>
      <c r="U122" s="1">
        <v>0.30105599999999999</v>
      </c>
      <c r="V122">
        <v>0.34920600000000002</v>
      </c>
    </row>
    <row r="123" spans="1:22" x14ac:dyDescent="0.25">
      <c r="A123" s="1" t="s">
        <v>115</v>
      </c>
      <c r="B123" s="1" t="s">
        <v>116</v>
      </c>
      <c r="C123" s="1">
        <v>5.2690000000000001</v>
      </c>
      <c r="D123" s="1">
        <v>7.0000000000000007E-2</v>
      </c>
      <c r="E123" s="1">
        <v>5.4059999999999997</v>
      </c>
      <c r="F123" s="1">
        <v>5.1319999999999997</v>
      </c>
      <c r="G123" s="1">
        <v>8.1199999999999992</v>
      </c>
      <c r="H123" s="1">
        <v>0.77400000000000002</v>
      </c>
      <c r="I123" s="1">
        <v>64.233000000000004</v>
      </c>
      <c r="J123" s="1">
        <v>0.78200000000000003</v>
      </c>
      <c r="K123" s="1">
        <v>0.152</v>
      </c>
      <c r="L123" s="1">
        <v>0.72699999999999998</v>
      </c>
      <c r="M123" s="1">
        <v>2.4300000000000002</v>
      </c>
      <c r="N123" s="1">
        <v>0.51900000000000002</v>
      </c>
      <c r="O123" s="1">
        <v>0.70199999999999996</v>
      </c>
      <c r="P123" s="1">
        <v>0.496</v>
      </c>
      <c r="Q123" s="1">
        <v>0.48799999999999999</v>
      </c>
      <c r="R123" s="1">
        <v>0.28699999999999998</v>
      </c>
      <c r="S123" s="1">
        <v>0.13500000000000001</v>
      </c>
      <c r="T123" s="1">
        <v>2.6419999999999999</v>
      </c>
      <c r="U123" s="1">
        <v>0.36619699999999999</v>
      </c>
      <c r="V123">
        <v>0.24338599999999999</v>
      </c>
    </row>
    <row r="124" spans="1:22" x14ac:dyDescent="0.25">
      <c r="A124" s="1" t="s">
        <v>121</v>
      </c>
      <c r="B124" s="1" t="s">
        <v>78</v>
      </c>
      <c r="C124" s="1">
        <v>5.1319999999999997</v>
      </c>
      <c r="D124" s="1">
        <v>6.8000000000000005E-2</v>
      </c>
      <c r="E124" s="1">
        <v>5.266</v>
      </c>
      <c r="F124" s="1">
        <v>4.9980000000000002</v>
      </c>
      <c r="G124" s="1">
        <v>8.1180000000000003</v>
      </c>
      <c r="H124" s="1">
        <v>0.71</v>
      </c>
      <c r="I124" s="1">
        <v>59.802</v>
      </c>
      <c r="J124" s="1">
        <v>0.69499999999999995</v>
      </c>
      <c r="K124" s="1">
        <v>-4.5999999999999999E-2</v>
      </c>
      <c r="L124" s="1">
        <v>0.80100000000000005</v>
      </c>
      <c r="M124" s="1">
        <v>2.4300000000000002</v>
      </c>
      <c r="N124" s="1">
        <v>0.51800000000000002</v>
      </c>
      <c r="O124" s="1">
        <v>0.55800000000000005</v>
      </c>
      <c r="P124" s="1">
        <v>0.35699999999999998</v>
      </c>
      <c r="Q124" s="1">
        <v>0.38100000000000001</v>
      </c>
      <c r="R124" s="1">
        <v>0.158</v>
      </c>
      <c r="S124" s="1">
        <v>8.7999999999999995E-2</v>
      </c>
      <c r="T124" s="1">
        <v>3.0710000000000002</v>
      </c>
      <c r="U124" s="1">
        <v>0.205986</v>
      </c>
      <c r="V124">
        <v>0.195767</v>
      </c>
    </row>
    <row r="125" spans="1:22" x14ac:dyDescent="0.25">
      <c r="A125" s="1" t="s">
        <v>111</v>
      </c>
      <c r="B125" s="1" t="s">
        <v>78</v>
      </c>
      <c r="C125" s="1">
        <v>5.3419999999999996</v>
      </c>
      <c r="D125" s="1">
        <v>9.7000000000000003E-2</v>
      </c>
      <c r="E125" s="1">
        <v>5.5330000000000004</v>
      </c>
      <c r="F125" s="1">
        <v>5.1509999999999998</v>
      </c>
      <c r="G125" s="1">
        <v>8.1170000000000009</v>
      </c>
      <c r="H125" s="1">
        <v>0.63600000000000001</v>
      </c>
      <c r="I125" s="1">
        <v>58.220999999999997</v>
      </c>
      <c r="J125" s="1">
        <v>0.69499999999999995</v>
      </c>
      <c r="K125" s="1">
        <v>-6.8000000000000005E-2</v>
      </c>
      <c r="L125" s="1">
        <v>0.745</v>
      </c>
      <c r="M125" s="1">
        <v>2.4300000000000002</v>
      </c>
      <c r="N125" s="1">
        <v>0.51800000000000002</v>
      </c>
      <c r="O125" s="1">
        <v>0.39200000000000002</v>
      </c>
      <c r="P125" s="1">
        <v>0.307</v>
      </c>
      <c r="Q125" s="1">
        <v>0.38100000000000001</v>
      </c>
      <c r="R125" s="1">
        <v>0.14399999999999999</v>
      </c>
      <c r="S125" s="1">
        <v>0.124</v>
      </c>
      <c r="T125" s="1">
        <v>3.476</v>
      </c>
      <c r="U125" s="1">
        <v>0.63204300000000002</v>
      </c>
      <c r="V125">
        <v>0.63204300000000002</v>
      </c>
    </row>
    <row r="126" spans="1:22" x14ac:dyDescent="0.25">
      <c r="A126" s="1" t="s">
        <v>106</v>
      </c>
      <c r="B126" s="1" t="s">
        <v>69</v>
      </c>
      <c r="C126" s="1">
        <v>5.4660000000000002</v>
      </c>
      <c r="D126" s="1">
        <v>3.4000000000000002E-2</v>
      </c>
      <c r="E126" s="1">
        <v>5.532</v>
      </c>
      <c r="F126" s="1">
        <v>5.4</v>
      </c>
      <c r="G126" s="1">
        <v>8.0909999999999993</v>
      </c>
      <c r="H126" s="1">
        <v>0.86</v>
      </c>
      <c r="I126" s="1">
        <v>64.281000000000006</v>
      </c>
      <c r="J126" s="1">
        <v>0.83199999999999996</v>
      </c>
      <c r="K126" s="1">
        <v>-5.6000000000000001E-2</v>
      </c>
      <c r="L126" s="1">
        <v>0.55300000000000005</v>
      </c>
      <c r="M126" s="1">
        <v>2.4300000000000002</v>
      </c>
      <c r="N126" s="1">
        <v>0.50800000000000001</v>
      </c>
      <c r="O126" s="1">
        <v>0.89500000000000002</v>
      </c>
      <c r="P126" s="1">
        <v>0.498</v>
      </c>
      <c r="Q126" s="1">
        <v>0.54800000000000004</v>
      </c>
      <c r="R126" s="1">
        <v>0.152</v>
      </c>
      <c r="S126" s="1">
        <v>0.247</v>
      </c>
      <c r="T126" s="1">
        <v>2.6190000000000002</v>
      </c>
      <c r="U126" s="1">
        <v>0.512324</v>
      </c>
      <c r="V126">
        <v>0.42857099999999998</v>
      </c>
    </row>
    <row r="127" spans="1:22" x14ac:dyDescent="0.25">
      <c r="A127" s="1" t="s">
        <v>128</v>
      </c>
      <c r="B127" s="1" t="s">
        <v>78</v>
      </c>
      <c r="C127" s="1">
        <v>5.0449999999999999</v>
      </c>
      <c r="D127" s="1">
        <v>7.2999999999999995E-2</v>
      </c>
      <c r="E127" s="1">
        <v>5.1890000000000001</v>
      </c>
      <c r="F127" s="1">
        <v>4.9009999999999998</v>
      </c>
      <c r="G127" s="1">
        <v>8.0869999999999997</v>
      </c>
      <c r="H127" s="1">
        <v>0.48899999999999999</v>
      </c>
      <c r="I127" s="1">
        <v>54.713000000000001</v>
      </c>
      <c r="J127" s="1">
        <v>0.75700000000000001</v>
      </c>
      <c r="K127" s="1">
        <v>-3.4000000000000002E-2</v>
      </c>
      <c r="L127" s="1">
        <v>0.66100000000000003</v>
      </c>
      <c r="M127" s="1">
        <v>2.4300000000000002</v>
      </c>
      <c r="N127" s="1">
        <v>0.50700000000000001</v>
      </c>
      <c r="O127" s="1">
        <v>5.8000000000000003E-2</v>
      </c>
      <c r="P127" s="1">
        <v>0.19600000000000001</v>
      </c>
      <c r="Q127" s="1">
        <v>0.45700000000000002</v>
      </c>
      <c r="R127" s="1">
        <v>0.16600000000000001</v>
      </c>
      <c r="S127" s="1">
        <v>0.17799999999999999</v>
      </c>
      <c r="T127" s="1">
        <v>3.4820000000000002</v>
      </c>
      <c r="U127" s="1">
        <v>0.23063400000000001</v>
      </c>
      <c r="V127">
        <v>0.10052899999999999</v>
      </c>
    </row>
    <row r="128" spans="1:22" x14ac:dyDescent="0.25">
      <c r="A128" s="1" t="s">
        <v>160</v>
      </c>
      <c r="B128" s="1" t="s">
        <v>78</v>
      </c>
      <c r="C128" s="1">
        <v>4.2889999999999997</v>
      </c>
      <c r="D128" s="1">
        <v>8.4000000000000005E-2</v>
      </c>
      <c r="E128" s="1">
        <v>4.4539999999999997</v>
      </c>
      <c r="F128" s="1">
        <v>4.1230000000000002</v>
      </c>
      <c r="G128" s="1">
        <v>8.0310000000000006</v>
      </c>
      <c r="H128" s="1">
        <v>0.626</v>
      </c>
      <c r="I128" s="1">
        <v>57.348999999999997</v>
      </c>
      <c r="J128" s="1">
        <v>0.54800000000000004</v>
      </c>
      <c r="K128" s="1">
        <v>8.2000000000000003E-2</v>
      </c>
      <c r="L128" s="1">
        <v>0.78100000000000003</v>
      </c>
      <c r="M128" s="1">
        <v>2.4300000000000002</v>
      </c>
      <c r="N128" s="1">
        <v>0.48799999999999999</v>
      </c>
      <c r="O128" s="1">
        <v>0.36699999999999999</v>
      </c>
      <c r="P128" s="1">
        <v>0.27900000000000003</v>
      </c>
      <c r="Q128" s="1">
        <v>0.20200000000000001</v>
      </c>
      <c r="R128" s="1">
        <v>0.24099999999999999</v>
      </c>
      <c r="S128" s="1">
        <v>0.10100000000000001</v>
      </c>
      <c r="T128" s="1">
        <v>2.61</v>
      </c>
      <c r="U128" s="1">
        <v>0.28873199999999999</v>
      </c>
      <c r="V128">
        <v>0.31216899999999997</v>
      </c>
    </row>
    <row r="129" spans="1:22" x14ac:dyDescent="0.25">
      <c r="A129" s="1" t="s">
        <v>177</v>
      </c>
      <c r="B129" s="1" t="s">
        <v>78</v>
      </c>
      <c r="C129" s="1">
        <v>3.145</v>
      </c>
      <c r="D129" s="1">
        <v>5.8000000000000003E-2</v>
      </c>
      <c r="E129" s="1">
        <v>3.2589999999999999</v>
      </c>
      <c r="F129" s="1">
        <v>3.03</v>
      </c>
      <c r="G129" s="1">
        <v>7.9429999999999996</v>
      </c>
      <c r="H129" s="1">
        <v>0.75</v>
      </c>
      <c r="I129" s="1">
        <v>56.201000000000001</v>
      </c>
      <c r="J129" s="1">
        <v>0.67700000000000005</v>
      </c>
      <c r="K129" s="1">
        <v>-4.7E-2</v>
      </c>
      <c r="L129" s="1">
        <v>0.82099999999999995</v>
      </c>
      <c r="M129" s="1">
        <v>2.4300000000000002</v>
      </c>
      <c r="N129" s="1">
        <v>0.45700000000000002</v>
      </c>
      <c r="O129" s="1">
        <v>0.64900000000000002</v>
      </c>
      <c r="P129" s="1">
        <v>0.24299999999999999</v>
      </c>
      <c r="Q129" s="1">
        <v>0.35899999999999999</v>
      </c>
      <c r="R129" s="1">
        <v>0.157</v>
      </c>
      <c r="S129" s="1">
        <v>7.4999999999999997E-2</v>
      </c>
      <c r="T129" s="1">
        <v>1.2050000000000001</v>
      </c>
      <c r="U129" s="1">
        <v>0.350352</v>
      </c>
      <c r="V129">
        <v>0.359788</v>
      </c>
    </row>
    <row r="130" spans="1:22" x14ac:dyDescent="0.25">
      <c r="A130" s="1" t="s">
        <v>174</v>
      </c>
      <c r="B130" s="1" t="s">
        <v>78</v>
      </c>
      <c r="C130" s="1">
        <v>3.512</v>
      </c>
      <c r="D130" s="1">
        <v>0.12</v>
      </c>
      <c r="E130" s="1">
        <v>3.7480000000000002</v>
      </c>
      <c r="F130" s="1">
        <v>3.2759999999999998</v>
      </c>
      <c r="G130" s="1">
        <v>7.9260000000000002</v>
      </c>
      <c r="H130" s="1">
        <v>0.78700000000000003</v>
      </c>
      <c r="I130" s="1">
        <v>48.7</v>
      </c>
      <c r="J130" s="1">
        <v>0.71499999999999997</v>
      </c>
      <c r="K130" s="1">
        <v>-0.13100000000000001</v>
      </c>
      <c r="L130" s="1">
        <v>0.91500000000000004</v>
      </c>
      <c r="M130" s="1">
        <v>2.4300000000000002</v>
      </c>
      <c r="N130" s="1">
        <v>0.45100000000000001</v>
      </c>
      <c r="O130" s="1">
        <v>0.73099999999999998</v>
      </c>
      <c r="P130" s="1">
        <v>7.0000000000000001E-3</v>
      </c>
      <c r="Q130" s="1">
        <v>0.40500000000000003</v>
      </c>
      <c r="R130" s="1">
        <v>0.10299999999999999</v>
      </c>
      <c r="S130" s="1">
        <v>1.4999999999999999E-2</v>
      </c>
      <c r="T130" s="1">
        <v>1.8</v>
      </c>
      <c r="U130" s="1">
        <v>0.21126800000000001</v>
      </c>
      <c r="V130">
        <v>0.31746000000000002</v>
      </c>
    </row>
    <row r="131" spans="1:22" x14ac:dyDescent="0.25">
      <c r="A131" s="1" t="s">
        <v>171</v>
      </c>
      <c r="B131" s="1" t="s">
        <v>78</v>
      </c>
      <c r="C131" s="1">
        <v>3.6230000000000002</v>
      </c>
      <c r="D131" s="1">
        <v>7.0999999999999994E-2</v>
      </c>
      <c r="E131" s="1">
        <v>3.762</v>
      </c>
      <c r="F131" s="1">
        <v>3.4849999999999999</v>
      </c>
      <c r="G131" s="1">
        <v>7.8760000000000003</v>
      </c>
      <c r="H131" s="1">
        <v>0.70199999999999996</v>
      </c>
      <c r="I131" s="1">
        <v>57.999000000000002</v>
      </c>
      <c r="J131" s="1">
        <v>0.83299999999999996</v>
      </c>
      <c r="K131" s="1">
        <v>0.183</v>
      </c>
      <c r="L131" s="1">
        <v>0.57699999999999996</v>
      </c>
      <c r="M131" s="1">
        <v>2.4300000000000002</v>
      </c>
      <c r="N131" s="1">
        <v>0.433</v>
      </c>
      <c r="O131" s="1">
        <v>0.54</v>
      </c>
      <c r="P131" s="1">
        <v>0.3</v>
      </c>
      <c r="Q131" s="1">
        <v>0.54900000000000004</v>
      </c>
      <c r="R131" s="1">
        <v>0.307</v>
      </c>
      <c r="S131" s="1">
        <v>0.23100000000000001</v>
      </c>
      <c r="T131" s="1">
        <v>1.2629999999999999</v>
      </c>
      <c r="U131" s="1">
        <v>0</v>
      </c>
      <c r="V131">
        <v>0.32275100000000001</v>
      </c>
    </row>
    <row r="132" spans="1:22" x14ac:dyDescent="0.25">
      <c r="A132" s="1" t="s">
        <v>131</v>
      </c>
      <c r="B132" s="1" t="s">
        <v>78</v>
      </c>
      <c r="C132" s="1">
        <v>4.984</v>
      </c>
      <c r="D132" s="1">
        <v>0.09</v>
      </c>
      <c r="E132" s="1">
        <v>5.16</v>
      </c>
      <c r="F132" s="1">
        <v>4.8079999999999998</v>
      </c>
      <c r="G132" s="1">
        <v>7.8380000000000001</v>
      </c>
      <c r="H132" s="1">
        <v>0.63900000000000001</v>
      </c>
      <c r="I132" s="1">
        <v>55.008000000000003</v>
      </c>
      <c r="J132" s="1">
        <v>0.69699999999999995</v>
      </c>
      <c r="K132" s="1">
        <v>9.5000000000000001E-2</v>
      </c>
      <c r="L132" s="1">
        <v>0.76600000000000001</v>
      </c>
      <c r="M132" s="1">
        <v>2.4300000000000002</v>
      </c>
      <c r="N132" s="1">
        <v>0.42</v>
      </c>
      <c r="O132" s="1">
        <v>0.39900000000000002</v>
      </c>
      <c r="P132" s="1">
        <v>0.20599999999999999</v>
      </c>
      <c r="Q132" s="1">
        <v>0.38400000000000001</v>
      </c>
      <c r="R132" s="1">
        <v>0.25</v>
      </c>
      <c r="S132" s="1">
        <v>0.111</v>
      </c>
      <c r="T132" s="1">
        <v>3.2160000000000002</v>
      </c>
      <c r="U132" s="1">
        <v>0.125</v>
      </c>
      <c r="V132">
        <v>5.8201000000000003E-2</v>
      </c>
    </row>
    <row r="133" spans="1:22" x14ac:dyDescent="0.25">
      <c r="A133" s="1" t="s">
        <v>146</v>
      </c>
      <c r="B133" s="1" t="s">
        <v>78</v>
      </c>
      <c r="C133" s="1">
        <v>4.7229999999999999</v>
      </c>
      <c r="D133" s="1">
        <v>8.2000000000000003E-2</v>
      </c>
      <c r="E133" s="1">
        <v>4.8840000000000003</v>
      </c>
      <c r="F133" s="1">
        <v>4.5629999999999997</v>
      </c>
      <c r="G133" s="1">
        <v>7.7439999999999998</v>
      </c>
      <c r="H133" s="1">
        <v>0.72399999999999998</v>
      </c>
      <c r="I133" s="1">
        <v>51.969000000000001</v>
      </c>
      <c r="J133" s="1">
        <v>0.69699999999999995</v>
      </c>
      <c r="K133" s="1">
        <v>-3.5999999999999997E-2</v>
      </c>
      <c r="L133" s="1">
        <v>0.82699999999999996</v>
      </c>
      <c r="M133" s="1">
        <v>2.4300000000000002</v>
      </c>
      <c r="N133" s="1">
        <v>0.38700000000000001</v>
      </c>
      <c r="O133" s="1">
        <v>0.59</v>
      </c>
      <c r="P133" s="1">
        <v>0.11</v>
      </c>
      <c r="Q133" s="1">
        <v>0.38400000000000001</v>
      </c>
      <c r="R133" s="1">
        <v>0.16400000000000001</v>
      </c>
      <c r="S133" s="1">
        <v>7.1999999999999995E-2</v>
      </c>
      <c r="T133" s="1">
        <v>3.016</v>
      </c>
      <c r="U133" s="1">
        <v>5.9859000000000002E-2</v>
      </c>
      <c r="V133">
        <v>7.4074000000000001E-2</v>
      </c>
    </row>
    <row r="134" spans="1:22" x14ac:dyDescent="0.25">
      <c r="A134" s="1" t="s">
        <v>162</v>
      </c>
      <c r="B134" s="1" t="s">
        <v>78</v>
      </c>
      <c r="C134" s="1">
        <v>4.2750000000000004</v>
      </c>
      <c r="D134" s="1">
        <v>5.0999999999999997E-2</v>
      </c>
      <c r="E134" s="1">
        <v>4.3739999999999997</v>
      </c>
      <c r="F134" s="1">
        <v>4.1749999999999998</v>
      </c>
      <c r="G134" s="1">
        <v>7.694</v>
      </c>
      <c r="H134" s="1">
        <v>0.76400000000000001</v>
      </c>
      <c r="I134" s="1">
        <v>59</v>
      </c>
      <c r="J134" s="1">
        <v>0.752</v>
      </c>
      <c r="K134" s="1">
        <v>8.2000000000000003E-2</v>
      </c>
      <c r="L134" s="1">
        <v>0.76100000000000001</v>
      </c>
      <c r="M134" s="1">
        <v>2.4300000000000002</v>
      </c>
      <c r="N134" s="1">
        <v>0.37</v>
      </c>
      <c r="O134" s="1">
        <v>0.67900000000000005</v>
      </c>
      <c r="P134" s="1">
        <v>0.33100000000000002</v>
      </c>
      <c r="Q134" s="1">
        <v>0.45100000000000001</v>
      </c>
      <c r="R134" s="1">
        <v>0.24099999999999999</v>
      </c>
      <c r="S134" s="1">
        <v>0.114</v>
      </c>
      <c r="T134" s="1">
        <v>2.089</v>
      </c>
      <c r="U134" s="1">
        <v>0.18309900000000001</v>
      </c>
      <c r="V134">
        <v>0.15873000000000001</v>
      </c>
    </row>
    <row r="135" spans="1:22" x14ac:dyDescent="0.25">
      <c r="A135" s="1" t="s">
        <v>178</v>
      </c>
      <c r="B135" s="1" t="s">
        <v>116</v>
      </c>
      <c r="C135" s="1">
        <v>2.5230000000000001</v>
      </c>
      <c r="D135" s="1">
        <v>3.7999999999999999E-2</v>
      </c>
      <c r="E135" s="1">
        <v>2.5960000000000001</v>
      </c>
      <c r="F135" s="1">
        <v>2.4489999999999998</v>
      </c>
      <c r="G135" s="1">
        <v>7.6950000000000003</v>
      </c>
      <c r="H135" s="1">
        <v>0.46300000000000002</v>
      </c>
      <c r="I135" s="1">
        <v>52.493000000000002</v>
      </c>
      <c r="J135" s="1">
        <v>0.38200000000000001</v>
      </c>
      <c r="K135" s="1">
        <v>-0.10199999999999999</v>
      </c>
      <c r="L135" s="1">
        <v>0.92400000000000004</v>
      </c>
      <c r="M135" s="1">
        <v>2.4300000000000002</v>
      </c>
      <c r="N135" s="1">
        <v>0.37</v>
      </c>
      <c r="O135" s="1">
        <v>0</v>
      </c>
      <c r="P135" s="1">
        <v>0.126</v>
      </c>
      <c r="Q135" s="1">
        <v>0</v>
      </c>
      <c r="R135" s="1">
        <v>0.122</v>
      </c>
      <c r="S135" s="1">
        <v>0.01</v>
      </c>
      <c r="T135" s="1">
        <v>1.895</v>
      </c>
      <c r="U135" s="1">
        <v>0.14788699999999999</v>
      </c>
      <c r="V135">
        <v>0.10052899999999999</v>
      </c>
    </row>
    <row r="136" spans="1:22" x14ac:dyDescent="0.25">
      <c r="A136" s="1" t="s">
        <v>127</v>
      </c>
      <c r="B136" s="1" t="s">
        <v>78</v>
      </c>
      <c r="C136" s="1">
        <v>5.0510000000000002</v>
      </c>
      <c r="D136" s="1">
        <v>8.8999999999999996E-2</v>
      </c>
      <c r="E136" s="1">
        <v>5.2249999999999996</v>
      </c>
      <c r="F136" s="1">
        <v>4.8769999999999998</v>
      </c>
      <c r="G136" s="1">
        <v>7.6859999999999999</v>
      </c>
      <c r="H136" s="1">
        <v>0.69</v>
      </c>
      <c r="I136" s="1">
        <v>55.16</v>
      </c>
      <c r="J136" s="1">
        <v>0.69699999999999995</v>
      </c>
      <c r="K136" s="1">
        <v>0.42399999999999999</v>
      </c>
      <c r="L136" s="1">
        <v>0.746</v>
      </c>
      <c r="M136" s="1">
        <v>2.4300000000000002</v>
      </c>
      <c r="N136" s="1">
        <v>0.36699999999999999</v>
      </c>
      <c r="O136" s="1">
        <v>0.51100000000000001</v>
      </c>
      <c r="P136" s="1">
        <v>0.21</v>
      </c>
      <c r="Q136" s="1">
        <v>0.38400000000000001</v>
      </c>
      <c r="R136" s="1">
        <v>0.46500000000000002</v>
      </c>
      <c r="S136" s="1">
        <v>0.123</v>
      </c>
      <c r="T136" s="1">
        <v>2.99</v>
      </c>
      <c r="U136" s="1">
        <v>0.346831</v>
      </c>
      <c r="V136">
        <v>0.63204300000000002</v>
      </c>
    </row>
    <row r="137" spans="1:22" x14ac:dyDescent="0.25">
      <c r="A137" s="1" t="s">
        <v>176</v>
      </c>
      <c r="B137" s="1" t="s">
        <v>78</v>
      </c>
      <c r="C137" s="1">
        <v>3.415</v>
      </c>
      <c r="D137" s="1">
        <v>6.8000000000000005E-2</v>
      </c>
      <c r="E137" s="1">
        <v>3.548</v>
      </c>
      <c r="F137" s="1">
        <v>3.282</v>
      </c>
      <c r="G137" s="1">
        <v>7.6760000000000002</v>
      </c>
      <c r="H137" s="1">
        <v>0.55200000000000005</v>
      </c>
      <c r="I137" s="1">
        <v>61.4</v>
      </c>
      <c r="J137" s="1">
        <v>0.89700000000000002</v>
      </c>
      <c r="K137" s="1">
        <v>6.0999999999999999E-2</v>
      </c>
      <c r="L137" s="1">
        <v>0.16700000000000001</v>
      </c>
      <c r="M137" s="1">
        <v>2.4300000000000002</v>
      </c>
      <c r="N137" s="1">
        <v>0.36399999999999999</v>
      </c>
      <c r="O137" s="1">
        <v>0.20200000000000001</v>
      </c>
      <c r="P137" s="1">
        <v>0.40699999999999997</v>
      </c>
      <c r="Q137" s="1">
        <v>0.627</v>
      </c>
      <c r="R137" s="1">
        <v>0.22700000000000001</v>
      </c>
      <c r="S137" s="1">
        <v>0.49299999999999999</v>
      </c>
      <c r="T137" s="1">
        <v>1.095</v>
      </c>
      <c r="U137" s="1">
        <v>0.246479</v>
      </c>
      <c r="V137">
        <v>0.27513199999999999</v>
      </c>
    </row>
    <row r="138" spans="1:22" x14ac:dyDescent="0.25">
      <c r="A138" s="1" t="s">
        <v>148</v>
      </c>
      <c r="B138" s="1" t="s">
        <v>78</v>
      </c>
      <c r="C138" s="1">
        <v>4.6360000000000001</v>
      </c>
      <c r="D138" s="1">
        <v>7.2999999999999995E-2</v>
      </c>
      <c r="E138" s="1">
        <v>4.78</v>
      </c>
      <c r="F138" s="1">
        <v>4.4930000000000003</v>
      </c>
      <c r="G138" s="1">
        <v>7.6769999999999996</v>
      </c>
      <c r="H138" s="1">
        <v>0.78100000000000003</v>
      </c>
      <c r="I138" s="1">
        <v>56.100999999999999</v>
      </c>
      <c r="J138" s="1">
        <v>0.70899999999999996</v>
      </c>
      <c r="K138" s="1">
        <v>0.122</v>
      </c>
      <c r="L138" s="1">
        <v>0.85499999999999998</v>
      </c>
      <c r="M138" s="1">
        <v>2.4300000000000002</v>
      </c>
      <c r="N138" s="1">
        <v>0.36399999999999999</v>
      </c>
      <c r="O138" s="1">
        <v>0.71799999999999997</v>
      </c>
      <c r="P138" s="1">
        <v>0.24</v>
      </c>
      <c r="Q138" s="1">
        <v>0.39800000000000002</v>
      </c>
      <c r="R138" s="1">
        <v>0.26700000000000002</v>
      </c>
      <c r="S138" s="1">
        <v>5.3999999999999999E-2</v>
      </c>
      <c r="T138" s="1">
        <v>2.5960000000000001</v>
      </c>
      <c r="U138" s="1">
        <v>0.23063400000000001</v>
      </c>
      <c r="V138">
        <v>0.29100500000000001</v>
      </c>
    </row>
    <row r="139" spans="1:22" x14ac:dyDescent="0.25">
      <c r="A139" s="1" t="s">
        <v>142</v>
      </c>
      <c r="B139" s="1" t="s">
        <v>78</v>
      </c>
      <c r="C139" s="1">
        <v>4.8339999999999996</v>
      </c>
      <c r="D139" s="1">
        <v>8.1000000000000003E-2</v>
      </c>
      <c r="E139" s="1">
        <v>4.9930000000000003</v>
      </c>
      <c r="F139" s="1">
        <v>4.6749999999999998</v>
      </c>
      <c r="G139" s="1">
        <v>7.6779999999999999</v>
      </c>
      <c r="H139" s="1">
        <v>0.67200000000000004</v>
      </c>
      <c r="I139" s="1">
        <v>54.151000000000003</v>
      </c>
      <c r="J139" s="1">
        <v>0.69499999999999995</v>
      </c>
      <c r="K139" s="1">
        <v>-8.9999999999999993E-3</v>
      </c>
      <c r="L139" s="1">
        <v>0.748</v>
      </c>
      <c r="M139" s="1">
        <v>2.4300000000000002</v>
      </c>
      <c r="N139" s="1">
        <v>0.36399999999999999</v>
      </c>
      <c r="O139" s="1">
        <v>0.47199999999999998</v>
      </c>
      <c r="P139" s="1">
        <v>0.17899999999999999</v>
      </c>
      <c r="Q139" s="1">
        <v>0.38100000000000001</v>
      </c>
      <c r="R139" s="1">
        <v>0.182</v>
      </c>
      <c r="S139" s="1">
        <v>0.122</v>
      </c>
      <c r="T139" s="1">
        <v>3.133</v>
      </c>
      <c r="U139" s="1">
        <v>9.6831E-2</v>
      </c>
      <c r="V139">
        <v>0.10052899999999999</v>
      </c>
    </row>
    <row r="140" spans="1:22" x14ac:dyDescent="0.25">
      <c r="A140" s="1" t="s">
        <v>170</v>
      </c>
      <c r="B140" s="1" t="s">
        <v>34</v>
      </c>
      <c r="C140" s="1">
        <v>3.6579999999999999</v>
      </c>
      <c r="D140" s="1">
        <v>7.0000000000000007E-2</v>
      </c>
      <c r="E140" s="1">
        <v>3.794</v>
      </c>
      <c r="F140" s="1">
        <v>3.5209999999999999</v>
      </c>
      <c r="G140" s="1">
        <v>7.5780000000000003</v>
      </c>
      <c r="H140" s="1">
        <v>0.83199999999999996</v>
      </c>
      <c r="I140" s="1">
        <v>57.122</v>
      </c>
      <c r="J140" s="1">
        <v>0.60199999999999998</v>
      </c>
      <c r="K140" s="1">
        <v>-0.14699999999999999</v>
      </c>
      <c r="L140" s="1">
        <v>0.8</v>
      </c>
      <c r="M140" s="1">
        <v>2.4300000000000002</v>
      </c>
      <c r="N140" s="1">
        <v>0.32900000000000001</v>
      </c>
      <c r="O140" s="1">
        <v>0.83099999999999996</v>
      </c>
      <c r="P140" s="1">
        <v>0.27200000000000002</v>
      </c>
      <c r="Q140" s="1">
        <v>0.26800000000000002</v>
      </c>
      <c r="R140" s="1">
        <v>9.1999999999999998E-2</v>
      </c>
      <c r="S140" s="1">
        <v>8.8999999999999996E-2</v>
      </c>
      <c r="T140" s="1">
        <v>1.776</v>
      </c>
      <c r="U140" s="1">
        <v>0.14788699999999999</v>
      </c>
      <c r="V140">
        <v>0.346831</v>
      </c>
    </row>
    <row r="141" spans="1:22" x14ac:dyDescent="0.25">
      <c r="A141" s="1" t="s">
        <v>172</v>
      </c>
      <c r="B141" s="1" t="s">
        <v>39</v>
      </c>
      <c r="C141" s="1">
        <v>3.6150000000000002</v>
      </c>
      <c r="D141" s="1">
        <v>0.17299999999999999</v>
      </c>
      <c r="E141" s="1">
        <v>3.9529999999999998</v>
      </c>
      <c r="F141" s="1">
        <v>3.2759999999999998</v>
      </c>
      <c r="G141" s="1">
        <v>7.4770000000000003</v>
      </c>
      <c r="H141" s="1">
        <v>0.54</v>
      </c>
      <c r="I141" s="1">
        <v>55.7</v>
      </c>
      <c r="J141" s="1">
        <v>0.59299999999999997</v>
      </c>
      <c r="K141" s="1">
        <v>0.42199999999999999</v>
      </c>
      <c r="L141" s="1">
        <v>0.72099999999999997</v>
      </c>
      <c r="M141" s="1">
        <v>2.4300000000000002</v>
      </c>
      <c r="N141" s="1">
        <v>0.29399999999999998</v>
      </c>
      <c r="O141" s="1">
        <v>0.17299999999999999</v>
      </c>
      <c r="P141" s="1">
        <v>0.22700000000000001</v>
      </c>
      <c r="Q141" s="1">
        <v>0.25700000000000001</v>
      </c>
      <c r="R141" s="1">
        <v>0.46300000000000002</v>
      </c>
      <c r="S141" s="1">
        <v>0.13900000000000001</v>
      </c>
      <c r="T141" s="1">
        <v>2.06</v>
      </c>
      <c r="U141" s="1">
        <v>0.24823899999999999</v>
      </c>
      <c r="V141">
        <v>0.222222</v>
      </c>
    </row>
    <row r="142" spans="1:22" x14ac:dyDescent="0.25">
      <c r="A142" s="1" t="s">
        <v>167</v>
      </c>
      <c r="B142" s="1" t="s">
        <v>78</v>
      </c>
      <c r="C142" s="1">
        <v>3.8490000000000002</v>
      </c>
      <c r="D142" s="1">
        <v>7.6999999999999999E-2</v>
      </c>
      <c r="E142" s="1">
        <v>4.0010000000000003</v>
      </c>
      <c r="F142" s="1">
        <v>3.698</v>
      </c>
      <c r="G142" s="1">
        <v>7.4340000000000002</v>
      </c>
      <c r="H142" s="1">
        <v>0.63</v>
      </c>
      <c r="I142" s="1">
        <v>51.651000000000003</v>
      </c>
      <c r="J142" s="1">
        <v>0.71699999999999997</v>
      </c>
      <c r="K142" s="1">
        <v>8.4000000000000005E-2</v>
      </c>
      <c r="L142" s="1">
        <v>0.86599999999999999</v>
      </c>
      <c r="M142" s="1">
        <v>2.4300000000000002</v>
      </c>
      <c r="N142" s="1">
        <v>0.27900000000000003</v>
      </c>
      <c r="O142" s="1">
        <v>0.377</v>
      </c>
      <c r="P142" s="1">
        <v>0.1</v>
      </c>
      <c r="Q142" s="1">
        <v>0.40799999999999997</v>
      </c>
      <c r="R142" s="1">
        <v>0.24299999999999999</v>
      </c>
      <c r="S142" s="1">
        <v>4.7E-2</v>
      </c>
      <c r="T142" s="1">
        <v>2.3959999999999999</v>
      </c>
      <c r="U142" s="1">
        <v>0.14612700000000001</v>
      </c>
      <c r="V142">
        <v>0.15343899999999999</v>
      </c>
    </row>
    <row r="143" spans="1:22" x14ac:dyDescent="0.25">
      <c r="A143" s="1" t="s">
        <v>164</v>
      </c>
      <c r="B143" s="1" t="s">
        <v>78</v>
      </c>
      <c r="C143" s="1">
        <v>4.2080000000000002</v>
      </c>
      <c r="D143" s="1">
        <v>7.1999999999999995E-2</v>
      </c>
      <c r="E143" s="1">
        <v>4.3490000000000002</v>
      </c>
      <c r="F143" s="1">
        <v>4.0679999999999996</v>
      </c>
      <c r="G143" s="1">
        <v>7.3959999999999999</v>
      </c>
      <c r="H143" s="1">
        <v>0.68600000000000005</v>
      </c>
      <c r="I143" s="1">
        <v>59.305</v>
      </c>
      <c r="J143" s="1">
        <v>0.55200000000000005</v>
      </c>
      <c r="K143" s="1">
        <v>-5.0000000000000001E-3</v>
      </c>
      <c r="L143" s="1">
        <v>0.80300000000000005</v>
      </c>
      <c r="M143" s="1">
        <v>2.4300000000000002</v>
      </c>
      <c r="N143" s="1">
        <v>0.26600000000000001</v>
      </c>
      <c r="O143" s="1">
        <v>0.503</v>
      </c>
      <c r="P143" s="1">
        <v>0.34100000000000003</v>
      </c>
      <c r="Q143" s="1">
        <v>0.20699999999999999</v>
      </c>
      <c r="R143" s="1">
        <v>0.185</v>
      </c>
      <c r="S143" s="1">
        <v>8.6999999999999994E-2</v>
      </c>
      <c r="T143" s="1">
        <v>2.62</v>
      </c>
      <c r="U143" s="1">
        <v>0.18837999999999999</v>
      </c>
      <c r="V143">
        <v>0.24338599999999999</v>
      </c>
    </row>
    <row r="144" spans="1:22" x14ac:dyDescent="0.25">
      <c r="A144" s="1" t="s">
        <v>157</v>
      </c>
      <c r="B144" s="1" t="s">
        <v>78</v>
      </c>
      <c r="C144" s="1">
        <v>4.3550000000000004</v>
      </c>
      <c r="D144" s="1">
        <v>9.4E-2</v>
      </c>
      <c r="E144" s="1">
        <v>4.54</v>
      </c>
      <c r="F144" s="1">
        <v>4.1710000000000003</v>
      </c>
      <c r="G144" s="1">
        <v>7.3639999999999999</v>
      </c>
      <c r="H144" s="1">
        <v>0.61899999999999999</v>
      </c>
      <c r="I144" s="1">
        <v>48.478000000000002</v>
      </c>
      <c r="J144" s="1">
        <v>0.57899999999999996</v>
      </c>
      <c r="K144" s="1">
        <v>4.1000000000000002E-2</v>
      </c>
      <c r="L144" s="1">
        <v>0.80700000000000005</v>
      </c>
      <c r="M144" s="1">
        <v>2.4300000000000002</v>
      </c>
      <c r="N144" s="1">
        <v>0.255</v>
      </c>
      <c r="O144" s="1">
        <v>0.35299999999999998</v>
      </c>
      <c r="P144" s="1">
        <v>0</v>
      </c>
      <c r="Q144" s="1">
        <v>0.24</v>
      </c>
      <c r="R144" s="1">
        <v>0.215</v>
      </c>
      <c r="S144" s="1">
        <v>8.4000000000000005E-2</v>
      </c>
      <c r="T144" s="1">
        <v>3.2090000000000001</v>
      </c>
      <c r="U144" s="1">
        <v>0</v>
      </c>
      <c r="V144">
        <v>0.111111</v>
      </c>
    </row>
    <row r="145" spans="1:22" x14ac:dyDescent="0.25">
      <c r="A145" s="1" t="s">
        <v>165</v>
      </c>
      <c r="B145" s="1" t="s">
        <v>78</v>
      </c>
      <c r="C145" s="1">
        <v>4.1070000000000002</v>
      </c>
      <c r="D145" s="1">
        <v>7.6999999999999999E-2</v>
      </c>
      <c r="E145" s="1">
        <v>4.258</v>
      </c>
      <c r="F145" s="1">
        <v>3.956</v>
      </c>
      <c r="G145" s="1">
        <v>7.3620000000000001</v>
      </c>
      <c r="H145" s="1">
        <v>0.56899999999999995</v>
      </c>
      <c r="I145" s="1">
        <v>54.914000000000001</v>
      </c>
      <c r="J145" s="1">
        <v>0.61899999999999999</v>
      </c>
      <c r="K145" s="1">
        <v>3.2000000000000001E-2</v>
      </c>
      <c r="L145" s="1">
        <v>0.77200000000000002</v>
      </c>
      <c r="M145" s="1">
        <v>2.4300000000000002</v>
      </c>
      <c r="N145" s="1">
        <v>0.254</v>
      </c>
      <c r="O145" s="1">
        <v>0.23899999999999999</v>
      </c>
      <c r="P145" s="1">
        <v>0.20300000000000001</v>
      </c>
      <c r="Q145" s="1">
        <v>0.28899999999999998</v>
      </c>
      <c r="R145" s="1">
        <v>0.20899999999999999</v>
      </c>
      <c r="S145" s="1">
        <v>0.107</v>
      </c>
      <c r="T145" s="1">
        <v>2.806</v>
      </c>
      <c r="U145" s="1">
        <v>0.25528200000000001</v>
      </c>
      <c r="V145">
        <v>0.25396800000000003</v>
      </c>
    </row>
    <row r="146" spans="1:22" x14ac:dyDescent="0.25">
      <c r="A146" s="1" t="s">
        <v>149</v>
      </c>
      <c r="B146" s="1" t="s">
        <v>78</v>
      </c>
      <c r="C146" s="1">
        <v>4.625</v>
      </c>
      <c r="D146" s="1">
        <v>0.106</v>
      </c>
      <c r="E146" s="1">
        <v>4.8330000000000002</v>
      </c>
      <c r="F146" s="1">
        <v>4.4169999999999998</v>
      </c>
      <c r="G146" s="1">
        <v>7.2880000000000003</v>
      </c>
      <c r="H146" s="1">
        <v>0.72</v>
      </c>
      <c r="I146" s="1">
        <v>56.497999999999998</v>
      </c>
      <c r="J146" s="1">
        <v>0.73499999999999999</v>
      </c>
      <c r="K146" s="1">
        <v>0.05</v>
      </c>
      <c r="L146" s="1">
        <v>0.85</v>
      </c>
      <c r="M146" s="1">
        <v>2.4300000000000002</v>
      </c>
      <c r="N146" s="1">
        <v>0.22800000000000001</v>
      </c>
      <c r="O146" s="1">
        <v>0.57999999999999996</v>
      </c>
      <c r="P146" s="1">
        <v>0.253</v>
      </c>
      <c r="Q146" s="1">
        <v>0.43</v>
      </c>
      <c r="R146" s="1">
        <v>0.221</v>
      </c>
      <c r="S146" s="1">
        <v>5.7000000000000002E-2</v>
      </c>
      <c r="T146" s="1">
        <v>2.8570000000000002</v>
      </c>
      <c r="U146" s="1">
        <v>0.153169</v>
      </c>
      <c r="V146">
        <v>0.15343899999999999</v>
      </c>
    </row>
    <row r="147" spans="1:22" x14ac:dyDescent="0.25">
      <c r="A147" s="1" t="s">
        <v>144</v>
      </c>
      <c r="B147" s="1" t="s">
        <v>78</v>
      </c>
      <c r="C147" s="1">
        <v>4.7939999999999996</v>
      </c>
      <c r="D147" s="1">
        <v>0.10299999999999999</v>
      </c>
      <c r="E147" s="1">
        <v>4.9969999999999999</v>
      </c>
      <c r="F147" s="1">
        <v>4.5919999999999996</v>
      </c>
      <c r="G147" s="1">
        <v>7.1580000000000004</v>
      </c>
      <c r="H147" s="1">
        <v>0.74399999999999999</v>
      </c>
      <c r="I147" s="1">
        <v>54.706000000000003</v>
      </c>
      <c r="J147" s="1">
        <v>0.88200000000000001</v>
      </c>
      <c r="K147" s="1">
        <v>6.0999999999999999E-2</v>
      </c>
      <c r="L147" s="1">
        <v>0.68400000000000005</v>
      </c>
      <c r="M147" s="1">
        <v>2.4300000000000002</v>
      </c>
      <c r="N147" s="1">
        <v>0.183</v>
      </c>
      <c r="O147" s="1">
        <v>0.63400000000000001</v>
      </c>
      <c r="P147" s="1">
        <v>0.19600000000000001</v>
      </c>
      <c r="Q147" s="1">
        <v>0.60799999999999998</v>
      </c>
      <c r="R147" s="1">
        <v>0.22800000000000001</v>
      </c>
      <c r="S147" s="1">
        <v>0.16300000000000001</v>
      </c>
      <c r="T147" s="1">
        <v>2.7829999999999999</v>
      </c>
      <c r="U147" s="1">
        <v>9.1549000000000005E-2</v>
      </c>
      <c r="V147">
        <v>0.21163999999999999</v>
      </c>
    </row>
    <row r="148" spans="1:22" x14ac:dyDescent="0.25">
      <c r="A148" s="1" t="s">
        <v>125</v>
      </c>
      <c r="B148" s="1" t="s">
        <v>78</v>
      </c>
      <c r="C148" s="1">
        <v>5.0739999999999998</v>
      </c>
      <c r="D148" s="1">
        <v>0.10199999999999999</v>
      </c>
      <c r="E148" s="1">
        <v>5.2729999999999997</v>
      </c>
      <c r="F148" s="1">
        <v>4.875</v>
      </c>
      <c r="G148" s="1">
        <v>7.0979999999999999</v>
      </c>
      <c r="H148" s="1">
        <v>0.64100000000000001</v>
      </c>
      <c r="I148" s="1">
        <v>53.78</v>
      </c>
      <c r="J148" s="1">
        <v>0.80600000000000005</v>
      </c>
      <c r="K148" s="1">
        <v>1.7999999999999999E-2</v>
      </c>
      <c r="L148" s="1">
        <v>0.69299999999999995</v>
      </c>
      <c r="M148" s="1">
        <v>2.4300000000000002</v>
      </c>
      <c r="N148" s="1">
        <v>0.16200000000000001</v>
      </c>
      <c r="O148" s="1">
        <v>0.40200000000000002</v>
      </c>
      <c r="P148" s="1">
        <v>0.16700000000000001</v>
      </c>
      <c r="Q148" s="1">
        <v>0.51600000000000001</v>
      </c>
      <c r="R148" s="1">
        <v>0.2</v>
      </c>
      <c r="S148" s="1">
        <v>0.157</v>
      </c>
      <c r="T148" s="1">
        <v>3.47</v>
      </c>
      <c r="U148" s="1">
        <v>1.0562999999999999E-2</v>
      </c>
      <c r="V148">
        <v>0</v>
      </c>
    </row>
    <row r="149" spans="1:22" x14ac:dyDescent="0.25">
      <c r="A149" s="1" t="s">
        <v>173</v>
      </c>
      <c r="B149" s="1" t="s">
        <v>78</v>
      </c>
      <c r="C149" s="1">
        <v>3.6</v>
      </c>
      <c r="D149" s="1">
        <v>9.1999999999999998E-2</v>
      </c>
      <c r="E149" s="1">
        <v>3.7810000000000001</v>
      </c>
      <c r="F149" s="1">
        <v>3.419</v>
      </c>
      <c r="G149" s="1">
        <v>6.9580000000000002</v>
      </c>
      <c r="H149" s="1">
        <v>0.53700000000000003</v>
      </c>
      <c r="I149" s="1">
        <v>57.948</v>
      </c>
      <c r="J149" s="1">
        <v>0.78</v>
      </c>
      <c r="K149" s="1">
        <v>3.7999999999999999E-2</v>
      </c>
      <c r="L149" s="1">
        <v>0.72899999999999998</v>
      </c>
      <c r="M149" s="1">
        <v>2.4300000000000002</v>
      </c>
      <c r="N149" s="1">
        <v>0.113</v>
      </c>
      <c r="O149" s="1">
        <v>0.16800000000000001</v>
      </c>
      <c r="P149" s="1">
        <v>0.29799999999999999</v>
      </c>
      <c r="Q149" s="1">
        <v>0.48399999999999999</v>
      </c>
      <c r="R149" s="1">
        <v>0.21299999999999999</v>
      </c>
      <c r="S149" s="1">
        <v>0.13400000000000001</v>
      </c>
      <c r="T149" s="1">
        <v>2.19</v>
      </c>
      <c r="U149" s="1">
        <v>0.20774599999999999</v>
      </c>
      <c r="V149">
        <v>0.24867700000000001</v>
      </c>
    </row>
    <row r="150" spans="1:22" x14ac:dyDescent="0.25">
      <c r="A150" s="1" t="s">
        <v>169</v>
      </c>
      <c r="B150" s="1" t="s">
        <v>78</v>
      </c>
      <c r="C150" s="1">
        <v>3.7749999999999999</v>
      </c>
      <c r="D150" s="1">
        <v>0.107</v>
      </c>
      <c r="E150" s="1">
        <v>3.9849999999999999</v>
      </c>
      <c r="F150" s="1">
        <v>3.5649999999999999</v>
      </c>
      <c r="G150" s="1">
        <v>6.6349999999999998</v>
      </c>
      <c r="H150" s="1">
        <v>0.49</v>
      </c>
      <c r="I150" s="1">
        <v>53.4</v>
      </c>
      <c r="J150" s="1">
        <v>0.626</v>
      </c>
      <c r="K150" s="1">
        <v>-2.4E-2</v>
      </c>
      <c r="L150" s="1">
        <v>0.60699999999999998</v>
      </c>
      <c r="M150" s="1">
        <v>2.4300000000000002</v>
      </c>
      <c r="N150" s="1">
        <v>0</v>
      </c>
      <c r="O150" s="1">
        <v>6.2E-2</v>
      </c>
      <c r="P150" s="1">
        <v>0.155</v>
      </c>
      <c r="Q150" s="1">
        <v>0.29799999999999999</v>
      </c>
      <c r="R150" s="1">
        <v>0.17199999999999999</v>
      </c>
      <c r="S150" s="1">
        <v>0.21199999999999999</v>
      </c>
      <c r="T150" s="1">
        <v>2.8759999999999999</v>
      </c>
      <c r="U150" s="1">
        <v>5.6337999999999999E-2</v>
      </c>
      <c r="V150">
        <v>0.34920600000000002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25"/>
  <sheetViews>
    <sheetView tabSelected="1" topLeftCell="D1" zoomScaleNormal="100" workbookViewId="0">
      <selection activeCell="I15" sqref="I15"/>
    </sheetView>
  </sheetViews>
  <sheetFormatPr defaultRowHeight="15.75" x14ac:dyDescent="0.25"/>
  <cols>
    <col min="1" max="4" width="11" customWidth="1"/>
    <col min="5" max="5" width="30.125" customWidth="1"/>
    <col min="6" max="6" width="31.625" customWidth="1"/>
    <col min="7" max="7" width="29.375" customWidth="1"/>
    <col min="8" max="8" width="20.375" customWidth="1"/>
    <col min="9" max="9" width="36.5" customWidth="1"/>
    <col min="10" max="12" width="11" customWidth="1"/>
    <col min="13" max="13" width="23.875" customWidth="1"/>
    <col min="14" max="14" width="25.875" customWidth="1"/>
    <col min="15" max="15" width="16.125" customWidth="1"/>
    <col min="16" max="256" width="11" customWidth="1"/>
  </cols>
  <sheetData>
    <row r="5" spans="4:17" ht="11.1" customHeight="1" x14ac:dyDescent="0.25"/>
    <row r="6" spans="4:17" hidden="1" x14ac:dyDescent="0.25"/>
    <row r="7" spans="4:17" ht="38.1" customHeight="1" x14ac:dyDescent="0.3">
      <c r="D7" s="2"/>
      <c r="E7" s="7"/>
      <c r="F7" s="14"/>
      <c r="G7" s="8" t="s">
        <v>186</v>
      </c>
      <c r="H7" s="9" t="s">
        <v>168</v>
      </c>
      <c r="I7" s="9" t="s">
        <v>187</v>
      </c>
      <c r="J7" s="2"/>
    </row>
    <row r="8" spans="4:17" ht="33.950000000000003" customHeight="1" x14ac:dyDescent="0.3">
      <c r="E8" s="10" t="s">
        <v>185</v>
      </c>
      <c r="F8" s="10" t="s">
        <v>185</v>
      </c>
      <c r="G8" s="17">
        <v>0.72750433299999995</v>
      </c>
      <c r="H8" s="16">
        <v>0.28042299999999998</v>
      </c>
      <c r="I8" s="15">
        <f>((G8-H8)/G8)*100</f>
        <v>61.454112741346378</v>
      </c>
    </row>
    <row r="9" spans="4:17" ht="30" customHeight="1" x14ac:dyDescent="0.3">
      <c r="E9" s="10" t="s">
        <v>184</v>
      </c>
      <c r="F9" s="10" t="s">
        <v>184</v>
      </c>
      <c r="G9" s="17">
        <v>0.98004688900000003</v>
      </c>
      <c r="H9" s="16">
        <v>0.42077500000000001</v>
      </c>
      <c r="I9" s="15">
        <f>((G9-H9)/G9)*100</f>
        <v>57.065829735009757</v>
      </c>
      <c r="M9" s="3"/>
      <c r="N9" s="3"/>
      <c r="O9" s="3"/>
      <c r="P9" s="3"/>
      <c r="Q9" s="4"/>
    </row>
    <row r="10" spans="4:17" ht="29.1" customHeight="1" x14ac:dyDescent="0.3">
      <c r="E10" s="10" t="s">
        <v>181</v>
      </c>
      <c r="F10" s="10" t="s">
        <v>181</v>
      </c>
      <c r="G10" s="17">
        <v>1.1164444440000001</v>
      </c>
      <c r="H10" s="16">
        <v>0.316</v>
      </c>
      <c r="I10" s="15">
        <f>((G10-H10)/G10)*100</f>
        <v>71.695859861343891</v>
      </c>
      <c r="M10" s="5"/>
      <c r="N10" s="5"/>
      <c r="O10" s="5"/>
      <c r="P10" s="5"/>
      <c r="Q10" s="6"/>
    </row>
    <row r="11" spans="4:17" ht="32.1" customHeight="1" x14ac:dyDescent="0.3">
      <c r="E11" s="11" t="s">
        <v>183</v>
      </c>
      <c r="F11" s="11" t="s">
        <v>183</v>
      </c>
      <c r="G11" s="17">
        <v>0.83077777799999997</v>
      </c>
      <c r="H11" s="16">
        <v>0.38300000000000001</v>
      </c>
      <c r="I11" s="15">
        <f>((G11-H11)/G11)*100</f>
        <v>53.898622454487452</v>
      </c>
    </row>
    <row r="12" spans="4:17" ht="32.1" customHeight="1" x14ac:dyDescent="0.3">
      <c r="E12" s="10" t="s">
        <v>182</v>
      </c>
      <c r="F12" s="10" t="s">
        <v>182</v>
      </c>
      <c r="G12" s="17">
        <v>1.5904444440000001</v>
      </c>
      <c r="H12" s="16">
        <v>0.74099999999999999</v>
      </c>
      <c r="I12" s="15">
        <f>((G12-H12)/G12)*100</f>
        <v>53.40924967260284</v>
      </c>
    </row>
    <row r="14" spans="4:17" ht="18.75" x14ac:dyDescent="0.3">
      <c r="I14" s="9"/>
    </row>
    <row r="15" spans="4:17" ht="20.25" x14ac:dyDescent="0.25">
      <c r="I15" s="15"/>
    </row>
    <row r="16" spans="4:17" ht="20.25" x14ac:dyDescent="0.25">
      <c r="I16" s="15"/>
    </row>
    <row r="17" spans="9:9" ht="20.25" x14ac:dyDescent="0.25">
      <c r="I17" s="15"/>
    </row>
    <row r="18" spans="9:9" ht="20.25" x14ac:dyDescent="0.25">
      <c r="I18" s="15"/>
    </row>
    <row r="19" spans="9:9" ht="20.25" x14ac:dyDescent="0.25">
      <c r="I19" s="15"/>
    </row>
    <row r="20" spans="9:9" ht="18.75" x14ac:dyDescent="0.3">
      <c r="I20" s="9"/>
    </row>
    <row r="21" spans="9:9" ht="20.25" x14ac:dyDescent="0.25">
      <c r="I21" s="15"/>
    </row>
    <row r="22" spans="9:9" ht="20.25" x14ac:dyDescent="0.25">
      <c r="I22" s="15"/>
    </row>
    <row r="23" spans="9:9" ht="20.25" x14ac:dyDescent="0.25">
      <c r="I23" s="15"/>
    </row>
    <row r="24" spans="9:9" ht="20.25" x14ac:dyDescent="0.25">
      <c r="I24" s="15"/>
    </row>
    <row r="25" spans="9:9" ht="20.25" x14ac:dyDescent="0.25">
      <c r="I25" s="15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E2" sqref="E2:G17"/>
    </sheetView>
  </sheetViews>
  <sheetFormatPr defaultRowHeight="15.75" x14ac:dyDescent="0.25"/>
  <cols>
    <col min="5" max="5" width="10.25" customWidth="1"/>
    <col min="6" max="6" width="13" customWidth="1"/>
    <col min="14" max="14" width="23.75" customWidth="1"/>
    <col min="15" max="15" width="25.625" customWidth="1"/>
  </cols>
  <sheetData>
    <row r="1" spans="1:15" ht="16.5" thickBot="1" x14ac:dyDescent="0.3">
      <c r="A1" t="s">
        <v>168</v>
      </c>
      <c r="B1" s="31">
        <v>2006</v>
      </c>
      <c r="C1">
        <v>5.3479999999999999</v>
      </c>
      <c r="D1" s="19">
        <v>802</v>
      </c>
      <c r="F1" t="s">
        <v>193</v>
      </c>
    </row>
    <row r="2" spans="1:15" ht="16.5" thickBot="1" x14ac:dyDescent="0.3">
      <c r="A2" t="s">
        <v>168</v>
      </c>
      <c r="B2" s="32">
        <v>2007</v>
      </c>
      <c r="C2">
        <v>5.0270000000000001</v>
      </c>
      <c r="D2" s="37">
        <v>1023</v>
      </c>
      <c r="E2" t="s">
        <v>197</v>
      </c>
      <c r="F2" t="s">
        <v>194</v>
      </c>
      <c r="G2" t="s">
        <v>195</v>
      </c>
      <c r="H2" t="s">
        <v>196</v>
      </c>
    </row>
    <row r="3" spans="1:15" ht="16.5" thickBot="1" x14ac:dyDescent="0.3">
      <c r="A3" t="s">
        <v>168</v>
      </c>
      <c r="B3" s="31">
        <v>2008</v>
      </c>
      <c r="C3">
        <v>5.1459999999999999</v>
      </c>
      <c r="D3" s="38">
        <v>994</v>
      </c>
      <c r="E3" s="47">
        <v>2007</v>
      </c>
      <c r="F3">
        <f>(C1-C19)/(C20-C19)</f>
        <v>1</v>
      </c>
      <c r="G3">
        <f t="shared" ref="G3:G17" si="0">(D1-820)/(2389-820)</f>
        <v>-1.1472275334608031E-2</v>
      </c>
      <c r="H3" s="33">
        <v>0.54300000000000004</v>
      </c>
    </row>
    <row r="4" spans="1:15" ht="16.5" thickBot="1" x14ac:dyDescent="0.3">
      <c r="A4" t="s">
        <v>168</v>
      </c>
      <c r="B4" s="32">
        <v>2009</v>
      </c>
      <c r="C4">
        <v>4.5220000000000002</v>
      </c>
      <c r="D4" s="37">
        <v>1097</v>
      </c>
      <c r="E4" s="49">
        <v>2008</v>
      </c>
      <c r="F4">
        <f t="shared" ref="F4:F17" si="1">(C2-3.249)/(-3.249+5.348)</f>
        <v>0.84707003334921405</v>
      </c>
      <c r="G4">
        <f t="shared" si="0"/>
        <v>0.12938177182919056</v>
      </c>
      <c r="H4" s="34">
        <v>0.55300000000000005</v>
      </c>
      <c r="M4" s="25" t="s">
        <v>188</v>
      </c>
      <c r="N4" s="26" t="s">
        <v>189</v>
      </c>
      <c r="O4" s="27" t="s">
        <v>190</v>
      </c>
    </row>
    <row r="5" spans="1:15" ht="16.5" thickBot="1" x14ac:dyDescent="0.3">
      <c r="A5" t="s">
        <v>168</v>
      </c>
      <c r="B5" s="31">
        <v>2010</v>
      </c>
      <c r="C5">
        <v>4.9889999999999999</v>
      </c>
      <c r="D5" s="38">
        <v>1351</v>
      </c>
      <c r="E5" s="45">
        <v>2009</v>
      </c>
      <c r="F5">
        <f t="shared" si="1"/>
        <v>0.90376369699857073</v>
      </c>
      <c r="G5">
        <f t="shared" si="0"/>
        <v>0.11089866156787763</v>
      </c>
      <c r="H5" s="35">
        <v>0.56000000000000005</v>
      </c>
      <c r="M5" s="21">
        <v>2006</v>
      </c>
      <c r="N5" s="19">
        <v>802</v>
      </c>
      <c r="O5" s="23">
        <v>0.1288</v>
      </c>
    </row>
    <row r="6" spans="1:15" ht="16.5" thickBot="1" x14ac:dyDescent="0.3">
      <c r="A6" t="s">
        <v>168</v>
      </c>
      <c r="B6" s="32">
        <v>2011</v>
      </c>
      <c r="C6">
        <v>4.6349999999999998</v>
      </c>
      <c r="D6" s="37">
        <v>1450</v>
      </c>
      <c r="E6" s="46">
        <v>2010</v>
      </c>
      <c r="F6">
        <f t="shared" si="1"/>
        <v>0.60647927584564087</v>
      </c>
      <c r="G6">
        <f t="shared" si="0"/>
        <v>0.17654557042702357</v>
      </c>
      <c r="H6" s="34">
        <v>0.56499999999999995</v>
      </c>
      <c r="M6" s="22">
        <v>2007</v>
      </c>
      <c r="N6" s="20">
        <v>1023</v>
      </c>
      <c r="O6" s="24">
        <v>0.2752</v>
      </c>
    </row>
    <row r="7" spans="1:15" ht="16.5" thickBot="1" x14ac:dyDescent="0.3">
      <c r="A7" t="s">
        <v>168</v>
      </c>
      <c r="B7" s="31">
        <v>2012</v>
      </c>
      <c r="C7">
        <v>4.72</v>
      </c>
      <c r="D7" s="38">
        <v>1434</v>
      </c>
      <c r="E7" s="45">
        <v>2012</v>
      </c>
      <c r="F7">
        <f t="shared" si="1"/>
        <v>0.82896617436874698</v>
      </c>
      <c r="G7">
        <f t="shared" si="0"/>
        <v>0.33843212237093689</v>
      </c>
      <c r="H7" s="35">
        <v>0.57499999999999996</v>
      </c>
      <c r="M7" s="21">
        <v>2008</v>
      </c>
      <c r="N7" s="19">
        <v>994</v>
      </c>
      <c r="O7" s="23">
        <v>-2.86E-2</v>
      </c>
    </row>
    <row r="8" spans="1:15" ht="16.5" thickBot="1" x14ac:dyDescent="0.3">
      <c r="A8" t="s">
        <v>168</v>
      </c>
      <c r="B8" s="32">
        <v>2013</v>
      </c>
      <c r="C8">
        <v>4.4279999999999999</v>
      </c>
      <c r="D8" s="37">
        <v>1438</v>
      </c>
      <c r="E8" s="46">
        <v>2013</v>
      </c>
      <c r="F8">
        <f t="shared" si="1"/>
        <v>0.6603144354454501</v>
      </c>
      <c r="G8">
        <f t="shared" si="0"/>
        <v>0.40152963671128106</v>
      </c>
      <c r="H8" s="34">
        <v>0.58799999999999997</v>
      </c>
      <c r="M8" s="22">
        <v>2009</v>
      </c>
      <c r="N8" s="20">
        <v>1097</v>
      </c>
      <c r="O8" s="24">
        <v>0.1038</v>
      </c>
    </row>
    <row r="9" spans="1:15" ht="16.5" thickBot="1" x14ac:dyDescent="0.3">
      <c r="A9" t="s">
        <v>168</v>
      </c>
      <c r="B9" s="31">
        <v>2014</v>
      </c>
      <c r="C9">
        <v>4.4240000000000004</v>
      </c>
      <c r="D9" s="38">
        <v>1560</v>
      </c>
      <c r="E9" s="45">
        <v>2014</v>
      </c>
      <c r="F9">
        <f t="shared" si="1"/>
        <v>0.70080990948070498</v>
      </c>
      <c r="G9">
        <f t="shared" si="0"/>
        <v>0.39133205863607395</v>
      </c>
      <c r="H9" s="35">
        <v>0.59799999999999998</v>
      </c>
      <c r="M9" s="21">
        <v>2010</v>
      </c>
      <c r="N9" s="19">
        <v>1351</v>
      </c>
      <c r="O9" s="23">
        <v>0.2316</v>
      </c>
    </row>
    <row r="10" spans="1:15" ht="16.5" thickBot="1" x14ac:dyDescent="0.3">
      <c r="A10" t="s">
        <v>168</v>
      </c>
      <c r="B10" s="32">
        <v>2015</v>
      </c>
      <c r="C10">
        <v>4.3419999999999996</v>
      </c>
      <c r="D10" s="37">
        <v>1590</v>
      </c>
      <c r="E10" s="46">
        <v>2015</v>
      </c>
      <c r="F10">
        <f t="shared" si="1"/>
        <v>0.5616960457360648</v>
      </c>
      <c r="G10">
        <f t="shared" si="0"/>
        <v>0.39388145315487572</v>
      </c>
      <c r="H10" s="34">
        <v>0.60699999999999998</v>
      </c>
      <c r="M10" s="22">
        <v>2011</v>
      </c>
      <c r="N10" s="20">
        <v>1450</v>
      </c>
      <c r="O10" s="24">
        <v>7.3300000000000004E-2</v>
      </c>
    </row>
    <row r="11" spans="1:15" ht="16.5" thickBot="1" x14ac:dyDescent="0.3">
      <c r="A11" t="s">
        <v>168</v>
      </c>
      <c r="B11" s="31">
        <v>2016</v>
      </c>
      <c r="C11">
        <v>4.1790000000000003</v>
      </c>
      <c r="D11" s="38">
        <v>1714</v>
      </c>
      <c r="E11" s="45">
        <v>2016</v>
      </c>
      <c r="F11">
        <f t="shared" si="1"/>
        <v>0.55979037636970008</v>
      </c>
      <c r="G11">
        <f t="shared" si="0"/>
        <v>0.47163798597833012</v>
      </c>
      <c r="H11" s="35">
        <v>0.61899999999999999</v>
      </c>
      <c r="M11" s="21">
        <v>2012</v>
      </c>
      <c r="N11" s="19">
        <v>1434</v>
      </c>
      <c r="O11" s="23">
        <v>-1.0800000000000001E-2</v>
      </c>
    </row>
    <row r="12" spans="1:15" ht="16.5" thickBot="1" x14ac:dyDescent="0.3">
      <c r="A12" t="s">
        <v>168</v>
      </c>
      <c r="B12" s="32">
        <v>2017</v>
      </c>
      <c r="C12">
        <v>4.0460000000000003</v>
      </c>
      <c r="D12" s="37">
        <v>1958</v>
      </c>
      <c r="E12" s="46">
        <v>2017</v>
      </c>
      <c r="F12">
        <f t="shared" si="1"/>
        <v>0.52072415435921848</v>
      </c>
      <c r="G12">
        <f t="shared" si="0"/>
        <v>0.49075844486934356</v>
      </c>
      <c r="H12" s="34">
        <v>0.629</v>
      </c>
      <c r="M12" s="22">
        <v>2013</v>
      </c>
      <c r="N12" s="20">
        <v>1438</v>
      </c>
      <c r="O12" s="24">
        <v>2.8E-3</v>
      </c>
    </row>
    <row r="13" spans="1:15" ht="16.5" thickBot="1" x14ac:dyDescent="0.3">
      <c r="A13" t="s">
        <v>168</v>
      </c>
      <c r="B13" s="31">
        <v>2018</v>
      </c>
      <c r="C13">
        <v>3.8180000000000001</v>
      </c>
      <c r="D13" s="38">
        <v>1974</v>
      </c>
      <c r="E13" s="45">
        <v>2018</v>
      </c>
      <c r="F13">
        <f t="shared" si="1"/>
        <v>0.44306812767984766</v>
      </c>
      <c r="G13">
        <f t="shared" si="0"/>
        <v>0.5697896749521989</v>
      </c>
      <c r="H13" s="35">
        <v>0.63900000000000001</v>
      </c>
      <c r="M13" s="21">
        <v>2014</v>
      </c>
      <c r="N13" s="19">
        <v>1560</v>
      </c>
      <c r="O13" s="23">
        <v>8.4699999999999998E-2</v>
      </c>
    </row>
    <row r="14" spans="1:15" ht="16.5" thickBot="1" x14ac:dyDescent="0.3">
      <c r="A14" t="s">
        <v>168</v>
      </c>
      <c r="B14" s="32">
        <v>2019</v>
      </c>
      <c r="C14">
        <v>3.2490000000000001</v>
      </c>
      <c r="D14" s="37">
        <v>2050</v>
      </c>
      <c r="E14" s="46">
        <v>2019</v>
      </c>
      <c r="F14">
        <f t="shared" si="1"/>
        <v>0.37970462124821353</v>
      </c>
      <c r="G14">
        <f t="shared" si="0"/>
        <v>0.72530274059910771</v>
      </c>
      <c r="H14" s="34">
        <v>0.64400000000000002</v>
      </c>
      <c r="M14" s="22">
        <v>2015</v>
      </c>
      <c r="N14" s="20">
        <v>1590</v>
      </c>
      <c r="O14" s="24">
        <v>1.9400000000000001E-2</v>
      </c>
    </row>
    <row r="15" spans="1:15" ht="16.5" thickBot="1" x14ac:dyDescent="0.3">
      <c r="A15" t="s">
        <v>168</v>
      </c>
      <c r="B15" s="31">
        <v>2020</v>
      </c>
      <c r="C15">
        <v>4.2249999999999996</v>
      </c>
      <c r="D15" s="38">
        <v>1913</v>
      </c>
      <c r="E15" s="45">
        <v>2020</v>
      </c>
      <c r="F15">
        <f t="shared" si="1"/>
        <v>0.27108146736541211</v>
      </c>
      <c r="G15">
        <f t="shared" si="0"/>
        <v>0.73550031867431487</v>
      </c>
      <c r="H15" s="35">
        <v>0.64500000000000002</v>
      </c>
      <c r="M15" s="21">
        <v>2016</v>
      </c>
      <c r="N15" s="19">
        <v>1714</v>
      </c>
      <c r="O15" s="23">
        <v>7.8E-2</v>
      </c>
    </row>
    <row r="16" spans="1:15" ht="16.5" thickBot="1" x14ac:dyDescent="0.3">
      <c r="A16" t="s">
        <v>168</v>
      </c>
      <c r="B16" s="32">
        <v>2021</v>
      </c>
      <c r="C16">
        <v>5.3479999999999999</v>
      </c>
      <c r="D16" s="37">
        <v>2238</v>
      </c>
      <c r="E16" s="46">
        <v>2021</v>
      </c>
      <c r="F16">
        <f t="shared" si="1"/>
        <v>0</v>
      </c>
      <c r="G16">
        <f t="shared" si="0"/>
        <v>0.78393881453154879</v>
      </c>
      <c r="H16" s="34">
        <v>0.64500000000000002</v>
      </c>
      <c r="M16" s="22">
        <v>2017</v>
      </c>
      <c r="N16" s="20">
        <v>1958</v>
      </c>
      <c r="O16" s="24">
        <v>0.14219999999999999</v>
      </c>
    </row>
    <row r="17" spans="1:15" ht="16.5" thickBot="1" x14ac:dyDescent="0.3">
      <c r="A17" t="s">
        <v>168</v>
      </c>
      <c r="B17" s="31">
        <v>2022</v>
      </c>
      <c r="C17">
        <v>5.0270000000000001</v>
      </c>
      <c r="D17" s="38">
        <v>2389</v>
      </c>
      <c r="E17" s="45">
        <v>2022</v>
      </c>
      <c r="F17">
        <f t="shared" si="1"/>
        <v>0.46498332539304416</v>
      </c>
      <c r="G17">
        <f t="shared" si="0"/>
        <v>0.69662205226258767</v>
      </c>
      <c r="H17" s="36">
        <v>0.64200000000000002</v>
      </c>
      <c r="M17" s="21">
        <v>2018</v>
      </c>
      <c r="N17" s="19">
        <v>1974</v>
      </c>
      <c r="O17" s="23">
        <v>8.3999999999999995E-3</v>
      </c>
    </row>
    <row r="18" spans="1:15" ht="16.5" thickBot="1" x14ac:dyDescent="0.3">
      <c r="A18" t="s">
        <v>168</v>
      </c>
      <c r="M18" s="22">
        <v>2019</v>
      </c>
      <c r="N18" s="20">
        <v>2050</v>
      </c>
      <c r="O18" s="24">
        <v>3.8399999999999997E-2</v>
      </c>
    </row>
    <row r="19" spans="1:15" ht="16.5" thickBot="1" x14ac:dyDescent="0.3">
      <c r="A19" t="s">
        <v>168</v>
      </c>
      <c r="B19" t="s">
        <v>191</v>
      </c>
      <c r="C19">
        <f>MIN(C1:C17)</f>
        <v>3.2490000000000001</v>
      </c>
      <c r="D19" s="18">
        <f>MIN(D1:D17)</f>
        <v>802</v>
      </c>
      <c r="M19" s="21">
        <v>2020</v>
      </c>
      <c r="N19" s="19">
        <v>1913</v>
      </c>
      <c r="O19" s="23">
        <v>-6.6799999999999998E-2</v>
      </c>
    </row>
    <row r="20" spans="1:15" ht="16.5" thickBot="1" x14ac:dyDescent="0.3">
      <c r="A20" t="s">
        <v>168</v>
      </c>
      <c r="B20" t="s">
        <v>192</v>
      </c>
      <c r="C20">
        <f>MAX(C1:C17)</f>
        <v>5.3479999999999999</v>
      </c>
      <c r="D20" s="18">
        <f>MAX(D1:D17)</f>
        <v>2389</v>
      </c>
      <c r="M20" s="22">
        <v>2021</v>
      </c>
      <c r="N20" s="20">
        <v>2238</v>
      </c>
      <c r="O20" s="24">
        <v>0.16980000000000001</v>
      </c>
    </row>
    <row r="21" spans="1:15" x14ac:dyDescent="0.25">
      <c r="A21" t="s">
        <v>168</v>
      </c>
      <c r="M21" s="28">
        <v>2022</v>
      </c>
      <c r="N21" s="29">
        <v>2389</v>
      </c>
      <c r="O21" s="30">
        <v>6.7199999999999996E-2</v>
      </c>
    </row>
    <row r="22" spans="1:15" x14ac:dyDescent="0.25">
      <c r="A22" t="s">
        <v>168</v>
      </c>
    </row>
    <row r="23" spans="1:15" x14ac:dyDescent="0.25">
      <c r="A23" t="s">
        <v>168</v>
      </c>
    </row>
    <row r="24" spans="1:15" x14ac:dyDescent="0.25">
      <c r="A24" t="s">
        <v>168</v>
      </c>
    </row>
    <row r="25" spans="1:15" x14ac:dyDescent="0.25">
      <c r="A25" t="s">
        <v>168</v>
      </c>
    </row>
    <row r="26" spans="1:15" x14ac:dyDescent="0.25">
      <c r="A26" t="s">
        <v>168</v>
      </c>
    </row>
    <row r="27" spans="1:15" x14ac:dyDescent="0.25">
      <c r="A27" t="s">
        <v>168</v>
      </c>
    </row>
    <row r="28" spans="1:15" x14ac:dyDescent="0.25">
      <c r="A28" t="s">
        <v>168</v>
      </c>
    </row>
    <row r="29" spans="1:15" x14ac:dyDescent="0.25">
      <c r="A29" t="s">
        <v>168</v>
      </c>
    </row>
    <row r="30" spans="1:15" x14ac:dyDescent="0.25">
      <c r="A30" t="s">
        <v>168</v>
      </c>
    </row>
    <row r="31" spans="1:15" x14ac:dyDescent="0.25">
      <c r="A31" t="s">
        <v>168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A15"/>
    </sheetView>
  </sheetViews>
  <sheetFormatPr defaultRowHeight="15.75" x14ac:dyDescent="0.25"/>
  <cols>
    <col min="2" max="2" width="13.375" customWidth="1"/>
    <col min="3" max="3" width="16.875" customWidth="1"/>
    <col min="4" max="4" width="10.75" customWidth="1"/>
  </cols>
  <sheetData>
    <row r="1" spans="1:4" ht="16.5" thickBot="1" x14ac:dyDescent="0.3">
      <c r="A1" s="47">
        <v>2007</v>
      </c>
    </row>
    <row r="2" spans="1:4" ht="16.5" thickBot="1" x14ac:dyDescent="0.3">
      <c r="A2" s="49">
        <v>2008</v>
      </c>
      <c r="B2" s="39" t="e">
        <f>(#REF!-#REF!)/(#REF!-#REF!)</f>
        <v>#REF!</v>
      </c>
      <c r="C2" s="39" t="e">
        <f>(#REF!-820)/(2389-820)</f>
        <v>#REF!</v>
      </c>
      <c r="D2" s="40">
        <v>0.54300000000000004</v>
      </c>
    </row>
    <row r="3" spans="1:4" ht="16.5" thickBot="1" x14ac:dyDescent="0.3">
      <c r="A3" s="45">
        <v>2009</v>
      </c>
      <c r="B3" s="41" t="e">
        <f>(#REF!-3.249)/(-3.249+5.348)</f>
        <v>#REF!</v>
      </c>
      <c r="C3" s="41" t="e">
        <f>(#REF!-820)/(2389-820)</f>
        <v>#REF!</v>
      </c>
      <c r="D3" s="42">
        <v>0.55300000000000005</v>
      </c>
    </row>
    <row r="4" spans="1:4" ht="16.5" thickBot="1" x14ac:dyDescent="0.3">
      <c r="A4" s="46">
        <v>2010</v>
      </c>
      <c r="B4" s="39" t="e">
        <f>(#REF!-3.249)/(-3.249+5.348)</f>
        <v>#REF!</v>
      </c>
      <c r="C4" s="39" t="e">
        <f>(#REF!-820)/(2389-820)</f>
        <v>#REF!</v>
      </c>
      <c r="D4" s="43">
        <v>0.56000000000000005</v>
      </c>
    </row>
    <row r="5" spans="1:4" ht="16.5" thickBot="1" x14ac:dyDescent="0.3">
      <c r="A5" s="45">
        <v>2012</v>
      </c>
      <c r="B5" s="41" t="e">
        <f>(#REF!-3.249)/(-3.249+5.348)</f>
        <v>#REF!</v>
      </c>
      <c r="C5" s="41" t="e">
        <f>(#REF!-820)/(2389-820)</f>
        <v>#REF!</v>
      </c>
      <c r="D5" s="42">
        <v>0.56499999999999995</v>
      </c>
    </row>
    <row r="6" spans="1:4" ht="16.5" thickBot="1" x14ac:dyDescent="0.3">
      <c r="A6" s="46">
        <v>2013</v>
      </c>
      <c r="B6" s="39" t="e">
        <f>(#REF!-3.249)/(-3.249+5.348)</f>
        <v>#REF!</v>
      </c>
      <c r="C6" s="39" t="e">
        <f>(#REF!-820)/(2389-820)</f>
        <v>#REF!</v>
      </c>
      <c r="D6" s="43">
        <v>0.57499999999999996</v>
      </c>
    </row>
    <row r="7" spans="1:4" ht="16.5" thickBot="1" x14ac:dyDescent="0.3">
      <c r="A7" s="45">
        <v>2014</v>
      </c>
      <c r="B7" s="41" t="e">
        <f>(#REF!-3.249)/(-3.249+5.348)</f>
        <v>#REF!</v>
      </c>
      <c r="C7" s="41" t="e">
        <f>(#REF!-820)/(2389-820)</f>
        <v>#REF!</v>
      </c>
      <c r="D7" s="42">
        <v>0.58799999999999997</v>
      </c>
    </row>
    <row r="8" spans="1:4" ht="16.5" thickBot="1" x14ac:dyDescent="0.3">
      <c r="A8" s="46">
        <v>2015</v>
      </c>
      <c r="B8" s="39" t="e">
        <f>(#REF!-3.249)/(-3.249+5.348)</f>
        <v>#REF!</v>
      </c>
      <c r="C8" s="39" t="e">
        <f>(#REF!-820)/(2389-820)</f>
        <v>#REF!</v>
      </c>
      <c r="D8" s="43">
        <v>0.59799999999999998</v>
      </c>
    </row>
    <row r="9" spans="1:4" ht="16.5" thickBot="1" x14ac:dyDescent="0.3">
      <c r="A9" s="45">
        <v>2016</v>
      </c>
      <c r="B9" s="41" t="e">
        <f>(#REF!-3.249)/(-3.249+5.348)</f>
        <v>#REF!</v>
      </c>
      <c r="C9" s="41" t="e">
        <f>(#REF!-820)/(2389-820)</f>
        <v>#REF!</v>
      </c>
      <c r="D9" s="42">
        <v>0.60699999999999998</v>
      </c>
    </row>
    <row r="10" spans="1:4" ht="16.5" thickBot="1" x14ac:dyDescent="0.3">
      <c r="A10" s="46">
        <v>2017</v>
      </c>
      <c r="B10" s="39" t="e">
        <f>(#REF!-3.249)/(-3.249+5.348)</f>
        <v>#REF!</v>
      </c>
      <c r="C10" s="39" t="e">
        <f>(#REF!-820)/(2389-820)</f>
        <v>#REF!</v>
      </c>
      <c r="D10" s="43">
        <v>0.61899999999999999</v>
      </c>
    </row>
    <row r="11" spans="1:4" ht="16.5" thickBot="1" x14ac:dyDescent="0.3">
      <c r="A11" s="45">
        <v>2018</v>
      </c>
      <c r="B11" s="41" t="e">
        <f>(#REF!-3.249)/(-3.249+5.348)</f>
        <v>#REF!</v>
      </c>
      <c r="C11" s="41" t="e">
        <f>(#REF!-820)/(2389-820)</f>
        <v>#REF!</v>
      </c>
      <c r="D11" s="42">
        <v>0.629</v>
      </c>
    </row>
    <row r="12" spans="1:4" ht="16.5" thickBot="1" x14ac:dyDescent="0.3">
      <c r="A12" s="46">
        <v>2019</v>
      </c>
      <c r="B12" s="39" t="e">
        <f>(#REF!-3.249)/(-3.249+5.348)</f>
        <v>#REF!</v>
      </c>
      <c r="C12" s="39" t="e">
        <f>(#REF!-820)/(2389-820)</f>
        <v>#REF!</v>
      </c>
      <c r="D12" s="43">
        <v>0.63900000000000001</v>
      </c>
    </row>
    <row r="13" spans="1:4" ht="16.5" thickBot="1" x14ac:dyDescent="0.3">
      <c r="A13" s="45">
        <v>2020</v>
      </c>
      <c r="B13" s="41" t="e">
        <f>(#REF!-3.249)/(-3.249+5.348)</f>
        <v>#REF!</v>
      </c>
      <c r="C13" s="41" t="e">
        <f>(#REF!-820)/(2389-820)</f>
        <v>#REF!</v>
      </c>
      <c r="D13" s="42">
        <v>0.64400000000000002</v>
      </c>
    </row>
    <row r="14" spans="1:4" ht="16.5" thickBot="1" x14ac:dyDescent="0.3">
      <c r="A14" s="46">
        <v>2021</v>
      </c>
      <c r="B14" s="39" t="e">
        <f>(#REF!-3.249)/(-3.249+5.348)</f>
        <v>#REF!</v>
      </c>
      <c r="C14" s="39" t="e">
        <f>(#REF!-820)/(2389-820)</f>
        <v>#REF!</v>
      </c>
      <c r="D14" s="43">
        <v>0.64500000000000002</v>
      </c>
    </row>
    <row r="15" spans="1:4" ht="16.5" thickBot="1" x14ac:dyDescent="0.3">
      <c r="A15" s="45">
        <v>2022</v>
      </c>
      <c r="B15" s="41" t="e">
        <f>(#REF!-3.249)/(-3.249+5.348)</f>
        <v>#REF!</v>
      </c>
      <c r="C15" s="41" t="e">
        <f>(#REF!-820)/(2389-820)</f>
        <v>#REF!</v>
      </c>
      <c r="D15" s="42">
        <v>0.64500000000000002</v>
      </c>
    </row>
    <row r="16" spans="1:4" ht="16.5" thickBot="1" x14ac:dyDescent="0.3">
      <c r="A16" s="48"/>
      <c r="B16" s="39" t="e">
        <f>(#REF!-3.249)/(-3.249+5.348)</f>
        <v>#REF!</v>
      </c>
      <c r="C16" s="39" t="e">
        <f>(#REF!-820)/(2389-820)</f>
        <v>#REF!</v>
      </c>
      <c r="D16" s="44">
        <v>0.64200000000000002</v>
      </c>
    </row>
  </sheetData>
  <sortState ref="A1:A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world-happiness-report-2021</vt:lpstr>
      <vt:lpstr>Comparision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Trilokesh Ranjan Sarkar</dc:creator>
  <cp:lastModifiedBy>SONAI</cp:lastModifiedBy>
  <dcterms:created xsi:type="dcterms:W3CDTF">2023-09-12T09:35:05Z</dcterms:created>
  <dcterms:modified xsi:type="dcterms:W3CDTF">2023-10-31T18:20:27Z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