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15" windowWidth="24435" windowHeight="14820"/>
  </bookViews>
  <sheets>
    <sheet name="Balance Sheet" sheetId="2" r:id="rId1"/>
    <sheet name="Income Stmnt" sheetId="1" r:id="rId2"/>
  </sheets>
  <definedNames>
    <definedName name="_xlnm.Print_Titles" localSheetId="0">'Balance Sheet'!$1:$1</definedName>
    <definedName name="_xlnm.Print_Titles" localSheetId="1">'Income Stmnt'!$1:$1</definedName>
  </definedNames>
  <calcPr calcId="125725"/>
</workbook>
</file>

<file path=xl/calcChain.xml><?xml version="1.0" encoding="utf-8"?>
<calcChain xmlns="http://schemas.openxmlformats.org/spreadsheetml/2006/main">
  <c r="C16" i="2"/>
  <c r="C20"/>
  <c r="C26" s="1"/>
  <c r="C24"/>
  <c r="C38"/>
  <c r="C44" s="1"/>
  <c r="C52" s="1"/>
  <c r="C42"/>
  <c r="C50"/>
  <c r="E79" i="1"/>
  <c r="D79"/>
  <c r="C79"/>
  <c r="B79"/>
  <c r="E77"/>
  <c r="D77"/>
  <c r="C77"/>
  <c r="B77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4"/>
  <c r="D34"/>
  <c r="C34"/>
  <c r="B34"/>
  <c r="E32"/>
  <c r="D32"/>
  <c r="C32"/>
  <c r="B32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5"/>
  <c r="D15"/>
  <c r="C15"/>
  <c r="B15"/>
  <c r="E13"/>
  <c r="C13"/>
  <c r="E12"/>
  <c r="C12"/>
  <c r="E11"/>
  <c r="C11"/>
  <c r="E10"/>
  <c r="C10"/>
  <c r="E9"/>
  <c r="C9"/>
  <c r="E8"/>
  <c r="C8"/>
  <c r="E7"/>
  <c r="C7"/>
  <c r="E6"/>
  <c r="C6"/>
  <c r="E5"/>
  <c r="C5"/>
  <c r="E4"/>
  <c r="C4"/>
  <c r="E3"/>
  <c r="C3"/>
</calcChain>
</file>

<file path=xl/sharedStrings.xml><?xml version="1.0" encoding="utf-8"?>
<sst xmlns="http://schemas.openxmlformats.org/spreadsheetml/2006/main" count="139" uniqueCount="104">
  <si>
    <t>Current Month</t>
  </si>
  <si>
    <t>Year to Date</t>
  </si>
  <si>
    <t>Revenues</t>
  </si>
  <si>
    <t>Sales Income</t>
  </si>
  <si>
    <t>Sales Income - Shoes</t>
  </si>
  <si>
    <t>Sales Income - Clothing</t>
  </si>
  <si>
    <t>Sales Income - Kitchen</t>
  </si>
  <si>
    <t>Amazon Damaged Inv. reimbursal</t>
  </si>
  <si>
    <t>Sales Income - Luggage</t>
  </si>
  <si>
    <t>Sales Income - Metals</t>
  </si>
  <si>
    <t>Interest Income</t>
  </si>
  <si>
    <t>Finance Charge Income</t>
  </si>
  <si>
    <t>Other Income</t>
  </si>
  <si>
    <t>Sales Discounts</t>
  </si>
  <si>
    <t>Total Revenues</t>
  </si>
  <si>
    <t/>
  </si>
  <si>
    <t>Cost of Sales</t>
  </si>
  <si>
    <t>Cost of Sales - Shoes</t>
  </si>
  <si>
    <t>Cost of Sales - Clothes</t>
  </si>
  <si>
    <t>Cost of Sales - Kitchen</t>
  </si>
  <si>
    <t>Cost of Sales - Luggage</t>
  </si>
  <si>
    <t>Cost of Sales - Metals</t>
  </si>
  <si>
    <t>Cost of Sales-Freight</t>
  </si>
  <si>
    <t>Amazon Commissions &amp; item ship</t>
  </si>
  <si>
    <t>Paypal Commissions</t>
  </si>
  <si>
    <t>Shipping in bulk to Amazon</t>
  </si>
  <si>
    <t>Cost of Sales-Salary &amp; Wage</t>
  </si>
  <si>
    <t>Inventory Adjustments</t>
  </si>
  <si>
    <t>Total Cost of Sales</t>
  </si>
  <si>
    <t>Gross Profit</t>
  </si>
  <si>
    <t>Expenses</t>
  </si>
  <si>
    <t>Ebay commissions</t>
  </si>
  <si>
    <t>Etsy Fees</t>
  </si>
  <si>
    <t>Wages Expense</t>
  </si>
  <si>
    <t>Travel Expense</t>
  </si>
  <si>
    <t>Donations expense</t>
  </si>
  <si>
    <t>Employee Benefit Programs Exp</t>
  </si>
  <si>
    <t>Payroll Tax Expense</t>
  </si>
  <si>
    <t>Bad Debt Expense</t>
  </si>
  <si>
    <t>Income Tax Expense</t>
  </si>
  <si>
    <t>IRS Tax Expense</t>
  </si>
  <si>
    <t>State Revenue Tax</t>
  </si>
  <si>
    <t>Other Taxes Expense</t>
  </si>
  <si>
    <t>Rent or Lease Expense</t>
  </si>
  <si>
    <t>Maintenance &amp; Repairs Expense</t>
  </si>
  <si>
    <t>Utilities Expense</t>
  </si>
  <si>
    <t>Office Supplies Expense</t>
  </si>
  <si>
    <t>Software expense</t>
  </si>
  <si>
    <t>Internet Expenses</t>
  </si>
  <si>
    <t>Eating Out</t>
  </si>
  <si>
    <t>Leather prototype materials</t>
  </si>
  <si>
    <t>Telephone Expense</t>
  </si>
  <si>
    <t>Other Office Expense</t>
  </si>
  <si>
    <t>Shipment Packing</t>
  </si>
  <si>
    <t>Advertising Expense</t>
  </si>
  <si>
    <t>Commissions and Fees Expense</t>
  </si>
  <si>
    <t>Franchise Fees Expense</t>
  </si>
  <si>
    <t>Equipment Rental Expense</t>
  </si>
  <si>
    <t>Freight Expense</t>
  </si>
  <si>
    <t>All Other Shipping Expense</t>
  </si>
  <si>
    <t>Amazon Shipping Expense</t>
  </si>
  <si>
    <t>Service Charge Expense</t>
  </si>
  <si>
    <t>Bank Fees</t>
  </si>
  <si>
    <t>CC interest expense</t>
  </si>
  <si>
    <t>Credit Card payment</t>
  </si>
  <si>
    <t>Purchase Disc-Expense Items</t>
  </si>
  <si>
    <t>Insurance Expense</t>
  </si>
  <si>
    <t>Over and Short Expense</t>
  </si>
  <si>
    <t>Depreciation Expense</t>
  </si>
  <si>
    <t>Gain/Loss - Sale of Assets Exp</t>
  </si>
  <si>
    <t>Total Expenses</t>
  </si>
  <si>
    <t>Net Income</t>
  </si>
  <si>
    <t>Total Liabilities &amp; Capital</t>
  </si>
  <si>
    <t>Total Capital</t>
  </si>
  <si>
    <t>Retained Earnings</t>
  </si>
  <si>
    <t>Capital</t>
  </si>
  <si>
    <t>Total Liabilities</t>
  </si>
  <si>
    <t>Total Long-Term Liabilities</t>
  </si>
  <si>
    <t>Long-Term Liabilities</t>
  </si>
  <si>
    <t>Total Current Liabilities</t>
  </si>
  <si>
    <t>Federal Payroll Taxes Payable</t>
  </si>
  <si>
    <t>Personal Loan</t>
  </si>
  <si>
    <t>Accounts Payable - BofA CC</t>
  </si>
  <si>
    <t>Accounts Payable</t>
  </si>
  <si>
    <t>Current Liabilities</t>
  </si>
  <si>
    <t>LIABILITIES AND CAPITAL</t>
  </si>
  <si>
    <t>Total Assets</t>
  </si>
  <si>
    <t>Total Other Assets</t>
  </si>
  <si>
    <t>Other Assets</t>
  </si>
  <si>
    <t>Total Property and Equipment</t>
  </si>
  <si>
    <t>Property and Equipment</t>
  </si>
  <si>
    <t>Total Current Assets</t>
  </si>
  <si>
    <t>Shopify Fees</t>
  </si>
  <si>
    <t>Surplus Bearings</t>
  </si>
  <si>
    <t>Inventory - Luggage</t>
  </si>
  <si>
    <t>Inventory - Kitchen</t>
  </si>
  <si>
    <t>Inventory - Clothing</t>
  </si>
  <si>
    <t>Inventory - Shoes</t>
  </si>
  <si>
    <t>Inventory</t>
  </si>
  <si>
    <t>BofA Tax Account</t>
  </si>
  <si>
    <t>BofA Checking Account</t>
  </si>
  <si>
    <t>Ally Checking Account</t>
  </si>
  <si>
    <t>Current Assets</t>
  </si>
  <si>
    <t>ASSETS</t>
  </si>
</sst>
</file>

<file path=xl/styles.xml><?xml version="1.0" encoding="utf-8"?>
<styleSheet xmlns="http://schemas.openxmlformats.org/spreadsheetml/2006/main">
  <numFmts count="2">
    <numFmt numFmtId="164" formatCode="&quot;$&quot;* #,##0.00;\(&quot;$&quot;* #,##0.00\)"/>
    <numFmt numFmtId="165" formatCode="#,##0.00;\(#,##0.00\)"/>
  </numFmts>
  <fonts count="2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3"/>
  <sheetViews>
    <sheetView tabSelected="1" workbookViewId="0">
      <pane ySplit="1" topLeftCell="A2" activePane="bottomLeft" state="frozenSplit"/>
      <selection pane="bottomLeft" activeCell="B36" sqref="B36"/>
    </sheetView>
  </sheetViews>
  <sheetFormatPr defaultRowHeight="12.75"/>
  <cols>
    <col min="1" max="1" width="35.7109375" style="1" customWidth="1"/>
    <col min="2" max="3" width="15.7109375" style="1" customWidth="1"/>
    <col min="4" max="16384" width="9.140625" style="1"/>
  </cols>
  <sheetData>
    <row r="1" spans="1:3">
      <c r="A1" s="2"/>
      <c r="B1" s="2"/>
      <c r="C1" s="2"/>
    </row>
    <row r="2" spans="1:3">
      <c r="A2" s="3" t="s">
        <v>103</v>
      </c>
    </row>
    <row r="3" spans="1:3">
      <c r="A3" s="3" t="s">
        <v>15</v>
      </c>
    </row>
    <row r="4" spans="1:3">
      <c r="A4" s="5" t="s">
        <v>102</v>
      </c>
    </row>
    <row r="5" spans="1:3">
      <c r="A5" s="5" t="s">
        <v>101</v>
      </c>
      <c r="B5" s="6">
        <v>1.32</v>
      </c>
      <c r="C5" s="5" t="s">
        <v>15</v>
      </c>
    </row>
    <row r="6" spans="1:3">
      <c r="A6" s="5" t="s">
        <v>100</v>
      </c>
      <c r="B6" s="7">
        <v>119.45</v>
      </c>
      <c r="C6" s="5" t="s">
        <v>15</v>
      </c>
    </row>
    <row r="7" spans="1:3">
      <c r="A7" s="5" t="s">
        <v>99</v>
      </c>
      <c r="B7" s="7">
        <v>3595.84</v>
      </c>
      <c r="C7" s="5" t="s">
        <v>15</v>
      </c>
    </row>
    <row r="8" spans="1:3">
      <c r="A8" s="5" t="s">
        <v>98</v>
      </c>
      <c r="B8" s="7">
        <v>-16.64</v>
      </c>
      <c r="C8" s="5" t="s">
        <v>15</v>
      </c>
    </row>
    <row r="9" spans="1:3">
      <c r="A9" s="5" t="s">
        <v>97</v>
      </c>
      <c r="B9" s="7">
        <v>7079.2</v>
      </c>
      <c r="C9" s="5" t="s">
        <v>15</v>
      </c>
    </row>
    <row r="10" spans="1:3">
      <c r="A10" s="5" t="s">
        <v>96</v>
      </c>
      <c r="B10" s="7">
        <v>4873.26</v>
      </c>
      <c r="C10" s="5" t="s">
        <v>15</v>
      </c>
    </row>
    <row r="11" spans="1:3">
      <c r="A11" s="5" t="s">
        <v>95</v>
      </c>
      <c r="B11" s="7">
        <v>15954.21</v>
      </c>
      <c r="C11" s="5" t="s">
        <v>15</v>
      </c>
    </row>
    <row r="12" spans="1:3">
      <c r="A12" s="5" t="s">
        <v>94</v>
      </c>
      <c r="B12" s="7">
        <v>2922.15</v>
      </c>
      <c r="C12" s="5" t="s">
        <v>15</v>
      </c>
    </row>
    <row r="13" spans="1:3">
      <c r="A13" s="5" t="s">
        <v>93</v>
      </c>
      <c r="B13" s="7">
        <v>628.75</v>
      </c>
      <c r="C13" s="5" t="s">
        <v>15</v>
      </c>
    </row>
    <row r="14" spans="1:3">
      <c r="A14" s="5" t="s">
        <v>92</v>
      </c>
      <c r="B14" s="7">
        <v>29</v>
      </c>
      <c r="C14" s="5" t="s">
        <v>15</v>
      </c>
    </row>
    <row r="15" spans="1:3" customFormat="1" ht="15">
      <c r="A15" s="8"/>
      <c r="B15" s="15"/>
      <c r="C15" s="9"/>
    </row>
    <row r="16" spans="1:3">
      <c r="A16" s="5" t="s">
        <v>91</v>
      </c>
      <c r="B16" s="5" t="s">
        <v>15</v>
      </c>
      <c r="C16" s="7">
        <f>ROUND(SUBTOTAL(9, B2:B15), 5)</f>
        <v>35186.54</v>
      </c>
    </row>
    <row r="17" spans="1:3">
      <c r="A17" s="3" t="s">
        <v>15</v>
      </c>
    </row>
    <row r="18" spans="1:3">
      <c r="A18" s="5" t="s">
        <v>90</v>
      </c>
    </row>
    <row r="19" spans="1:3" customFormat="1" ht="15">
      <c r="A19" s="8"/>
      <c r="B19" s="15"/>
      <c r="C19" s="9"/>
    </row>
    <row r="20" spans="1:3">
      <c r="A20" s="5" t="s">
        <v>89</v>
      </c>
      <c r="B20" s="5" t="s">
        <v>15</v>
      </c>
      <c r="C20" s="7">
        <f>ROUND(SUBTOTAL(9, C17:C19), 5)</f>
        <v>0</v>
      </c>
    </row>
    <row r="21" spans="1:3">
      <c r="A21" s="3" t="s">
        <v>15</v>
      </c>
    </row>
    <row r="22" spans="1:3">
      <c r="A22" s="5" t="s">
        <v>88</v>
      </c>
    </row>
    <row r="23" spans="1:3" customFormat="1" ht="15">
      <c r="A23" s="8"/>
      <c r="B23" s="15"/>
      <c r="C23" s="9"/>
    </row>
    <row r="24" spans="1:3">
      <c r="A24" s="5" t="s">
        <v>87</v>
      </c>
      <c r="B24" s="5" t="s">
        <v>15</v>
      </c>
      <c r="C24" s="7">
        <f>ROUND(SUBTOTAL(9, C21:C23), 5)</f>
        <v>0</v>
      </c>
    </row>
    <row r="25" spans="1:3" customFormat="1" ht="15">
      <c r="A25" s="8"/>
      <c r="B25" s="8"/>
      <c r="C25" s="10"/>
    </row>
    <row r="26" spans="1:3" ht="13.5" thickBot="1">
      <c r="A26" s="5" t="s">
        <v>86</v>
      </c>
      <c r="B26" s="5" t="s">
        <v>15</v>
      </c>
      <c r="C26" s="6">
        <f>ROUND(C16+C20+C24, 5)</f>
        <v>35186.54</v>
      </c>
    </row>
    <row r="27" spans="1:3" customFormat="1" ht="15.75" thickTop="1">
      <c r="A27" s="8"/>
      <c r="B27" s="8"/>
      <c r="C27" s="11"/>
    </row>
    <row r="28" spans="1:3">
      <c r="A28" s="3" t="s">
        <v>15</v>
      </c>
    </row>
    <row r="29" spans="1:3">
      <c r="A29" s="3" t="s">
        <v>15</v>
      </c>
    </row>
    <row r="30" spans="1:3">
      <c r="A30" s="3" t="s">
        <v>85</v>
      </c>
    </row>
    <row r="31" spans="1:3">
      <c r="A31" s="3" t="s">
        <v>15</v>
      </c>
    </row>
    <row r="32" spans="1:3">
      <c r="A32" s="5" t="s">
        <v>84</v>
      </c>
    </row>
    <row r="33" spans="1:3">
      <c r="A33" s="5" t="s">
        <v>83</v>
      </c>
      <c r="B33" s="6">
        <v>-0.01</v>
      </c>
      <c r="C33" s="5" t="s">
        <v>15</v>
      </c>
    </row>
    <row r="34" spans="1:3">
      <c r="A34" s="5" t="s">
        <v>82</v>
      </c>
      <c r="B34" s="7">
        <v>9466.43</v>
      </c>
      <c r="C34" s="5" t="s">
        <v>15</v>
      </c>
    </row>
    <row r="35" spans="1:3">
      <c r="A35" s="5" t="s">
        <v>81</v>
      </c>
      <c r="B35" s="7">
        <v>11703.38</v>
      </c>
      <c r="C35" s="5" t="s">
        <v>15</v>
      </c>
    </row>
    <row r="36" spans="1:3">
      <c r="A36" s="5" t="s">
        <v>80</v>
      </c>
      <c r="B36" s="7">
        <v>7198.86</v>
      </c>
      <c r="C36" s="5" t="s">
        <v>15</v>
      </c>
    </row>
    <row r="37" spans="1:3" customFormat="1" ht="15">
      <c r="A37" s="8"/>
      <c r="B37" s="15"/>
      <c r="C37" s="9"/>
    </row>
    <row r="38" spans="1:3">
      <c r="A38" s="5" t="s">
        <v>79</v>
      </c>
      <c r="B38" s="5" t="s">
        <v>15</v>
      </c>
      <c r="C38" s="7">
        <f>ROUND(SUBTOTAL(9, B28:B37), 5)</f>
        <v>28368.66</v>
      </c>
    </row>
    <row r="39" spans="1:3">
      <c r="A39" s="3" t="s">
        <v>15</v>
      </c>
    </row>
    <row r="40" spans="1:3">
      <c r="A40" s="5" t="s">
        <v>78</v>
      </c>
    </row>
    <row r="41" spans="1:3" customFormat="1" ht="15">
      <c r="A41" s="8"/>
      <c r="B41" s="15"/>
      <c r="C41" s="9"/>
    </row>
    <row r="42" spans="1:3">
      <c r="A42" s="5" t="s">
        <v>77</v>
      </c>
      <c r="B42" s="5" t="s">
        <v>15</v>
      </c>
      <c r="C42" s="7">
        <f>ROUND(SUBTOTAL(9, C39:C41), 5)</f>
        <v>0</v>
      </c>
    </row>
    <row r="43" spans="1:3" customFormat="1" ht="15">
      <c r="A43" s="8"/>
      <c r="B43" s="8"/>
      <c r="C43" s="10"/>
    </row>
    <row r="44" spans="1:3">
      <c r="A44" s="5" t="s">
        <v>76</v>
      </c>
      <c r="B44" s="5" t="s">
        <v>15</v>
      </c>
      <c r="C44" s="7">
        <f>-(ROUND(-C38+-C42, 5))</f>
        <v>28368.66</v>
      </c>
    </row>
    <row r="45" spans="1:3">
      <c r="A45" s="3" t="s">
        <v>15</v>
      </c>
    </row>
    <row r="46" spans="1:3">
      <c r="A46" s="5" t="s">
        <v>75</v>
      </c>
    </row>
    <row r="47" spans="1:3">
      <c r="A47" s="5" t="s">
        <v>74</v>
      </c>
      <c r="B47" s="7">
        <v>21657.360000000001</v>
      </c>
      <c r="C47" s="5" t="s">
        <v>15</v>
      </c>
    </row>
    <row r="48" spans="1:3">
      <c r="A48" s="5" t="s">
        <v>71</v>
      </c>
      <c r="B48" s="7">
        <v>-14839.48</v>
      </c>
      <c r="C48" s="5" t="s">
        <v>15</v>
      </c>
    </row>
    <row r="49" spans="1:3" customFormat="1" ht="15">
      <c r="A49" s="8"/>
      <c r="B49" s="15"/>
      <c r="C49" s="9"/>
    </row>
    <row r="50" spans="1:3">
      <c r="A50" s="5" t="s">
        <v>73</v>
      </c>
      <c r="B50" s="5" t="s">
        <v>15</v>
      </c>
      <c r="C50" s="7">
        <f>ROUND(SUBTOTAL(9, B45:B49), 5)</f>
        <v>6817.88</v>
      </c>
    </row>
    <row r="51" spans="1:3" customFormat="1" ht="15">
      <c r="A51" s="8"/>
      <c r="B51" s="8"/>
      <c r="C51" s="10"/>
    </row>
    <row r="52" spans="1:3" ht="13.5" thickBot="1">
      <c r="A52" s="5" t="s">
        <v>72</v>
      </c>
      <c r="B52" s="5" t="s">
        <v>15</v>
      </c>
      <c r="C52" s="6">
        <f>-(ROUND(-C44+-C50, 5))</f>
        <v>35186.54</v>
      </c>
    </row>
    <row r="53" spans="1:3" customFormat="1" ht="16.5" thickTop="1" thickBot="1">
      <c r="A53" s="12"/>
      <c r="B53" s="12"/>
      <c r="C53" s="13"/>
    </row>
  </sheetData>
  <pageMargins left="0.7" right="0.7" top="1.2222222222222223" bottom="0.65277777777777779" header="0.3" footer="0.3"/>
  <pageSetup orientation="landscape" horizontalDpi="0" verticalDpi="0" r:id="rId1"/>
  <headerFooter>
    <oddHeader xml:space="preserve">&amp;C&amp;"Times New Roman"&amp;10Piedmont Red, Inc.
Balance Sheet
December 31, 2013
&amp;L&amp;"Times New Roman"&amp;10
</oddHeader>
    <oddFooter>&amp;L&amp;10&amp;"Times New Roman"&amp;D at &amp;T&amp;C&amp;10&amp;"Times New Roman"Unaudited - For Management Purposes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>
      <pane ySplit="1" topLeftCell="A8" activePane="bottomLeft" state="frozenSplit"/>
      <selection pane="bottomLeft" activeCell="K24" sqref="K24"/>
    </sheetView>
  </sheetViews>
  <sheetFormatPr defaultRowHeight="12.75"/>
  <cols>
    <col min="1" max="1" width="34.7109375" style="1" customWidth="1"/>
    <col min="2" max="2" width="15.7109375" style="1" customWidth="1"/>
    <col min="3" max="3" width="9.7109375" style="1" customWidth="1"/>
    <col min="4" max="4" width="16.7109375" style="1" customWidth="1"/>
    <col min="5" max="5" width="9.7109375" style="1" customWidth="1"/>
    <col min="6" max="16384" width="9.140625" style="1"/>
  </cols>
  <sheetData>
    <row r="1" spans="1:5">
      <c r="A1" s="3"/>
      <c r="B1" s="4" t="s">
        <v>0</v>
      </c>
      <c r="C1" s="3"/>
      <c r="D1" s="4" t="s">
        <v>1</v>
      </c>
      <c r="E1" s="3"/>
    </row>
    <row r="2" spans="1:5">
      <c r="A2" s="5" t="s">
        <v>2</v>
      </c>
    </row>
    <row r="3" spans="1:5">
      <c r="A3" s="5" t="s">
        <v>3</v>
      </c>
      <c r="B3" s="6">
        <v>0</v>
      </c>
      <c r="C3" s="7">
        <f>IF(243403.93&lt;&gt;0, (B3/243403.93)*100, 0)</f>
        <v>0</v>
      </c>
      <c r="D3" s="6">
        <v>0</v>
      </c>
      <c r="E3" s="7">
        <f>IF(243403.93&lt;&gt;0, (D3/243403.93)*100, 0)</f>
        <v>0</v>
      </c>
    </row>
    <row r="4" spans="1:5">
      <c r="A4" s="5" t="s">
        <v>4</v>
      </c>
      <c r="B4" s="7">
        <v>113772.73</v>
      </c>
      <c r="C4" s="7">
        <f>IF(243403.93&lt;&gt;0, (B4/243403.93)*100, 0)</f>
        <v>46.742355392536183</v>
      </c>
      <c r="D4" s="7">
        <v>113772.73</v>
      </c>
      <c r="E4" s="7">
        <f>IF(243403.93&lt;&gt;0, (D4/243403.93)*100, 0)</f>
        <v>46.742355392536183</v>
      </c>
    </row>
    <row r="5" spans="1:5">
      <c r="A5" s="5" t="s">
        <v>5</v>
      </c>
      <c r="B5" s="7">
        <v>36200.83</v>
      </c>
      <c r="C5" s="7">
        <f>IF(243403.93&lt;&gt;0, (B5/243403.93)*100, 0)</f>
        <v>14.872738496868148</v>
      </c>
      <c r="D5" s="7">
        <v>36200.83</v>
      </c>
      <c r="E5" s="7">
        <f>IF(243403.93&lt;&gt;0, (D5/243403.93)*100, 0)</f>
        <v>14.872738496868148</v>
      </c>
    </row>
    <row r="6" spans="1:5">
      <c r="A6" s="5" t="s">
        <v>6</v>
      </c>
      <c r="B6" s="7">
        <v>81282.39</v>
      </c>
      <c r="C6" s="7">
        <f>IF(243403.93&lt;&gt;0, (B6/243403.93)*100, 0)</f>
        <v>33.394033531011601</v>
      </c>
      <c r="D6" s="7">
        <v>81282.39</v>
      </c>
      <c r="E6" s="7">
        <f>IF(243403.93&lt;&gt;0, (D6/243403.93)*100, 0)</f>
        <v>33.394033531011601</v>
      </c>
    </row>
    <row r="7" spans="1:5">
      <c r="A7" s="5" t="s">
        <v>7</v>
      </c>
      <c r="B7" s="7">
        <v>2968.04</v>
      </c>
      <c r="C7" s="7">
        <f>IF(243403.93&lt;&gt;0, (B7/243403.93)*100, 0)</f>
        <v>1.2193886926969504</v>
      </c>
      <c r="D7" s="7">
        <v>2968.04</v>
      </c>
      <c r="E7" s="7">
        <f>IF(243403.93&lt;&gt;0, (D7/243403.93)*100, 0)</f>
        <v>1.2193886926969504</v>
      </c>
    </row>
    <row r="8" spans="1:5">
      <c r="A8" s="5" t="s">
        <v>8</v>
      </c>
      <c r="B8" s="7">
        <v>9179.94</v>
      </c>
      <c r="C8" s="7">
        <f>IF(243403.93&lt;&gt;0, (B8/243403.93)*100, 0)</f>
        <v>3.7714838868871183</v>
      </c>
      <c r="D8" s="7">
        <v>9179.94</v>
      </c>
      <c r="E8" s="7">
        <f>IF(243403.93&lt;&gt;0, (D8/243403.93)*100, 0)</f>
        <v>3.7714838868871183</v>
      </c>
    </row>
    <row r="9" spans="1:5">
      <c r="A9" s="5" t="s">
        <v>9</v>
      </c>
      <c r="B9" s="7">
        <v>0</v>
      </c>
      <c r="C9" s="7">
        <f>IF(243403.93&lt;&gt;0, (B9/243403.93)*100, 0)</f>
        <v>0</v>
      </c>
      <c r="D9" s="7">
        <v>0</v>
      </c>
      <c r="E9" s="7">
        <f>IF(243403.93&lt;&gt;0, (D9/243403.93)*100, 0)</f>
        <v>0</v>
      </c>
    </row>
    <row r="10" spans="1:5">
      <c r="A10" s="5" t="s">
        <v>10</v>
      </c>
      <c r="B10" s="7">
        <v>0</v>
      </c>
      <c r="C10" s="7">
        <f>IF(243403.93&lt;&gt;0, (B10/243403.93)*100, 0)</f>
        <v>0</v>
      </c>
      <c r="D10" s="7">
        <v>0</v>
      </c>
      <c r="E10" s="7">
        <f>IF(243403.93&lt;&gt;0, (D10/243403.93)*100, 0)</f>
        <v>0</v>
      </c>
    </row>
    <row r="11" spans="1:5">
      <c r="A11" s="5" t="s">
        <v>11</v>
      </c>
      <c r="B11" s="7">
        <v>0</v>
      </c>
      <c r="C11" s="7">
        <f>IF(243403.93&lt;&gt;0, (B11/243403.93)*100, 0)</f>
        <v>0</v>
      </c>
      <c r="D11" s="7">
        <v>0</v>
      </c>
      <c r="E11" s="7">
        <f>IF(243403.93&lt;&gt;0, (D11/243403.93)*100, 0)</f>
        <v>0</v>
      </c>
    </row>
    <row r="12" spans="1:5">
      <c r="A12" s="5" t="s">
        <v>12</v>
      </c>
      <c r="B12" s="7">
        <v>0</v>
      </c>
      <c r="C12" s="7">
        <f>IF(243403.93&lt;&gt;0, (B12/243403.93)*100, 0)</f>
        <v>0</v>
      </c>
      <c r="D12" s="7">
        <v>0</v>
      </c>
      <c r="E12" s="7">
        <f>IF(243403.93&lt;&gt;0, (D12/243403.93)*100, 0)</f>
        <v>0</v>
      </c>
    </row>
    <row r="13" spans="1:5">
      <c r="A13" s="5" t="s">
        <v>13</v>
      </c>
      <c r="B13" s="7">
        <v>0</v>
      </c>
      <c r="C13" s="7">
        <f>IF(243403.93&lt;&gt;0, (B13/243403.93)*100, 0)</f>
        <v>0</v>
      </c>
      <c r="D13" s="7">
        <v>0</v>
      </c>
      <c r="E13" s="7">
        <f>IF(243403.93&lt;&gt;0, (D13/243403.93)*100, 0)</f>
        <v>0</v>
      </c>
    </row>
    <row r="14" spans="1:5" customFormat="1" ht="15">
      <c r="A14" s="8"/>
      <c r="B14" s="10"/>
      <c r="C14" s="9"/>
      <c r="D14" s="10"/>
      <c r="E14" s="9"/>
    </row>
    <row r="15" spans="1:5">
      <c r="A15" s="5" t="s">
        <v>14</v>
      </c>
      <c r="B15" s="7">
        <f>ROUND(SUBTOTAL(9, B2:B14), 5)</f>
        <v>243403.93</v>
      </c>
      <c r="C15" s="7">
        <f>ROUND(SUBTOTAL(9, C2:C14), 5)</f>
        <v>100</v>
      </c>
      <c r="D15" s="7">
        <f>ROUND(SUBTOTAL(9, D2:D14), 5)</f>
        <v>243403.93</v>
      </c>
      <c r="E15" s="7">
        <f>ROUND(SUBTOTAL(9, E2:E14), 5)</f>
        <v>100</v>
      </c>
    </row>
    <row r="16" spans="1:5" customFormat="1" ht="15">
      <c r="A16" s="8"/>
      <c r="B16" s="10"/>
      <c r="C16" s="9"/>
      <c r="D16" s="10"/>
      <c r="E16" s="9"/>
    </row>
    <row r="17" spans="1:5">
      <c r="A17" s="3" t="s">
        <v>15</v>
      </c>
    </row>
    <row r="18" spans="1:5">
      <c r="A18" s="5" t="s">
        <v>16</v>
      </c>
    </row>
    <row r="19" spans="1:5">
      <c r="A19" s="5" t="s">
        <v>16</v>
      </c>
      <c r="B19" s="7">
        <v>0</v>
      </c>
      <c r="C19" s="7">
        <f>IF(243403.93&lt;&gt;0, (B19/243403.93)*100, 0)</f>
        <v>0</v>
      </c>
      <c r="D19" s="7">
        <v>0</v>
      </c>
      <c r="E19" s="7">
        <f>IF(243403.93&lt;&gt;0, (D19/243403.93)*100, 0)</f>
        <v>0</v>
      </c>
    </row>
    <row r="20" spans="1:5">
      <c r="A20" s="5" t="s">
        <v>17</v>
      </c>
      <c r="B20" s="7">
        <v>27020.32</v>
      </c>
      <c r="C20" s="7">
        <f>IF(243403.93&lt;&gt;0, (B20/243403.93)*100, 0)</f>
        <v>11.101020431346363</v>
      </c>
      <c r="D20" s="7">
        <v>27020.32</v>
      </c>
      <c r="E20" s="7">
        <f>IF(243403.93&lt;&gt;0, (D20/243403.93)*100, 0)</f>
        <v>11.101020431346363</v>
      </c>
    </row>
    <row r="21" spans="1:5">
      <c r="A21" s="5" t="s">
        <v>18</v>
      </c>
      <c r="B21" s="7">
        <v>5903.64</v>
      </c>
      <c r="C21" s="7">
        <f>IF(243403.93&lt;&gt;0, (B21/243403.93)*100, 0)</f>
        <v>2.4254497452033745</v>
      </c>
      <c r="D21" s="7">
        <v>5903.64</v>
      </c>
      <c r="E21" s="7">
        <f>IF(243403.93&lt;&gt;0, (D21/243403.93)*100, 0)</f>
        <v>2.4254497452033745</v>
      </c>
    </row>
    <row r="22" spans="1:5">
      <c r="A22" s="5" t="s">
        <v>19</v>
      </c>
      <c r="B22" s="7">
        <v>38918.19</v>
      </c>
      <c r="C22" s="7">
        <f>IF(243403.93&lt;&gt;0, (B22/243403.93)*100, 0)</f>
        <v>15.98913789107678</v>
      </c>
      <c r="D22" s="7">
        <v>38918.19</v>
      </c>
      <c r="E22" s="7">
        <f>IF(243403.93&lt;&gt;0, (D22/243403.93)*100, 0)</f>
        <v>15.98913789107678</v>
      </c>
    </row>
    <row r="23" spans="1:5">
      <c r="A23" s="5" t="s">
        <v>20</v>
      </c>
      <c r="B23" s="7">
        <v>7221.82</v>
      </c>
      <c r="C23" s="7">
        <f>IF(243403.93&lt;&gt;0, (B23/243403.93)*100, 0)</f>
        <v>2.9670104340550294</v>
      </c>
      <c r="D23" s="7">
        <v>7221.82</v>
      </c>
      <c r="E23" s="7">
        <f>IF(243403.93&lt;&gt;0, (D23/243403.93)*100, 0)</f>
        <v>2.9670104340550294</v>
      </c>
    </row>
    <row r="24" spans="1:5">
      <c r="A24" s="5" t="s">
        <v>21</v>
      </c>
      <c r="B24" s="7">
        <v>0</v>
      </c>
      <c r="C24" s="7">
        <f>IF(243403.93&lt;&gt;0, (B24/243403.93)*100, 0)</f>
        <v>0</v>
      </c>
      <c r="D24" s="7">
        <v>0</v>
      </c>
      <c r="E24" s="7">
        <f>IF(243403.93&lt;&gt;0, (D24/243403.93)*100, 0)</f>
        <v>0</v>
      </c>
    </row>
    <row r="25" spans="1:5">
      <c r="A25" s="5" t="s">
        <v>22</v>
      </c>
      <c r="B25" s="7">
        <v>0</v>
      </c>
      <c r="C25" s="7">
        <f>IF(243403.93&lt;&gt;0, (B25/243403.93)*100, 0)</f>
        <v>0</v>
      </c>
      <c r="D25" s="7">
        <v>0</v>
      </c>
      <c r="E25" s="7">
        <f>IF(243403.93&lt;&gt;0, (D25/243403.93)*100, 0)</f>
        <v>0</v>
      </c>
    </row>
    <row r="26" spans="1:5">
      <c r="A26" s="5" t="s">
        <v>23</v>
      </c>
      <c r="B26" s="7">
        <v>56964.89</v>
      </c>
      <c r="C26" s="7">
        <f>IF(243403.93&lt;&gt;0, (B26/243403.93)*100, 0)</f>
        <v>23.403438884491308</v>
      </c>
      <c r="D26" s="7">
        <v>56964.89</v>
      </c>
      <c r="E26" s="7">
        <f>IF(243403.93&lt;&gt;0, (D26/243403.93)*100, 0)</f>
        <v>23.403438884491308</v>
      </c>
    </row>
    <row r="27" spans="1:5">
      <c r="A27" s="5" t="s">
        <v>24</v>
      </c>
      <c r="B27" s="7">
        <v>0</v>
      </c>
      <c r="C27" s="7">
        <f>IF(243403.93&lt;&gt;0, (B27/243403.93)*100, 0)</f>
        <v>0</v>
      </c>
      <c r="D27" s="7">
        <v>0</v>
      </c>
      <c r="E27" s="7">
        <f>IF(243403.93&lt;&gt;0, (D27/243403.93)*100, 0)</f>
        <v>0</v>
      </c>
    </row>
    <row r="28" spans="1:5">
      <c r="A28" s="5" t="s">
        <v>25</v>
      </c>
      <c r="B28" s="7">
        <v>6585.36</v>
      </c>
      <c r="C28" s="7">
        <f>IF(243403.93&lt;&gt;0, (B28/243403.93)*100, 0)</f>
        <v>2.7055273922651946</v>
      </c>
      <c r="D28" s="7">
        <v>6585.36</v>
      </c>
      <c r="E28" s="7">
        <f>IF(243403.93&lt;&gt;0, (D28/243403.93)*100, 0)</f>
        <v>2.7055273922651946</v>
      </c>
    </row>
    <row r="29" spans="1:5">
      <c r="A29" s="5" t="s">
        <v>26</v>
      </c>
      <c r="B29" s="7">
        <v>0</v>
      </c>
      <c r="C29" s="7">
        <f>IF(243403.93&lt;&gt;0, (B29/243403.93)*100, 0)</f>
        <v>0</v>
      </c>
      <c r="D29" s="7">
        <v>0</v>
      </c>
      <c r="E29" s="7">
        <f>IF(243403.93&lt;&gt;0, (D29/243403.93)*100, 0)</f>
        <v>0</v>
      </c>
    </row>
    <row r="30" spans="1:5">
      <c r="A30" s="5" t="s">
        <v>27</v>
      </c>
      <c r="B30" s="7">
        <v>0</v>
      </c>
      <c r="C30" s="7">
        <f>IF(243403.93&lt;&gt;0, (B30/243403.93)*100, 0)</f>
        <v>0</v>
      </c>
      <c r="D30" s="7">
        <v>0</v>
      </c>
      <c r="E30" s="7">
        <f>IF(243403.93&lt;&gt;0, (D30/243403.93)*100, 0)</f>
        <v>0</v>
      </c>
    </row>
    <row r="31" spans="1:5" customFormat="1" ht="15">
      <c r="A31" s="8"/>
      <c r="B31" s="10"/>
      <c r="C31" s="9"/>
      <c r="D31" s="10"/>
      <c r="E31" s="9"/>
    </row>
    <row r="32" spans="1:5">
      <c r="A32" s="5" t="s">
        <v>28</v>
      </c>
      <c r="B32" s="7">
        <f>ROUND(SUBTOTAL(9, B17:B31), 5)</f>
        <v>142614.22</v>
      </c>
      <c r="C32" s="7">
        <f>ROUND(SUBTOTAL(9, C17:C31), 5)</f>
        <v>58.59158</v>
      </c>
      <c r="D32" s="7">
        <f>ROUND(SUBTOTAL(9, D17:D31), 5)</f>
        <v>142614.22</v>
      </c>
      <c r="E32" s="7">
        <f>ROUND(SUBTOTAL(9, E17:E31), 5)</f>
        <v>58.59158</v>
      </c>
    </row>
    <row r="33" spans="1:5" customFormat="1" ht="15">
      <c r="A33" s="8"/>
      <c r="B33" s="10"/>
      <c r="C33" s="9"/>
      <c r="D33" s="10"/>
      <c r="E33" s="9"/>
    </row>
    <row r="34" spans="1:5">
      <c r="A34" s="5" t="s">
        <v>29</v>
      </c>
      <c r="B34" s="7">
        <f>-(ROUND(-B15+B32, 5))</f>
        <v>100789.71</v>
      </c>
      <c r="C34" s="7">
        <f>-(ROUND(-C15+C32, 5))</f>
        <v>41.40842</v>
      </c>
      <c r="D34" s="7">
        <f>-(ROUND(-D15+D32, 5))</f>
        <v>100789.71</v>
      </c>
      <c r="E34" s="7">
        <f>-(ROUND(-E15+E32, 5))</f>
        <v>41.40842</v>
      </c>
    </row>
    <row r="35" spans="1:5" customFormat="1" ht="15">
      <c r="A35" s="8"/>
      <c r="B35" s="10"/>
      <c r="C35" s="9"/>
      <c r="D35" s="10"/>
      <c r="E35" s="9"/>
    </row>
    <row r="36" spans="1:5">
      <c r="A36" s="5" t="s">
        <v>30</v>
      </c>
    </row>
    <row r="37" spans="1:5">
      <c r="A37" s="5" t="s">
        <v>31</v>
      </c>
      <c r="B37" s="7">
        <v>205.06</v>
      </c>
      <c r="C37" s="7">
        <f>IF(243403.93&lt;&gt;0, (B37/243403.93)*100, 0)</f>
        <v>8.4246790920754655E-2</v>
      </c>
      <c r="D37" s="7">
        <v>205.06</v>
      </c>
      <c r="E37" s="7">
        <f>IF(243403.93&lt;&gt;0, (D37/243403.93)*100, 0)</f>
        <v>8.4246790920754655E-2</v>
      </c>
    </row>
    <row r="38" spans="1:5">
      <c r="A38" s="5" t="s">
        <v>32</v>
      </c>
      <c r="B38" s="7">
        <v>50.79</v>
      </c>
      <c r="C38" s="7">
        <f>IF(243403.93&lt;&gt;0, (B38/243403.93)*100, 0)</f>
        <v>2.08665488679661E-2</v>
      </c>
      <c r="D38" s="7">
        <v>50.79</v>
      </c>
      <c r="E38" s="7">
        <f>IF(243403.93&lt;&gt;0, (D38/243403.93)*100, 0)</f>
        <v>2.08665488679661E-2</v>
      </c>
    </row>
    <row r="39" spans="1:5">
      <c r="A39" s="5" t="s">
        <v>33</v>
      </c>
      <c r="B39" s="7">
        <v>80620</v>
      </c>
      <c r="C39" s="7">
        <f>IF(243403.93&lt;&gt;0, (B39/243403.93)*100, 0)</f>
        <v>33.121897415542961</v>
      </c>
      <c r="D39" s="7">
        <v>80620</v>
      </c>
      <c r="E39" s="7">
        <f>IF(243403.93&lt;&gt;0, (D39/243403.93)*100, 0)</f>
        <v>33.121897415542961</v>
      </c>
    </row>
    <row r="40" spans="1:5">
      <c r="A40" s="5" t="s">
        <v>34</v>
      </c>
      <c r="B40" s="7">
        <v>151.69999999999999</v>
      </c>
      <c r="C40" s="7">
        <f>IF(243403.93&lt;&gt;0, (B40/243403.93)*100, 0)</f>
        <v>6.2324383998237004E-2</v>
      </c>
      <c r="D40" s="7">
        <v>151.69999999999999</v>
      </c>
      <c r="E40" s="7">
        <f>IF(243403.93&lt;&gt;0, (D40/243403.93)*100, 0)</f>
        <v>6.2324383998237004E-2</v>
      </c>
    </row>
    <row r="41" spans="1:5">
      <c r="A41" s="5" t="s">
        <v>35</v>
      </c>
      <c r="B41" s="7">
        <v>6199.39</v>
      </c>
      <c r="C41" s="7">
        <f>IF(243403.93&lt;&gt;0, (B41/243403.93)*100, 0)</f>
        <v>2.5469555894187907</v>
      </c>
      <c r="D41" s="7">
        <v>6199.39</v>
      </c>
      <c r="E41" s="7">
        <f>IF(243403.93&lt;&gt;0, (D41/243403.93)*100, 0)</f>
        <v>2.5469555894187907</v>
      </c>
    </row>
    <row r="42" spans="1:5">
      <c r="A42" s="5" t="s">
        <v>36</v>
      </c>
      <c r="B42" s="7">
        <v>3750</v>
      </c>
      <c r="C42" s="7">
        <f>IF(243403.93&lt;&gt;0, (B42/243403.93)*100, 0)</f>
        <v>1.5406489122833802</v>
      </c>
      <c r="D42" s="7">
        <v>3750</v>
      </c>
      <c r="E42" s="7">
        <f>IF(243403.93&lt;&gt;0, (D42/243403.93)*100, 0)</f>
        <v>1.5406489122833802</v>
      </c>
    </row>
    <row r="43" spans="1:5">
      <c r="A43" s="5" t="s">
        <v>37</v>
      </c>
      <c r="B43" s="7">
        <v>6504.03</v>
      </c>
      <c r="C43" s="7">
        <f>IF(243403.93&lt;&gt;0, (B43/243403.93)*100, 0)</f>
        <v>2.6721137986555927</v>
      </c>
      <c r="D43" s="7">
        <v>6504.03</v>
      </c>
      <c r="E43" s="7">
        <f>IF(243403.93&lt;&gt;0, (D43/243403.93)*100, 0)</f>
        <v>2.6721137986555927</v>
      </c>
    </row>
    <row r="44" spans="1:5">
      <c r="A44" s="5" t="s">
        <v>38</v>
      </c>
      <c r="B44" s="7">
        <v>0</v>
      </c>
      <c r="C44" s="7">
        <f>IF(243403.93&lt;&gt;0, (B44/243403.93)*100, 0)</f>
        <v>0</v>
      </c>
      <c r="D44" s="7">
        <v>0</v>
      </c>
      <c r="E44" s="7">
        <f>IF(243403.93&lt;&gt;0, (D44/243403.93)*100, 0)</f>
        <v>0</v>
      </c>
    </row>
    <row r="45" spans="1:5">
      <c r="A45" s="5" t="s">
        <v>39</v>
      </c>
      <c r="B45" s="7">
        <v>0</v>
      </c>
      <c r="C45" s="7">
        <f>IF(243403.93&lt;&gt;0, (B45/243403.93)*100, 0)</f>
        <v>0</v>
      </c>
      <c r="D45" s="7">
        <v>0</v>
      </c>
      <c r="E45" s="7">
        <f>IF(243403.93&lt;&gt;0, (D45/243403.93)*100, 0)</f>
        <v>0</v>
      </c>
    </row>
    <row r="46" spans="1:5">
      <c r="A46" s="5" t="s">
        <v>40</v>
      </c>
      <c r="B46" s="7">
        <v>0</v>
      </c>
      <c r="C46" s="7">
        <f>IF(243403.93&lt;&gt;0, (B46/243403.93)*100, 0)</f>
        <v>0</v>
      </c>
      <c r="D46" s="7">
        <v>0</v>
      </c>
      <c r="E46" s="7">
        <f>IF(243403.93&lt;&gt;0, (D46/243403.93)*100, 0)</f>
        <v>0</v>
      </c>
    </row>
    <row r="47" spans="1:5">
      <c r="A47" s="5" t="s">
        <v>41</v>
      </c>
      <c r="B47" s="7">
        <v>0</v>
      </c>
      <c r="C47" s="7">
        <f>IF(243403.93&lt;&gt;0, (B47/243403.93)*100, 0)</f>
        <v>0</v>
      </c>
      <c r="D47" s="7">
        <v>0</v>
      </c>
      <c r="E47" s="7">
        <f>IF(243403.93&lt;&gt;0, (D47/243403.93)*100, 0)</f>
        <v>0</v>
      </c>
    </row>
    <row r="48" spans="1:5">
      <c r="A48" s="5" t="s">
        <v>42</v>
      </c>
      <c r="B48" s="7">
        <v>0</v>
      </c>
      <c r="C48" s="7">
        <f>IF(243403.93&lt;&gt;0, (B48/243403.93)*100, 0)</f>
        <v>0</v>
      </c>
      <c r="D48" s="7">
        <v>0</v>
      </c>
      <c r="E48" s="7">
        <f>IF(243403.93&lt;&gt;0, (D48/243403.93)*100, 0)</f>
        <v>0</v>
      </c>
    </row>
    <row r="49" spans="1:5">
      <c r="A49" s="5" t="s">
        <v>43</v>
      </c>
      <c r="B49" s="7">
        <v>3941.01</v>
      </c>
      <c r="C49" s="7">
        <f>IF(243403.93&lt;&gt;0, (B49/243403.93)*100, 0)</f>
        <v>1.6191234052794465</v>
      </c>
      <c r="D49" s="7">
        <v>3941.01</v>
      </c>
      <c r="E49" s="7">
        <f>IF(243403.93&lt;&gt;0, (D49/243403.93)*100, 0)</f>
        <v>1.6191234052794465</v>
      </c>
    </row>
    <row r="50" spans="1:5">
      <c r="A50" s="5" t="s">
        <v>44</v>
      </c>
      <c r="B50" s="7">
        <v>0</v>
      </c>
      <c r="C50" s="7">
        <f>IF(243403.93&lt;&gt;0, (B50/243403.93)*100, 0)</f>
        <v>0</v>
      </c>
      <c r="D50" s="7">
        <v>0</v>
      </c>
      <c r="E50" s="7">
        <f>IF(243403.93&lt;&gt;0, (D50/243403.93)*100, 0)</f>
        <v>0</v>
      </c>
    </row>
    <row r="51" spans="1:5">
      <c r="A51" s="5" t="s">
        <v>45</v>
      </c>
      <c r="B51" s="7">
        <v>0</v>
      </c>
      <c r="C51" s="7">
        <f>IF(243403.93&lt;&gt;0, (B51/243403.93)*100, 0)</f>
        <v>0</v>
      </c>
      <c r="D51" s="7">
        <v>0</v>
      </c>
      <c r="E51" s="7">
        <f>IF(243403.93&lt;&gt;0, (D51/243403.93)*100, 0)</f>
        <v>0</v>
      </c>
    </row>
    <row r="52" spans="1:5">
      <c r="A52" s="5" t="s">
        <v>46</v>
      </c>
      <c r="B52" s="7">
        <v>3428.4</v>
      </c>
      <c r="C52" s="7">
        <f>IF(243403.93&lt;&gt;0, (B52/243403.93)*100, 0)</f>
        <v>1.4085228615659575</v>
      </c>
      <c r="D52" s="7">
        <v>3428.4</v>
      </c>
      <c r="E52" s="7">
        <f>IF(243403.93&lt;&gt;0, (D52/243403.93)*100, 0)</f>
        <v>1.4085228615659575</v>
      </c>
    </row>
    <row r="53" spans="1:5">
      <c r="A53" s="5" t="s">
        <v>47</v>
      </c>
      <c r="B53" s="7">
        <v>2604.4699999999998</v>
      </c>
      <c r="C53" s="7">
        <f>IF(243403.93&lt;&gt;0, (B53/243403.93)*100, 0)</f>
        <v>1.070019699353252</v>
      </c>
      <c r="D53" s="7">
        <v>2604.4699999999998</v>
      </c>
      <c r="E53" s="7">
        <f>IF(243403.93&lt;&gt;0, (D53/243403.93)*100, 0)</f>
        <v>1.070019699353252</v>
      </c>
    </row>
    <row r="54" spans="1:5">
      <c r="A54" s="5" t="s">
        <v>48</v>
      </c>
      <c r="B54" s="7">
        <v>579.79</v>
      </c>
      <c r="C54" s="7">
        <f>IF(243403.93&lt;&gt;0, (B54/243403.93)*100, 0)</f>
        <v>0.23820075542740826</v>
      </c>
      <c r="D54" s="7">
        <v>579.79</v>
      </c>
      <c r="E54" s="7">
        <f>IF(243403.93&lt;&gt;0, (D54/243403.93)*100, 0)</f>
        <v>0.23820075542740826</v>
      </c>
    </row>
    <row r="55" spans="1:5">
      <c r="A55" s="5" t="s">
        <v>49</v>
      </c>
      <c r="B55" s="7">
        <v>93.16</v>
      </c>
      <c r="C55" s="7">
        <f>IF(243403.93&lt;&gt;0, (B55/243403.93)*100, 0)</f>
        <v>3.8273827378218585E-2</v>
      </c>
      <c r="D55" s="7">
        <v>93.16</v>
      </c>
      <c r="E55" s="7">
        <f>IF(243403.93&lt;&gt;0, (D55/243403.93)*100, 0)</f>
        <v>3.8273827378218585E-2</v>
      </c>
    </row>
    <row r="56" spans="1:5">
      <c r="A56" s="5" t="s">
        <v>50</v>
      </c>
      <c r="B56" s="7">
        <v>706.9</v>
      </c>
      <c r="C56" s="7">
        <f>IF(243403.93&lt;&gt;0, (B56/243403.93)*100, 0)</f>
        <v>0.29042259095816575</v>
      </c>
      <c r="D56" s="7">
        <v>706.9</v>
      </c>
      <c r="E56" s="7">
        <f>IF(243403.93&lt;&gt;0, (D56/243403.93)*100, 0)</f>
        <v>0.29042259095816575</v>
      </c>
    </row>
    <row r="57" spans="1:5">
      <c r="A57" s="5" t="s">
        <v>51</v>
      </c>
      <c r="B57" s="7">
        <v>0</v>
      </c>
      <c r="C57" s="7">
        <f>IF(243403.93&lt;&gt;0, (B57/243403.93)*100, 0)</f>
        <v>0</v>
      </c>
      <c r="D57" s="7">
        <v>0</v>
      </c>
      <c r="E57" s="7">
        <f>IF(243403.93&lt;&gt;0, (D57/243403.93)*100, 0)</f>
        <v>0</v>
      </c>
    </row>
    <row r="58" spans="1:5">
      <c r="A58" s="5" t="s">
        <v>52</v>
      </c>
      <c r="B58" s="7">
        <v>118.42</v>
      </c>
      <c r="C58" s="7">
        <f>IF(243403.93&lt;&gt;0, (B58/243403.93)*100, 0)</f>
        <v>4.8651638451359433E-2</v>
      </c>
      <c r="D58" s="7">
        <v>118.42</v>
      </c>
      <c r="E58" s="7">
        <f>IF(243403.93&lt;&gt;0, (D58/243403.93)*100, 0)</f>
        <v>4.8651638451359433E-2</v>
      </c>
    </row>
    <row r="59" spans="1:5">
      <c r="A59" s="5" t="s">
        <v>53</v>
      </c>
      <c r="B59" s="7">
        <v>2685.25</v>
      </c>
      <c r="C59" s="7">
        <f>IF(243403.93&lt;&gt;0, (B59/243403.93)*100, 0)</f>
        <v>1.1032073311223858</v>
      </c>
      <c r="D59" s="7">
        <v>2685.25</v>
      </c>
      <c r="E59" s="7">
        <f>IF(243403.93&lt;&gt;0, (D59/243403.93)*100, 0)</f>
        <v>1.1032073311223858</v>
      </c>
    </row>
    <row r="60" spans="1:5">
      <c r="A60" s="5" t="s">
        <v>54</v>
      </c>
      <c r="B60" s="7">
        <v>0</v>
      </c>
      <c r="C60" s="7">
        <f>IF(243403.93&lt;&gt;0, (B60/243403.93)*100, 0)</f>
        <v>0</v>
      </c>
      <c r="D60" s="7">
        <v>0</v>
      </c>
      <c r="E60" s="7">
        <f>IF(243403.93&lt;&gt;0, (D60/243403.93)*100, 0)</f>
        <v>0</v>
      </c>
    </row>
    <row r="61" spans="1:5">
      <c r="A61" s="5" t="s">
        <v>55</v>
      </c>
      <c r="B61" s="7">
        <v>0</v>
      </c>
      <c r="C61" s="7">
        <f>IF(243403.93&lt;&gt;0, (B61/243403.93)*100, 0)</f>
        <v>0</v>
      </c>
      <c r="D61" s="7">
        <v>0</v>
      </c>
      <c r="E61" s="7">
        <f>IF(243403.93&lt;&gt;0, (D61/243403.93)*100, 0)</f>
        <v>0</v>
      </c>
    </row>
    <row r="62" spans="1:5">
      <c r="A62" s="5" t="s">
        <v>56</v>
      </c>
      <c r="B62" s="7">
        <v>0</v>
      </c>
      <c r="C62" s="7">
        <f>IF(243403.93&lt;&gt;0, (B62/243403.93)*100, 0)</f>
        <v>0</v>
      </c>
      <c r="D62" s="7">
        <v>0</v>
      </c>
      <c r="E62" s="7">
        <f>IF(243403.93&lt;&gt;0, (D62/243403.93)*100, 0)</f>
        <v>0</v>
      </c>
    </row>
    <row r="63" spans="1:5">
      <c r="A63" s="5" t="s">
        <v>57</v>
      </c>
      <c r="B63" s="7">
        <v>0</v>
      </c>
      <c r="C63" s="7">
        <f>IF(243403.93&lt;&gt;0, (B63/243403.93)*100, 0)</f>
        <v>0</v>
      </c>
      <c r="D63" s="7">
        <v>0</v>
      </c>
      <c r="E63" s="7">
        <f>IF(243403.93&lt;&gt;0, (D63/243403.93)*100, 0)</f>
        <v>0</v>
      </c>
    </row>
    <row r="64" spans="1:5">
      <c r="A64" s="5" t="s">
        <v>58</v>
      </c>
      <c r="B64" s="7">
        <v>0</v>
      </c>
      <c r="C64" s="7">
        <f>IF(243403.93&lt;&gt;0, (B64/243403.93)*100, 0)</f>
        <v>0</v>
      </c>
      <c r="D64" s="7">
        <v>0</v>
      </c>
      <c r="E64" s="7">
        <f>IF(243403.93&lt;&gt;0, (D64/243403.93)*100, 0)</f>
        <v>0</v>
      </c>
    </row>
    <row r="65" spans="1:5">
      <c r="A65" s="5" t="s">
        <v>59</v>
      </c>
      <c r="B65" s="7">
        <v>32.18</v>
      </c>
      <c r="C65" s="7">
        <f>IF(243403.93&lt;&gt;0, (B65/243403.93)*100, 0)</f>
        <v>1.3220821865941115E-2</v>
      </c>
      <c r="D65" s="7">
        <v>32.18</v>
      </c>
      <c r="E65" s="7">
        <f>IF(243403.93&lt;&gt;0, (D65/243403.93)*100, 0)</f>
        <v>1.3220821865941115E-2</v>
      </c>
    </row>
    <row r="66" spans="1:5">
      <c r="A66" s="5" t="s">
        <v>60</v>
      </c>
      <c r="B66" s="7">
        <v>0</v>
      </c>
      <c r="C66" s="7">
        <f>IF(243403.93&lt;&gt;0, (B66/243403.93)*100, 0)</f>
        <v>0</v>
      </c>
      <c r="D66" s="7">
        <v>0</v>
      </c>
      <c r="E66" s="7">
        <f>IF(243403.93&lt;&gt;0, (D66/243403.93)*100, 0)</f>
        <v>0</v>
      </c>
    </row>
    <row r="67" spans="1:5">
      <c r="A67" s="5" t="s">
        <v>61</v>
      </c>
      <c r="B67" s="7">
        <v>0</v>
      </c>
      <c r="C67" s="7">
        <f>IF(243403.93&lt;&gt;0, (B67/243403.93)*100, 0)</f>
        <v>0</v>
      </c>
      <c r="D67" s="7">
        <v>0</v>
      </c>
      <c r="E67" s="7">
        <f>IF(243403.93&lt;&gt;0, (D67/243403.93)*100, 0)</f>
        <v>0</v>
      </c>
    </row>
    <row r="68" spans="1:5">
      <c r="A68" s="5" t="s">
        <v>62</v>
      </c>
      <c r="B68" s="7">
        <v>1156.32</v>
      </c>
      <c r="C68" s="7">
        <f>IF(243403.93&lt;&gt;0, (B68/243403.93)*100, 0)</f>
        <v>0.47506217340040485</v>
      </c>
      <c r="D68" s="7">
        <v>1156.32</v>
      </c>
      <c r="E68" s="7">
        <f>IF(243403.93&lt;&gt;0, (D68/243403.93)*100, 0)</f>
        <v>0.47506217340040485</v>
      </c>
    </row>
    <row r="69" spans="1:5">
      <c r="A69" s="5" t="s">
        <v>63</v>
      </c>
      <c r="B69" s="7">
        <v>2802.32</v>
      </c>
      <c r="C69" s="7">
        <f>IF(243403.93&lt;&gt;0, (B69/243403.93)*100, 0)</f>
        <v>1.1513043359653232</v>
      </c>
      <c r="D69" s="7">
        <v>2802.32</v>
      </c>
      <c r="E69" s="7">
        <f>IF(243403.93&lt;&gt;0, (D69/243403.93)*100, 0)</f>
        <v>1.1513043359653232</v>
      </c>
    </row>
    <row r="70" spans="1:5">
      <c r="A70" s="5" t="s">
        <v>64</v>
      </c>
      <c r="B70" s="7">
        <v>0</v>
      </c>
      <c r="C70" s="7">
        <f>IF(243403.93&lt;&gt;0, (B70/243403.93)*100, 0)</f>
        <v>0</v>
      </c>
      <c r="D70" s="7">
        <v>0</v>
      </c>
      <c r="E70" s="7">
        <f>IF(243403.93&lt;&gt;0, (D70/243403.93)*100, 0)</f>
        <v>0</v>
      </c>
    </row>
    <row r="71" spans="1:5">
      <c r="A71" s="5" t="s">
        <v>65</v>
      </c>
      <c r="B71" s="7">
        <v>0</v>
      </c>
      <c r="C71" s="7">
        <f>IF(243403.93&lt;&gt;0, (B71/243403.93)*100, 0)</f>
        <v>0</v>
      </c>
      <c r="D71" s="7">
        <v>0</v>
      </c>
      <c r="E71" s="7">
        <f>IF(243403.93&lt;&gt;0, (D71/243403.93)*100, 0)</f>
        <v>0</v>
      </c>
    </row>
    <row r="72" spans="1:5">
      <c r="A72" s="5" t="s">
        <v>66</v>
      </c>
      <c r="B72" s="7">
        <v>0</v>
      </c>
      <c r="C72" s="7">
        <f>IF(243403.93&lt;&gt;0, (B72/243403.93)*100, 0)</f>
        <v>0</v>
      </c>
      <c r="D72" s="7">
        <v>0</v>
      </c>
      <c r="E72" s="7">
        <f>IF(243403.93&lt;&gt;0, (D72/243403.93)*100, 0)</f>
        <v>0</v>
      </c>
    </row>
    <row r="73" spans="1:5">
      <c r="A73" s="5" t="s">
        <v>67</v>
      </c>
      <c r="B73" s="7">
        <v>0</v>
      </c>
      <c r="C73" s="7">
        <f>IF(243403.93&lt;&gt;0, (B73/243403.93)*100, 0)</f>
        <v>0</v>
      </c>
      <c r="D73" s="7">
        <v>0</v>
      </c>
      <c r="E73" s="7">
        <f>IF(243403.93&lt;&gt;0, (D73/243403.93)*100, 0)</f>
        <v>0</v>
      </c>
    </row>
    <row r="74" spans="1:5">
      <c r="A74" s="5" t="s">
        <v>68</v>
      </c>
      <c r="B74" s="7">
        <v>0</v>
      </c>
      <c r="C74" s="7">
        <f>IF(243403.93&lt;&gt;0, (B74/243403.93)*100, 0)</f>
        <v>0</v>
      </c>
      <c r="D74" s="7">
        <v>0</v>
      </c>
      <c r="E74" s="7">
        <f>IF(243403.93&lt;&gt;0, (D74/243403.93)*100, 0)</f>
        <v>0</v>
      </c>
    </row>
    <row r="75" spans="1:5">
      <c r="A75" s="5" t="s">
        <v>69</v>
      </c>
      <c r="B75" s="7">
        <v>0</v>
      </c>
      <c r="C75" s="7">
        <f>IF(243403.93&lt;&gt;0, (B75/243403.93)*100, 0)</f>
        <v>0</v>
      </c>
      <c r="D75" s="7">
        <v>0</v>
      </c>
      <c r="E75" s="7">
        <f>IF(243403.93&lt;&gt;0, (D75/243403.93)*100, 0)</f>
        <v>0</v>
      </c>
    </row>
    <row r="76" spans="1:5" customFormat="1" ht="15">
      <c r="A76" s="8"/>
      <c r="B76" s="10"/>
      <c r="C76" s="9"/>
      <c r="D76" s="10"/>
      <c r="E76" s="9"/>
    </row>
    <row r="77" spans="1:5">
      <c r="A77" s="5" t="s">
        <v>70</v>
      </c>
      <c r="B77" s="7">
        <f>ROUND(SUBTOTAL(9, B36:B76), 5)</f>
        <v>115629.19</v>
      </c>
      <c r="C77" s="7">
        <f>ROUND(SUBTOTAL(9, C36:C76), 5)</f>
        <v>47.50506</v>
      </c>
      <c r="D77" s="7">
        <f>ROUND(SUBTOTAL(9, D36:D76), 5)</f>
        <v>115629.19</v>
      </c>
      <c r="E77" s="7">
        <f>ROUND(SUBTOTAL(9, E36:E76), 5)</f>
        <v>47.50506</v>
      </c>
    </row>
    <row r="78" spans="1:5" customFormat="1" ht="15">
      <c r="A78" s="8"/>
      <c r="B78" s="10"/>
      <c r="C78" s="9"/>
      <c r="D78" s="10"/>
      <c r="E78" s="9"/>
    </row>
    <row r="79" spans="1:5" ht="13.5" thickBot="1">
      <c r="A79" s="5" t="s">
        <v>71</v>
      </c>
      <c r="B79" s="6">
        <f>-(ROUND(-B34+B77, 5))</f>
        <v>-14839.48</v>
      </c>
      <c r="C79" s="7">
        <f>-(ROUND(-C34+C77, 5))</f>
        <v>-6.0966399999999998</v>
      </c>
      <c r="D79" s="6">
        <f>-(ROUND(-D34+D77, 5))</f>
        <v>-14839.48</v>
      </c>
      <c r="E79" s="7">
        <f>-(ROUND(-E34+E77, 5))</f>
        <v>-6.0966399999999998</v>
      </c>
    </row>
    <row r="80" spans="1:5" customFormat="1" ht="16.5" thickTop="1" thickBot="1">
      <c r="A80" s="12"/>
      <c r="B80" s="13"/>
      <c r="C80" s="14"/>
      <c r="D80" s="13"/>
      <c r="E80" s="14"/>
    </row>
  </sheetData>
  <pageMargins left="0.7" right="0.7" top="1.375" bottom="0.65277777777777779" header="0.3" footer="0.3"/>
  <pageSetup orientation="landscape" horizontalDpi="0" verticalDpi="0" r:id="rId1"/>
  <headerFooter>
    <oddHeader xml:space="preserve">&amp;C&amp;"Times New Roman"&amp;8
&amp;10Piedmont Red, Inc.
Income Statement
For the Twelve Months Ending December 31, 2013
&amp;L&amp;"Times New Roman"&amp;8
&amp;10
</oddHeader>
    <oddFooter>&amp;L&amp;10&amp;"Times New Roman"&amp;D at &amp;T&amp;R&amp;10&amp;"Times New Roman"Page: &amp;P&amp;C&amp;10&amp;"Times New Roman"For Management Purposes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Balance Sheet</vt:lpstr>
      <vt:lpstr>Income Stmnt</vt:lpstr>
      <vt:lpstr>'Balance Sheet'!Print_Titles</vt:lpstr>
      <vt:lpstr>'Income Stmnt'!Print_Titles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2014-09-13T17:51:30Z</dcterms:created>
  <dcterms:modified xsi:type="dcterms:W3CDTF">2014-09-13T17:55:36Z</dcterms:modified>
</cp:coreProperties>
</file>